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PROJETOS EM ELABORAÇÃO\PROJETO CONCLUSÃO DA ORLA\licitação\"/>
    </mc:Choice>
  </mc:AlternateContent>
  <xr:revisionPtr revIDLastSave="0" documentId="13_ncr:1_{9A21F72A-6C93-4EB7-ACDB-F77C096A5B79}" xr6:coauthVersionLast="47" xr6:coauthVersionMax="47" xr10:uidLastSave="{00000000-0000-0000-0000-000000000000}"/>
  <bookViews>
    <workbookView xWindow="-108" yWindow="-108" windowWidth="23256" windowHeight="12456" tabRatio="925" activeTab="2" xr2:uid="{00000000-000D-0000-FFFF-FFFF00000000}"/>
  </bookViews>
  <sheets>
    <sheet name="Orçamento comparativo" sheetId="15" r:id="rId1"/>
    <sheet name="abc" sheetId="16" r:id="rId2"/>
    <sheet name="atestado" sheetId="17" r:id="rId3"/>
    <sheet name="Orçamento Sintético" sheetId="5" r:id="rId4"/>
    <sheet name="Resumo" sheetId="13" r:id="rId5"/>
    <sheet name="Cronograma" sheetId="2" r:id="rId6"/>
    <sheet name="Composição" sheetId="3" r:id="rId7"/>
    <sheet name="Memória de Cálculo" sheetId="14" r:id="rId8"/>
    <sheet name="sinapi" sheetId="8" r:id="rId9"/>
    <sheet name="agesul" sheetId="9" r:id="rId10"/>
    <sheet name="sicrom" sheetId="11" r:id="rId11"/>
  </sheets>
  <definedNames>
    <definedName name="_xlnm._FilterDatabase" localSheetId="1" hidden="1">abc!$A$6:$XEW$44</definedName>
    <definedName name="_xlnm._FilterDatabase" localSheetId="6" hidden="1">Composição!$B$5:$N$107</definedName>
    <definedName name="_xlnm._FilterDatabase" localSheetId="7" hidden="1">'Memória de Cálculo'!$A$9:$D$54</definedName>
    <definedName name="_xlnm._FilterDatabase" localSheetId="0" hidden="1">'Orçamento comparativo'!$A$5:$XEH$89</definedName>
    <definedName name="_xlnm._FilterDatabase" localSheetId="3" hidden="1">'Orçamento Sintético'!$A$6:$XFB$53</definedName>
    <definedName name="_xlnm.Print_Area" localSheetId="1">abc!$A$1:$F$54</definedName>
    <definedName name="_xlnm.Print_Area" localSheetId="6">Composição!$B$1:$H$112</definedName>
    <definedName name="_xlnm.Print_Area" localSheetId="5">Cronograma!$A$1:$F$29</definedName>
    <definedName name="_xlnm.Print_Area" localSheetId="0">'Orçamento comparativo'!$A$1:$L$88</definedName>
    <definedName name="_xlnm.Print_Area" localSheetId="3">'Orçamento Sintético'!$A$1:$K$63</definedName>
    <definedName name="DESONERACAO" localSheetId="0" hidden="1">IF(OR('Orçamento comparativo'!Import.Desoneracao="DESONERADO",'Orçamento comparativo'!Import.Desoneracao="SIM"),"SIM","NÃO")</definedName>
    <definedName name="DESONERACAO" hidden="1">IF(OR(Import.Desoneracao="DESONERADO",Import.Desoneracao="SIM"),"SIM","NÃO")</definedName>
    <definedName name="Import.Desoneracao" localSheetId="0" hidden="1">OFFSET(#REF!,0,-1)</definedName>
    <definedName name="Import.Desoneracao" hidden="1">OFFSET(#REF!,0,-1)</definedName>
    <definedName name="ORÇAMENTO.BancoRef" localSheetId="0" hidden="1">#REF!</definedName>
    <definedName name="ORÇAMENTO.BancoRef" hidden="1">Composição!$F$8</definedName>
    <definedName name="REFERENCIA.Desonerado" localSheetId="0" hidden="1">IF(ISNUMBER(#REF!),VALUE(OFFSET(INDIRECT('Orçamento comparativo'!ORÇAMENTO.BancoRef),#REF!-1,5,1)),0)</definedName>
    <definedName name="REFERENCIA.Desonerado" hidden="1">IF(ISNUMBER(Composição!$AF1),VALUE(OFFSET(INDIRECT(ORÇAMENTO.BancoRef),Composição!$AF1-1,5,1)),0)</definedName>
    <definedName name="REFERENCIA.NaoDesonerado" localSheetId="0" hidden="1">IF(ISNUMBER(#REF!),VALUE(OFFSET(INDIRECT('Orçamento comparativo'!ORÇAMENTO.BancoRef),#REF!-1,6,1)),0)</definedName>
    <definedName name="REFERENCIA.NaoDesonerado" hidden="1">IF(ISNUMBER(Composição!$AF1),VALUE(OFFSET(INDIRECT(ORÇAMENTO.BancoRef),Composição!$AF1-1,6,1)),0)</definedName>
    <definedName name="_xlnm.Print_Titles" localSheetId="1">abc!$2:$6</definedName>
    <definedName name="_xlnm.Print_Titles" localSheetId="6">Composição!$2:$4</definedName>
    <definedName name="_xlnm.Print_Titles" localSheetId="0">'Orçamento comparativo'!$1:$5</definedName>
    <definedName name="_xlnm.Print_Titles" localSheetId="3">'Orçamento Sintético'!$2:$6</definedName>
  </definedNames>
  <calcPr calcId="191029"/>
</workbook>
</file>

<file path=xl/calcChain.xml><?xml version="1.0" encoding="utf-8"?>
<calcChain xmlns="http://schemas.openxmlformats.org/spreadsheetml/2006/main">
  <c r="D4" i="17" l="1"/>
  <c r="D3" i="17"/>
  <c r="G80" i="15"/>
  <c r="G79" i="15"/>
  <c r="G65" i="15"/>
  <c r="G66" i="15"/>
  <c r="G67" i="15"/>
  <c r="G68" i="15"/>
  <c r="G69" i="15"/>
  <c r="G70" i="15"/>
  <c r="G71" i="15"/>
  <c r="G72" i="15"/>
  <c r="G73" i="15"/>
  <c r="G74" i="15"/>
  <c r="G75" i="15"/>
  <c r="G76" i="15"/>
  <c r="G77" i="15"/>
  <c r="G64" i="15"/>
  <c r="G62" i="15"/>
  <c r="G61" i="15"/>
  <c r="G59" i="15"/>
  <c r="G54" i="15"/>
  <c r="G55" i="15"/>
  <c r="G56" i="15"/>
  <c r="G57" i="15"/>
  <c r="G58" i="15"/>
  <c r="G53" i="15"/>
  <c r="G51" i="15"/>
  <c r="G50" i="15"/>
  <c r="G45" i="15"/>
  <c r="G46" i="15"/>
  <c r="G47" i="15"/>
  <c r="G48" i="15"/>
  <c r="G44" i="15"/>
  <c r="G39" i="15"/>
  <c r="G40" i="15"/>
  <c r="G41" i="15"/>
  <c r="G42" i="15"/>
  <c r="G38" i="15"/>
  <c r="G34" i="15"/>
  <c r="G35" i="15"/>
  <c r="G36" i="15"/>
  <c r="G33" i="15"/>
  <c r="G29" i="15"/>
  <c r="G30" i="15"/>
  <c r="G31" i="15"/>
  <c r="G28" i="15"/>
  <c r="G22" i="15"/>
  <c r="G23" i="15"/>
  <c r="G24" i="15"/>
  <c r="G25" i="15"/>
  <c r="G21" i="15"/>
  <c r="G19" i="15"/>
  <c r="G18" i="15"/>
  <c r="G8" i="15"/>
  <c r="G9" i="15"/>
  <c r="G10" i="15"/>
  <c r="G11" i="15"/>
  <c r="G12" i="15"/>
  <c r="G13" i="15"/>
  <c r="G14" i="15"/>
  <c r="G15" i="15"/>
  <c r="G7" i="15"/>
  <c r="J15" i="15"/>
  <c r="J80" i="15"/>
  <c r="J79" i="15"/>
  <c r="J77" i="15"/>
  <c r="J76" i="15"/>
  <c r="J75" i="15"/>
  <c r="J74" i="15"/>
  <c r="J73" i="15"/>
  <c r="J72" i="15"/>
  <c r="J71" i="15"/>
  <c r="J70" i="15"/>
  <c r="J69" i="15"/>
  <c r="J68" i="15"/>
  <c r="J67" i="15"/>
  <c r="J66" i="15"/>
  <c r="J65" i="15"/>
  <c r="J64" i="15"/>
  <c r="J62" i="15"/>
  <c r="J61" i="15"/>
  <c r="J59" i="15"/>
  <c r="J58" i="15"/>
  <c r="J57" i="15"/>
  <c r="J56" i="15"/>
  <c r="J54" i="15"/>
  <c r="J53" i="15"/>
  <c r="J51" i="15"/>
  <c r="J50" i="15"/>
  <c r="J48" i="15"/>
  <c r="J47" i="15"/>
  <c r="J46" i="15"/>
  <c r="J45" i="15"/>
  <c r="J44" i="15"/>
  <c r="J42" i="15"/>
  <c r="J41" i="15"/>
  <c r="J40" i="15"/>
  <c r="J39" i="15"/>
  <c r="J38" i="15"/>
  <c r="J36" i="15"/>
  <c r="J35" i="15"/>
  <c r="J34" i="15"/>
  <c r="J33" i="15"/>
  <c r="J31" i="15"/>
  <c r="J30" i="15"/>
  <c r="J29" i="15"/>
  <c r="J28" i="15"/>
  <c r="J25" i="15"/>
  <c r="J24" i="15"/>
  <c r="J23" i="15"/>
  <c r="J22" i="15"/>
  <c r="J21" i="15"/>
  <c r="J19" i="15"/>
  <c r="J18" i="15"/>
  <c r="J14" i="15"/>
  <c r="J13" i="15"/>
  <c r="J12" i="15"/>
  <c r="J11" i="15"/>
  <c r="J10" i="15"/>
  <c r="J9" i="15"/>
  <c r="J8" i="15"/>
  <c r="J7" i="15"/>
  <c r="L55" i="15" l="1"/>
  <c r="L14" i="15"/>
  <c r="L13" i="15"/>
  <c r="L12" i="15"/>
  <c r="L11" i="15"/>
  <c r="L10" i="15"/>
  <c r="L8" i="15"/>
  <c r="L7" i="15"/>
  <c r="L9" i="15"/>
  <c r="L15" i="15"/>
  <c r="L80" i="15"/>
  <c r="L76" i="15"/>
  <c r="L74" i="15"/>
  <c r="L73" i="15"/>
  <c r="L72" i="15"/>
  <c r="L70" i="15"/>
  <c r="L69" i="15"/>
  <c r="L66" i="15"/>
  <c r="L64" i="15"/>
  <c r="L25" i="15"/>
  <c r="H45" i="5"/>
  <c r="L6" i="15" l="1"/>
  <c r="L62" i="15"/>
  <c r="L58" i="15"/>
  <c r="L67" i="15"/>
  <c r="L61" i="15"/>
  <c r="L21" i="15"/>
  <c r="L24" i="15"/>
  <c r="L22" i="15"/>
  <c r="L65" i="15"/>
  <c r="L56" i="15"/>
  <c r="L57" i="15"/>
  <c r="L75" i="15"/>
  <c r="L23" i="15"/>
  <c r="L77" i="15"/>
  <c r="L59" i="15"/>
  <c r="L71" i="15"/>
  <c r="L68" i="15"/>
  <c r="H33" i="5"/>
  <c r="H26" i="5"/>
  <c r="H14" i="5"/>
  <c r="H13" i="5"/>
  <c r="H12" i="5"/>
  <c r="H11" i="5"/>
  <c r="H10" i="5"/>
  <c r="H51" i="5"/>
  <c r="H50" i="5"/>
  <c r="H48" i="5"/>
  <c r="H44" i="5"/>
  <c r="H43" i="5"/>
  <c r="H42" i="5"/>
  <c r="H41" i="5"/>
  <c r="H40" i="5"/>
  <c r="H39" i="5"/>
  <c r="H38" i="5"/>
  <c r="H36" i="5"/>
  <c r="H35" i="5"/>
  <c r="H32" i="5"/>
  <c r="H30" i="5"/>
  <c r="H29" i="5"/>
  <c r="H28" i="5"/>
  <c r="H27" i="5"/>
  <c r="H23" i="5"/>
  <c r="H21" i="5"/>
  <c r="H19" i="5"/>
  <c r="H8" i="5"/>
  <c r="H9" i="5"/>
  <c r="L60" i="15" l="1"/>
  <c r="L52" i="15"/>
  <c r="L26" i="15" s="1"/>
  <c r="L63" i="15"/>
  <c r="L20" i="15"/>
  <c r="L16" i="15" s="1"/>
  <c r="L79" i="15"/>
  <c r="L78" i="15" s="1"/>
  <c r="P38" i="5"/>
  <c r="A9" i="14"/>
  <c r="B9" i="14"/>
  <c r="C9" i="14"/>
  <c r="D9" i="14"/>
  <c r="A10" i="14"/>
  <c r="B10" i="14"/>
  <c r="A11" i="14"/>
  <c r="B11" i="14"/>
  <c r="C11" i="14"/>
  <c r="D11" i="14"/>
  <c r="A12" i="14"/>
  <c r="B12" i="14"/>
  <c r="C12" i="14"/>
  <c r="D12" i="14"/>
  <c r="A13" i="14"/>
  <c r="B13" i="14"/>
  <c r="C13" i="14"/>
  <c r="D13" i="14"/>
  <c r="A14" i="14"/>
  <c r="B14" i="14"/>
  <c r="C14" i="14"/>
  <c r="D14" i="14"/>
  <c r="A15" i="14"/>
  <c r="B15" i="14"/>
  <c r="C15" i="14"/>
  <c r="D15" i="14"/>
  <c r="A16" i="14"/>
  <c r="D16" i="14"/>
  <c r="A17" i="14"/>
  <c r="B17" i="14"/>
  <c r="C17" i="14"/>
  <c r="D17" i="14"/>
  <c r="A18" i="14"/>
  <c r="C18" i="14"/>
  <c r="D18" i="14"/>
  <c r="A19" i="14"/>
  <c r="C19" i="14"/>
  <c r="D19" i="14"/>
  <c r="A20" i="14"/>
  <c r="B20" i="14"/>
  <c r="A21" i="14"/>
  <c r="B21" i="14"/>
  <c r="A22" i="14"/>
  <c r="B22" i="14"/>
  <c r="C22" i="14"/>
  <c r="D22" i="14"/>
  <c r="A23" i="14"/>
  <c r="D23" i="14"/>
  <c r="A24" i="14"/>
  <c r="B24" i="14"/>
  <c r="C24" i="14"/>
  <c r="D24" i="14"/>
  <c r="A25" i="14"/>
  <c r="C25" i="14"/>
  <c r="D25" i="14"/>
  <c r="A26" i="14"/>
  <c r="B26" i="14"/>
  <c r="C26" i="14"/>
  <c r="D26" i="14"/>
  <c r="A27" i="14"/>
  <c r="B27" i="14"/>
  <c r="A28" i="14"/>
  <c r="B28" i="14"/>
  <c r="A29" i="14"/>
  <c r="B29" i="14"/>
  <c r="C29" i="14"/>
  <c r="D29" i="14"/>
  <c r="A30" i="14"/>
  <c r="B30" i="14"/>
  <c r="C30" i="14"/>
  <c r="D30" i="14"/>
  <c r="A31" i="14"/>
  <c r="B31" i="14"/>
  <c r="C31" i="14"/>
  <c r="D31" i="14"/>
  <c r="A32" i="14"/>
  <c r="B32" i="14"/>
  <c r="C32" i="14"/>
  <c r="D32" i="14"/>
  <c r="A33" i="14"/>
  <c r="B33" i="14"/>
  <c r="C33" i="14"/>
  <c r="D33" i="14"/>
  <c r="A34" i="14"/>
  <c r="B34" i="14"/>
  <c r="A35" i="14"/>
  <c r="B35" i="14"/>
  <c r="C35" i="14"/>
  <c r="D35" i="14"/>
  <c r="A36" i="14"/>
  <c r="B36" i="14"/>
  <c r="C36" i="14"/>
  <c r="D36" i="14"/>
  <c r="A37" i="14"/>
  <c r="B37" i="14"/>
  <c r="A38" i="14"/>
  <c r="B38" i="14"/>
  <c r="C38" i="14"/>
  <c r="D38" i="14"/>
  <c r="A39" i="14"/>
  <c r="B39" i="14"/>
  <c r="C39" i="14"/>
  <c r="D39" i="14"/>
  <c r="A40" i="14"/>
  <c r="C40" i="14"/>
  <c r="D40" i="14"/>
  <c r="A41" i="14"/>
  <c r="B41" i="14"/>
  <c r="C41" i="14"/>
  <c r="D41" i="14"/>
  <c r="A42" i="14"/>
  <c r="B42" i="14"/>
  <c r="C42" i="14"/>
  <c r="D42" i="14"/>
  <c r="A43" i="14"/>
  <c r="B43" i="14"/>
  <c r="C43" i="14"/>
  <c r="D43" i="14"/>
  <c r="A44" i="14"/>
  <c r="B44" i="14"/>
  <c r="C44" i="14"/>
  <c r="D44" i="14"/>
  <c r="A45" i="14"/>
  <c r="B45" i="14"/>
  <c r="C45" i="14"/>
  <c r="D45" i="14"/>
  <c r="A46" i="14"/>
  <c r="B46" i="14"/>
  <c r="D46" i="14"/>
  <c r="A47" i="14"/>
  <c r="B47" i="14"/>
  <c r="C47" i="14"/>
  <c r="D47" i="14"/>
  <c r="A48" i="14"/>
  <c r="D48" i="14"/>
  <c r="A49" i="14"/>
  <c r="C49" i="14"/>
  <c r="D49" i="14"/>
  <c r="A50" i="14"/>
  <c r="D50" i="14"/>
  <c r="A51" i="14"/>
  <c r="B51" i="14"/>
  <c r="C51" i="14"/>
  <c r="D51" i="14"/>
  <c r="A52" i="14"/>
  <c r="B52" i="14"/>
  <c r="A53" i="14"/>
  <c r="B53" i="14"/>
  <c r="C53" i="14"/>
  <c r="D53" i="14"/>
  <c r="A54" i="14"/>
  <c r="B54" i="14"/>
  <c r="C54" i="14"/>
  <c r="D54" i="14"/>
  <c r="L81" i="15" l="1"/>
  <c r="C16" i="5"/>
  <c r="D16" i="5"/>
  <c r="B19" i="14" s="1"/>
  <c r="B15" i="13" l="1"/>
  <c r="B19" i="2"/>
  <c r="B28" i="2"/>
  <c r="B29" i="2"/>
  <c r="G51" i="3"/>
  <c r="G31" i="3"/>
  <c r="P33" i="5"/>
  <c r="P26" i="5"/>
  <c r="P14" i="5"/>
  <c r="P12" i="5"/>
  <c r="P11" i="5"/>
  <c r="P10" i="5"/>
  <c r="P9" i="5"/>
  <c r="N31" i="3" l="1"/>
  <c r="H31" i="3"/>
  <c r="H51" i="3"/>
  <c r="G43" i="3"/>
  <c r="G45" i="3"/>
  <c r="G89" i="3"/>
  <c r="G54" i="3"/>
  <c r="P28" i="5"/>
  <c r="G56" i="3"/>
  <c r="G34" i="3"/>
  <c r="G57" i="3"/>
  <c r="P29" i="5"/>
  <c r="G82" i="3"/>
  <c r="G98" i="3"/>
  <c r="H98" i="3" s="1"/>
  <c r="G36" i="3"/>
  <c r="P32" i="5"/>
  <c r="G104" i="3"/>
  <c r="H104" i="3" s="1"/>
  <c r="G18" i="3"/>
  <c r="G44" i="3"/>
  <c r="G73" i="3"/>
  <c r="G26" i="3"/>
  <c r="P27" i="5"/>
  <c r="G55" i="3"/>
  <c r="G81" i="3"/>
  <c r="G37" i="3"/>
  <c r="G105" i="3"/>
  <c r="H105" i="3" s="1"/>
  <c r="P19" i="5"/>
  <c r="G92" i="3"/>
  <c r="P50" i="5"/>
  <c r="G78" i="3"/>
  <c r="G38" i="3"/>
  <c r="G16" i="3"/>
  <c r="G63" i="3"/>
  <c r="P35" i="5"/>
  <c r="G65" i="3"/>
  <c r="G66" i="3"/>
  <c r="P41" i="5"/>
  <c r="P21" i="5"/>
  <c r="G91" i="3"/>
  <c r="P51" i="5"/>
  <c r="G79" i="3"/>
  <c r="G80" i="3"/>
  <c r="G15" i="3"/>
  <c r="G62" i="3"/>
  <c r="G17" i="3"/>
  <c r="G64" i="3"/>
  <c r="P36" i="5"/>
  <c r="G8" i="3"/>
  <c r="G9" i="3"/>
  <c r="G10" i="3"/>
  <c r="P8" i="5"/>
  <c r="G7" i="3"/>
  <c r="H7" i="3" s="1"/>
  <c r="P40" i="5"/>
  <c r="G97" i="3"/>
  <c r="G99" i="3"/>
  <c r="G32" i="3"/>
  <c r="G52" i="3"/>
  <c r="P43" i="5"/>
  <c r="G71" i="3"/>
  <c r="P42" i="5"/>
  <c r="G33" i="3"/>
  <c r="G53" i="3"/>
  <c r="P44" i="5"/>
  <c r="G72" i="3"/>
  <c r="G24" i="3"/>
  <c r="P30" i="5"/>
  <c r="P23" i="5"/>
  <c r="G25" i="3"/>
  <c r="P48" i="5"/>
  <c r="G19" i="3"/>
  <c r="G35" i="3"/>
  <c r="P39" i="5"/>
  <c r="G83" i="3"/>
  <c r="G106" i="3"/>
  <c r="H106" i="3" s="1"/>
  <c r="D15" i="5"/>
  <c r="B18" i="14" s="1"/>
  <c r="C15" i="5"/>
  <c r="N53" i="3" l="1"/>
  <c r="H53" i="3"/>
  <c r="N15" i="3"/>
  <c r="H15" i="3"/>
  <c r="N34" i="3"/>
  <c r="H34" i="3"/>
  <c r="N52" i="3"/>
  <c r="H52" i="3"/>
  <c r="N79" i="3"/>
  <c r="N37" i="3"/>
  <c r="H37" i="3"/>
  <c r="N56" i="3"/>
  <c r="H56" i="3"/>
  <c r="N62" i="3"/>
  <c r="H62" i="3"/>
  <c r="N32" i="3"/>
  <c r="H32" i="3"/>
  <c r="N81" i="3"/>
  <c r="H81" i="3"/>
  <c r="N66" i="3"/>
  <c r="H66" i="3"/>
  <c r="N43" i="3"/>
  <c r="H43" i="3"/>
  <c r="N36" i="3"/>
  <c r="H36" i="3"/>
  <c r="N64" i="3"/>
  <c r="H64" i="3"/>
  <c r="N71" i="3"/>
  <c r="H71" i="3"/>
  <c r="N80" i="3"/>
  <c r="H80" i="3"/>
  <c r="N19" i="3"/>
  <c r="H19" i="3"/>
  <c r="N25" i="3"/>
  <c r="H25" i="3"/>
  <c r="N73" i="3"/>
  <c r="H73" i="3"/>
  <c r="N65" i="3"/>
  <c r="H65" i="3"/>
  <c r="N44" i="3"/>
  <c r="H44" i="3"/>
  <c r="N38" i="3"/>
  <c r="H38" i="3"/>
  <c r="N78" i="3"/>
  <c r="H78" i="3"/>
  <c r="N33" i="3"/>
  <c r="H33" i="3"/>
  <c r="N82" i="3"/>
  <c r="H82" i="3"/>
  <c r="N92" i="3"/>
  <c r="H92" i="3"/>
  <c r="N57" i="3"/>
  <c r="H57" i="3"/>
  <c r="N99" i="3"/>
  <c r="H99" i="3"/>
  <c r="N91" i="3"/>
  <c r="H91" i="3"/>
  <c r="N54" i="3"/>
  <c r="H54" i="3"/>
  <c r="N97" i="3"/>
  <c r="H97" i="3"/>
  <c r="N89" i="3"/>
  <c r="H89" i="3"/>
  <c r="N10" i="3"/>
  <c r="H10" i="3"/>
  <c r="N18" i="3"/>
  <c r="H18" i="3"/>
  <c r="N83" i="3"/>
  <c r="H83" i="3"/>
  <c r="N35" i="3"/>
  <c r="H35" i="3"/>
  <c r="N26" i="3"/>
  <c r="H26" i="3"/>
  <c r="N9" i="3"/>
  <c r="H9" i="3"/>
  <c r="N63" i="3"/>
  <c r="N17" i="3"/>
  <c r="H17" i="3"/>
  <c r="N55" i="3"/>
  <c r="H55" i="3"/>
  <c r="N45" i="3"/>
  <c r="H45" i="3"/>
  <c r="N24" i="3"/>
  <c r="H24" i="3"/>
  <c r="N72" i="3"/>
  <c r="H72" i="3"/>
  <c r="N8" i="3"/>
  <c r="H8" i="3"/>
  <c r="N16" i="3"/>
  <c r="H16" i="3"/>
  <c r="N7" i="3"/>
  <c r="J7" i="3"/>
  <c r="N104" i="3"/>
  <c r="N98" i="3"/>
  <c r="N105" i="3"/>
  <c r="N106" i="3"/>
  <c r="H107" i="3"/>
  <c r="E45" i="5"/>
  <c r="C48" i="14" s="1"/>
  <c r="F66" i="3"/>
  <c r="F65" i="3"/>
  <c r="F64" i="3"/>
  <c r="F62" i="3"/>
  <c r="F63" i="3" s="1"/>
  <c r="H63" i="3" s="1"/>
  <c r="E47" i="5"/>
  <c r="C50" i="14" s="1"/>
  <c r="D47" i="5"/>
  <c r="B50" i="14" s="1"/>
  <c r="C47" i="5"/>
  <c r="F92" i="3"/>
  <c r="F91" i="3"/>
  <c r="F89" i="3"/>
  <c r="D90" i="3"/>
  <c r="C90" i="3"/>
  <c r="F78" i="3"/>
  <c r="I48" i="5"/>
  <c r="C16" i="14"/>
  <c r="B16" i="14"/>
  <c r="I12" i="5"/>
  <c r="I14" i="5"/>
  <c r="I11" i="5"/>
  <c r="H16" i="5" l="1"/>
  <c r="I16" i="5" s="1"/>
  <c r="J16" i="5" s="1"/>
  <c r="J48" i="5"/>
  <c r="J11" i="5"/>
  <c r="J12" i="5"/>
  <c r="J14" i="5"/>
  <c r="L14" i="5" l="1"/>
  <c r="L12" i="5"/>
  <c r="L16" i="5"/>
  <c r="L48" i="5"/>
  <c r="L11" i="5"/>
  <c r="I13" i="5"/>
  <c r="J13" i="5" s="1"/>
  <c r="L13" i="5" l="1"/>
  <c r="K62" i="3"/>
  <c r="J68" i="3"/>
  <c r="L64" i="3"/>
  <c r="L63" i="3"/>
  <c r="K64" i="3"/>
  <c r="K63" i="3"/>
  <c r="D45" i="5" l="1"/>
  <c r="B48" i="14" s="1"/>
  <c r="C45" i="5"/>
  <c r="I62" i="3"/>
  <c r="J66" i="3"/>
  <c r="J65" i="3"/>
  <c r="J64" i="3"/>
  <c r="J63" i="3"/>
  <c r="I66" i="3"/>
  <c r="I65" i="3"/>
  <c r="I64" i="3"/>
  <c r="I63" i="3"/>
  <c r="I43" i="5" l="1"/>
  <c r="E43" i="5"/>
  <c r="C46" i="14" s="1"/>
  <c r="I42" i="5"/>
  <c r="I36" i="5"/>
  <c r="E20" i="5"/>
  <c r="C23" i="14" s="1"/>
  <c r="F83" i="3"/>
  <c r="F82" i="3"/>
  <c r="H100" i="3" s="1"/>
  <c r="H15" i="5" s="1"/>
  <c r="I15" i="5" s="1"/>
  <c r="J15" i="5" s="1"/>
  <c r="F81" i="3"/>
  <c r="F80" i="3"/>
  <c r="D20" i="5"/>
  <c r="B23" i="14" s="1"/>
  <c r="C20" i="5"/>
  <c r="D37" i="5"/>
  <c r="B40" i="14" s="1"/>
  <c r="C37" i="5"/>
  <c r="L15" i="5" l="1"/>
  <c r="J43" i="5"/>
  <c r="J42" i="5"/>
  <c r="J36" i="5"/>
  <c r="F79" i="3"/>
  <c r="F73" i="3"/>
  <c r="F53" i="3"/>
  <c r="F54" i="3"/>
  <c r="F51" i="3"/>
  <c r="F55" i="3"/>
  <c r="D50" i="3"/>
  <c r="C50" i="3"/>
  <c r="H79" i="3" l="1"/>
  <c r="H84" i="3" s="1"/>
  <c r="H20" i="5" s="1"/>
  <c r="L36" i="5"/>
  <c r="L42" i="5"/>
  <c r="L43" i="5"/>
  <c r="H67" i="3"/>
  <c r="I45" i="5" s="1"/>
  <c r="J45" i="5" s="1"/>
  <c r="H46" i="3"/>
  <c r="H74" i="3"/>
  <c r="G90" i="3" s="1"/>
  <c r="H90" i="3" s="1"/>
  <c r="F34" i="3"/>
  <c r="F36" i="3"/>
  <c r="I23" i="5"/>
  <c r="J23" i="5" s="1"/>
  <c r="H93" i="3" l="1"/>
  <c r="H47" i="5" s="1"/>
  <c r="I47" i="5" s="1"/>
  <c r="J47" i="5" s="1"/>
  <c r="L47" i="5" s="1"/>
  <c r="L23" i="5"/>
  <c r="L45" i="5"/>
  <c r="G50" i="3"/>
  <c r="H50" i="3" s="1"/>
  <c r="B14" i="2"/>
  <c r="B12" i="2"/>
  <c r="F17" i="3"/>
  <c r="D22" i="5"/>
  <c r="B25" i="14" s="1"/>
  <c r="C22" i="5"/>
  <c r="I30" i="5"/>
  <c r="F10" i="3"/>
  <c r="F9" i="3"/>
  <c r="F8" i="3"/>
  <c r="F7" i="3"/>
  <c r="I29" i="5"/>
  <c r="I28" i="5"/>
  <c r="I27" i="5"/>
  <c r="I26" i="5"/>
  <c r="H58" i="3" l="1"/>
  <c r="H37" i="5"/>
  <c r="J28" i="5"/>
  <c r="J27" i="5"/>
  <c r="J30" i="5"/>
  <c r="J29" i="5"/>
  <c r="J26" i="5"/>
  <c r="H27" i="3"/>
  <c r="L26" i="5" l="1"/>
  <c r="L29" i="5"/>
  <c r="L30" i="5"/>
  <c r="L27" i="5"/>
  <c r="L28" i="5"/>
  <c r="J25" i="5"/>
  <c r="E11" i="13" s="1"/>
  <c r="F33" i="3"/>
  <c r="C46" i="5"/>
  <c r="D46" i="5"/>
  <c r="B49" i="14" s="1"/>
  <c r="F32" i="3"/>
  <c r="F31" i="3"/>
  <c r="I41" i="5"/>
  <c r="I40" i="5"/>
  <c r="I44" i="5"/>
  <c r="I39" i="5"/>
  <c r="I38" i="5"/>
  <c r="I37" i="5"/>
  <c r="I35" i="5"/>
  <c r="J24" i="5" l="1"/>
  <c r="E10" i="13" s="1"/>
  <c r="J40" i="5"/>
  <c r="J41" i="5"/>
  <c r="J44" i="5"/>
  <c r="J38" i="5"/>
  <c r="J39" i="5"/>
  <c r="J35" i="5"/>
  <c r="J37" i="5"/>
  <c r="L37" i="5" l="1"/>
  <c r="L35" i="5"/>
  <c r="L39" i="5"/>
  <c r="L38" i="5"/>
  <c r="L44" i="5"/>
  <c r="L41" i="5"/>
  <c r="L40" i="5"/>
  <c r="H20" i="3"/>
  <c r="C28" i="2"/>
  <c r="D112" i="3" l="1"/>
  <c r="D111" i="3"/>
  <c r="B16" i="2"/>
  <c r="B10" i="2"/>
  <c r="B8" i="2"/>
  <c r="B6" i="2"/>
  <c r="B3" i="2"/>
  <c r="B2" i="2"/>
  <c r="G3" i="3"/>
  <c r="E3" i="3"/>
  <c r="D3" i="3"/>
  <c r="H39" i="3" l="1"/>
  <c r="H46" i="5" s="1"/>
  <c r="I46" i="5" s="1"/>
  <c r="J46" i="5" s="1"/>
  <c r="J34" i="5" l="1"/>
  <c r="L46" i="5"/>
  <c r="I10" i="5"/>
  <c r="I20" i="5"/>
  <c r="I21" i="5"/>
  <c r="I19" i="5"/>
  <c r="E13" i="13" l="1"/>
  <c r="C14" i="2" s="1"/>
  <c r="J10" i="5"/>
  <c r="J21" i="5"/>
  <c r="J20" i="5"/>
  <c r="J19" i="5"/>
  <c r="L20" i="5" l="1"/>
  <c r="L21" i="5"/>
  <c r="L10" i="5"/>
  <c r="L19" i="5"/>
  <c r="F14" i="2" l="1"/>
  <c r="D14" i="2"/>
  <c r="E14" i="2"/>
  <c r="I51" i="5" l="1"/>
  <c r="J51" i="5" s="1"/>
  <c r="L51" i="5" l="1"/>
  <c r="I33" i="5"/>
  <c r="I32" i="5"/>
  <c r="I50" i="5"/>
  <c r="J50" i="5" s="1"/>
  <c r="I9" i="5"/>
  <c r="J9" i="5" s="1"/>
  <c r="I8" i="5"/>
  <c r="J8" i="5" s="1"/>
  <c r="L8" i="5" l="1"/>
  <c r="L9" i="5"/>
  <c r="L50" i="5"/>
  <c r="J7" i="5"/>
  <c r="J49" i="5"/>
  <c r="J33" i="5"/>
  <c r="J32" i="5"/>
  <c r="E14" i="13" l="1"/>
  <c r="C16" i="2" s="1"/>
  <c r="E7" i="13"/>
  <c r="C6" i="2" s="1"/>
  <c r="L32" i="5"/>
  <c r="L33" i="5"/>
  <c r="J31" i="5"/>
  <c r="E12" i="13" l="1"/>
  <c r="C12" i="2" s="1"/>
  <c r="F6" i="2"/>
  <c r="E6" i="2"/>
  <c r="D6" i="2"/>
  <c r="H11" i="3"/>
  <c r="H22" i="5"/>
  <c r="I22" i="5" s="1"/>
  <c r="J22" i="5" s="1"/>
  <c r="D12" i="2" l="1"/>
  <c r="F12" i="2"/>
  <c r="E12" i="2"/>
  <c r="J18" i="5"/>
  <c r="L22" i="5"/>
  <c r="J17" i="5" l="1"/>
  <c r="E9" i="13"/>
  <c r="L53" i="5"/>
  <c r="E8" i="13" l="1"/>
  <c r="C8" i="2" s="1"/>
  <c r="C10" i="2"/>
  <c r="F10" i="2" s="1"/>
  <c r="F8" i="2" l="1"/>
  <c r="D8" i="2"/>
  <c r="E8" i="2"/>
  <c r="C18" i="2"/>
  <c r="I53" i="5"/>
  <c r="K43" i="5" s="1"/>
  <c r="E10" i="2"/>
  <c r="D10" i="2"/>
  <c r="D17" i="2" s="1"/>
  <c r="D16" i="2" s="1"/>
  <c r="D20" i="2" s="1"/>
  <c r="F17" i="2"/>
  <c r="F16" i="2" s="1"/>
  <c r="F20" i="2" s="1"/>
  <c r="E17" i="2"/>
  <c r="E16" i="2" s="1"/>
  <c r="E20" i="2" s="1"/>
  <c r="E19" i="2" s="1"/>
  <c r="K28" i="5"/>
  <c r="K36" i="5"/>
  <c r="K47" i="5"/>
  <c r="K18" i="5"/>
  <c r="F9" i="13" s="1"/>
  <c r="K14" i="5"/>
  <c r="K20" i="5" l="1"/>
  <c r="K24" i="5"/>
  <c r="F10" i="13" s="1"/>
  <c r="K21" i="5"/>
  <c r="K49" i="5"/>
  <c r="F14" i="13" s="1"/>
  <c r="K32" i="5"/>
  <c r="K34" i="5"/>
  <c r="F13" i="13" s="1"/>
  <c r="K35" i="5"/>
  <c r="K37" i="5"/>
  <c r="K38" i="5"/>
  <c r="K48" i="5"/>
  <c r="K19" i="5"/>
  <c r="K27" i="5"/>
  <c r="K10" i="5"/>
  <c r="K44" i="5"/>
  <c r="K7" i="5"/>
  <c r="F7" i="13" s="1"/>
  <c r="K39" i="5"/>
  <c r="K15" i="5"/>
  <c r="K13" i="5"/>
  <c r="K33" i="5"/>
  <c r="K46" i="5"/>
  <c r="K26" i="5"/>
  <c r="K8" i="5"/>
  <c r="K41" i="5"/>
  <c r="K45" i="5"/>
  <c r="K29" i="5"/>
  <c r="K50" i="5"/>
  <c r="K40" i="5"/>
  <c r="K9" i="5"/>
  <c r="K31" i="5"/>
  <c r="F12" i="13" s="1"/>
  <c r="K16" i="5"/>
  <c r="K11" i="5"/>
  <c r="K51" i="5"/>
  <c r="K25" i="5"/>
  <c r="F11" i="13" s="1"/>
  <c r="K30" i="5"/>
  <c r="K42" i="5"/>
  <c r="K17" i="5"/>
  <c r="F8" i="13" s="1"/>
  <c r="K12" i="5"/>
  <c r="K23" i="5"/>
  <c r="E15" i="13"/>
  <c r="K22" i="5"/>
  <c r="F19" i="2"/>
  <c r="D22" i="2"/>
  <c r="E22" i="2" s="1"/>
  <c r="F22" i="2" s="1"/>
  <c r="F21" i="2" s="1"/>
  <c r="D19" i="2"/>
  <c r="D21" i="2" s="1"/>
  <c r="E21" i="2" l="1"/>
</calcChain>
</file>

<file path=xl/sharedStrings.xml><?xml version="1.0" encoding="utf-8"?>
<sst xmlns="http://schemas.openxmlformats.org/spreadsheetml/2006/main" count="38579" uniqueCount="19802">
  <si>
    <t>Bancos</t>
  </si>
  <si>
    <t>B.D.I.</t>
  </si>
  <si>
    <t>Encargos Sociais</t>
  </si>
  <si>
    <t>Item</t>
  </si>
  <si>
    <t>Código</t>
  </si>
  <si>
    <t>Banco</t>
  </si>
  <si>
    <t>Descrição</t>
  </si>
  <si>
    <t>Und</t>
  </si>
  <si>
    <t>Quant.</t>
  </si>
  <si>
    <t>Valor Unit</t>
  </si>
  <si>
    <t>Total</t>
  </si>
  <si>
    <t>Peso (%)</t>
  </si>
  <si>
    <t xml:space="preserve"> 1 </t>
  </si>
  <si>
    <t>SINAPI</t>
  </si>
  <si>
    <t>UN</t>
  </si>
  <si>
    <t xml:space="preserve"> 2 </t>
  </si>
  <si>
    <t>M</t>
  </si>
  <si>
    <t xml:space="preserve"> 3 </t>
  </si>
  <si>
    <t xml:space="preserve"> 4 </t>
  </si>
  <si>
    <t>m³</t>
  </si>
  <si>
    <t>m²</t>
  </si>
  <si>
    <t>Total Geral</t>
  </si>
  <si>
    <t>Cronograma Físico e Financeiro</t>
  </si>
  <si>
    <t>Total Por Etapa</t>
  </si>
  <si>
    <t>Porcentagem</t>
  </si>
  <si>
    <t>Custo</t>
  </si>
  <si>
    <t>Porcentagem Acumulado</t>
  </si>
  <si>
    <t>Custo Acumulado</t>
  </si>
  <si>
    <t>SERVIÇOS PRELIMINARES</t>
  </si>
  <si>
    <t>LOCAÇÃO COM CAVALETE COM ALTURA DE 1,00 M</t>
  </si>
  <si>
    <t>1.1</t>
  </si>
  <si>
    <t>2.1</t>
  </si>
  <si>
    <t>3.1</t>
  </si>
  <si>
    <t>4.1</t>
  </si>
  <si>
    <t>AGESUL</t>
  </si>
  <si>
    <t>COMPOSIÇÃO 1</t>
  </si>
  <si>
    <t>CÓDIGO</t>
  </si>
  <si>
    <t>M2</t>
  </si>
  <si>
    <t>COEFICIENTE</t>
  </si>
  <si>
    <t>R$ UNIT.</t>
  </si>
  <si>
    <t>R$ TOTAL</t>
  </si>
  <si>
    <t>INSUMO</t>
  </si>
  <si>
    <t>M3</t>
  </si>
  <si>
    <t>COMPOSIÇÃO</t>
  </si>
  <si>
    <t>H</t>
  </si>
  <si>
    <t>PEDREIRO COM ENCARGOS COMPLEMENTARES</t>
  </si>
  <si>
    <t>SERVENTE COM ENCARGOS COMPLEMENTARES</t>
  </si>
  <si>
    <t>TOTAL (R$):</t>
  </si>
  <si>
    <t>COMPOSIÇÃO 2</t>
  </si>
  <si>
    <t>OBRA:</t>
  </si>
  <si>
    <t>BANCOS:</t>
  </si>
  <si>
    <t>BDI</t>
  </si>
  <si>
    <t>________________________________________</t>
  </si>
  <si>
    <t>____________________________________</t>
  </si>
  <si>
    <t>Prefeito Municipal</t>
  </si>
  <si>
    <t>1.2</t>
  </si>
  <si>
    <t>CORTE MECANICO DE PAVIMENTO ASFALTICO OU PISO DE CONCRETO COM SERRA DE DISCO DIAMANTADO</t>
  </si>
  <si>
    <t>ADMINISTRAÇÃO LOCAL</t>
  </si>
  <si>
    <t>m</t>
  </si>
  <si>
    <t>PISO PODOTÁTIL DIRECIONAL, DE CONCRETO, ASSENTADO SOBRE ARGAMASSA</t>
  </si>
  <si>
    <t>MOVIMENTAÇÃO DE TERRA</t>
  </si>
  <si>
    <t>EXECUÇÃO DE PASSEIO (CALÇADA) OU PISO DE CONCRETO COM CONCRETO MOLDADO IN LOCO, FEITO EM OBRA, ACABAMENTO CONVENCIONAL, NÃO ARMADO. (7CM)</t>
  </si>
  <si>
    <t>ESPALHAMENTO DE TERRA</t>
  </si>
  <si>
    <t>unid</t>
  </si>
  <si>
    <t>1.3</t>
  </si>
  <si>
    <t>CP. PRÓPRIA</t>
  </si>
  <si>
    <t>KG</t>
  </si>
  <si>
    <t>COMPOSIÇÃO 3</t>
  </si>
  <si>
    <t>CONCRETO FCK = 20MPA, TRAÇO 1:2,7:3 (EM MASSA SECA DE CIMENTO/ AREIA MÉDIA/ BRITA 1) - PREPARO MECÂNICO COM BETONEIRA 600 L. AF_05/2021</t>
  </si>
  <si>
    <t>LANÇAMENTO COM USO DE BALDES, ADENSAMENTO E ACABAMENTO DE CONCRETO EM ESTRUTURAS.</t>
  </si>
  <si>
    <t>3.1.1</t>
  </si>
  <si>
    <t>3.1.2</t>
  </si>
  <si>
    <t>3.1.3</t>
  </si>
  <si>
    <t>3.1.4</t>
  </si>
  <si>
    <t>TRELICA NERVURADA (ESPACADOR), ALTURA = 120,0 MM, DIAMETRO DOS BANZOS INFERIORES E SUPERIOR = 6,0 MM, DIAMETRO DA DIAGONAL = 4,2 MM</t>
  </si>
  <si>
    <t>MONTAGEM E DESMONTAGEM DE FÔRMA DE PILARES RETANGULARES E ESTRUTURAS SIMILARES, PÉ-DIREITO SIMPLES, EM MADEIRA SERRADA, 4 UTILIZAÇÕES. AF_09/2020</t>
  </si>
  <si>
    <t>UNID</t>
  </si>
  <si>
    <t>COMPOSIÇÃO 4</t>
  </si>
  <si>
    <t>4.2</t>
  </si>
  <si>
    <t>5.1</t>
  </si>
  <si>
    <t>5.2</t>
  </si>
  <si>
    <t>6.1</t>
  </si>
  <si>
    <t>6.2</t>
  </si>
  <si>
    <t>TEXTURA ACRÍLICA, APLICAÇÃO MANUAL EM PAREDE, UMA DEMÃO. AF_04/2023</t>
  </si>
  <si>
    <t>h</t>
  </si>
  <si>
    <t>MESTRE DE OBRAS COM ENCARGOS COMPLEMENTARES</t>
  </si>
  <si>
    <t>ACABAMENTO</t>
  </si>
  <si>
    <t>EXECUÇÃO DE PAVIMENTO EM PISO INTERTRAVADO, COM BLOCO RETANGULAR COR NATURAL DE 20 X 10 CM, ESPESSURA 6 CM. AF_10/2022</t>
  </si>
  <si>
    <t>PLACA DE OBRA EM CHAPA GALVANIZADA N. 22, ADESIVADA</t>
  </si>
  <si>
    <t xml:space="preserve"> ENGENHEIRO CIVIL DE OBRA JUNIOR COM ENCARGOS COMPLEMENTARES</t>
  </si>
  <si>
    <t>COMPOSICAO</t>
  </si>
  <si>
    <t xml:space="preserve"> 5</t>
  </si>
  <si>
    <t>TOTAL</t>
  </si>
  <si>
    <t>1º MÊS</t>
  </si>
  <si>
    <t>2º MÊS</t>
  </si>
  <si>
    <t>3º MÊS</t>
  </si>
  <si>
    <t>RAFAEL DOS SANTOS ARAUJO LIMA</t>
  </si>
  <si>
    <t>Eng. Civil - CREA/MS 20613D</t>
  </si>
  <si>
    <t>ALDENIR BARBOSA DO NASCIMENTO</t>
  </si>
  <si>
    <t>ARGAMASSA TRAÇO 1:2:8 (EM VOLUME DE CIMENTO, CAL E AREIA MÉDIA ÚMIDA) PARA EMBOÇO/MASSA ÚNICA/ASSENTAMENTO DE ALVENARIA DE VEDAÇÃO, PREPARO MECÂNICO COM BETONEIRA 400 L. AF_08/2019</t>
  </si>
  <si>
    <t>CORTE E DOBRA DE AÇO CA-50, DIÂMETRO DE 8,0 MM. AF_06/2022</t>
  </si>
  <si>
    <t>Txkm</t>
  </si>
  <si>
    <t>ORLA MARGINAL</t>
  </si>
  <si>
    <t>TRANSPORTE COM CAMINHÃO CARROCERIA 9T, EM VIA URBANA PAVIMENTADA, DMT ATÉ 30KM (UNIDADE: TXKM). AF_07/2020</t>
  </si>
  <si>
    <t>TRANSPORTE COM CAMINHÃO CARROCERIA 9T, EM VIA URBANA PAVIMENTADA, ADICIONAL PARA DMT EXCEDENTE A 30 KM (UNIDADE: TXKM). AF_07/2020</t>
  </si>
  <si>
    <t>=(6*1,63*0,07)</t>
  </si>
  <si>
    <t>GUIA (MEIO-FIO) EM TRECHO RETO, CONFECCIONADA EM CONCRETO PRÉ-FABRICADO, DIMENSÕES 100X15X13X20 CM (COMPRIMENTO X BASE INFERIOR X BASE SUPERIOR X ALTURA), PARA URBANIZAÇÃO INTERNA DE EMPREENDIMENTOS, ARMADA.</t>
  </si>
  <si>
    <t>ESCAVAÇÃO MANUAL DE VALAS. AF_03/2016</t>
  </si>
  <si>
    <t>ASSENTAMENTO DE GUIA (MEIO-FIO) EM TRECHO RETO, CONFECCIONADA EM CONCRETO PRÉ-FABRICADO, DIMENSÕES 100X15X13X20 CM (COMPRIMENTO X BASE INFERIOR X BASE SUPERIOR X ALTURA), PARA URBANIZAÇÃO INTERNA DE EMPREENDIMENTOS. AF_06/2016</t>
  </si>
  <si>
    <t>EXECUÇÃO ORLA MARGINAL A MS-475 DE NOVO HORIZONTE DO SUL-MS
ENDEREÇO: RODOVIA MS-475/ORLA MARGINAL, S/N, CENTRO
PREFEITURA MUNICIPAL DE NOVO HORIZONTE DO SUL/MS</t>
  </si>
  <si>
    <t>mês</t>
  </si>
  <si>
    <t>3 meses</t>
  </si>
  <si>
    <t>kg</t>
  </si>
  <si>
    <t>ARMAÇÃO DE PILAR OU VIGA DE ESTRUTURA CONVENCIONAL DE CONCRETO ARMADO UTILIZANDO AÇO CA-50 DE 10,0 MM - MONTAGEM. AF_06/2022</t>
  </si>
  <si>
    <t>ARMAÇÃO DE PILAR OU VIGA DE ESTRUTURA CONVENCIONAL DE CONCRETO ARMADO UTILIZANDO AÇO CA-50 DE 12,5 MM - MONTAGEM. AF_06/2022</t>
  </si>
  <si>
    <t>APLICAÇÃO DE FUNDO SELADOR ACRÍLICO EM PAREDES, UMA DEMÃO. AF_06/2014</t>
  </si>
  <si>
    <t>APLICAÇÃO MANUAL DE PINTURA COM TINTA LÁTEX ACRÍLICA EM PAREDES, DUAS DEMÃOS. AF_06/2014</t>
  </si>
  <si>
    <t>ESTACA BROCA DE CONCRETO, DIÂMETRO DE 25CM, ESCAVAÇÃO MANUAL COM TRADO CONCHA, SEM ARMADURA DE ARRANQUE</t>
  </si>
  <si>
    <t>CONSTRUÇÃO PÓRTICOS</t>
  </si>
  <si>
    <t>=((176,32+1381,46+(6*1,63))*0,1)</t>
  </si>
  <si>
    <t>MONTAGEM DE ARMADURA DE ESTACAS, DIÂMETRO = 10,0 MM. AF_09/2021_PS</t>
  </si>
  <si>
    <t>ALVENARIA DE VEDAÇÃO DE BLOCOS CERÂMICOS FURADOS NA HORIZONTAL DE 9X19X19 CM (ESPESSURA 30CM) E ARGAMASSA DE ASSENTAMENTO COM PREPARO EM BETONEIRA.</t>
  </si>
  <si>
    <t>BLOCO CERAMICO / TIJOLO VAZADO PARA ALVENARIA DE VEDACAO, 8 FUROS NA HORIZONTAL, DE 9 X 19 X 19 CM (L XA X C)</t>
  </si>
  <si>
    <t>=(((10,8*2)+(3,6*0,3)+(2,95*0,3)+(2,4*0,3*2)+(5,6*0,3)+(7,4*0,3))*8)</t>
  </si>
  <si>
    <t>=(((10,8*2)+(3,6*0,3)+(2,95*0,3)+(2,4*0,3*2)+(5,6*0,3))*8)</t>
  </si>
  <si>
    <t>CHAPIM (RUFO CAPA) EM AÇO GALVANIZADO, CORTE 33. AF_11/2020</t>
  </si>
  <si>
    <t>=(7,5*8)</t>
  </si>
  <si>
    <t>5.3</t>
  </si>
  <si>
    <t>5.4</t>
  </si>
  <si>
    <t>5.5</t>
  </si>
  <si>
    <t>5.6</t>
  </si>
  <si>
    <t>5.7</t>
  </si>
  <si>
    <t>5.8</t>
  </si>
  <si>
    <t>5.9</t>
  </si>
  <si>
    <t>REMODELAÇÃO ESQUINA CANTEIRO CENTRAL</t>
  </si>
  <si>
    <t>REMODELAÇÃO CANTEIRO</t>
  </si>
  <si>
    <t>ESCAVACAO DE VALAS EM SOLO DE QUALQUER CATEGORIA, NA(S) PROFUNDIDADE(S):- ATE 2,00 M (SEM PRESENCA DE AGUA)</t>
  </si>
  <si>
    <t>PILARETE DE CONCRETO ARMADO DE PROTEÇÃO DAS ESQUINAS D=15CM, H=80CM</t>
  </si>
  <si>
    <t>2.1.1</t>
  </si>
  <si>
    <t>2.1.2</t>
  </si>
  <si>
    <t>TUBO PVC SERIE NORMAL, DN 150 MM, PARA ESGOTO PREDIAL (NBR 5688)</t>
  </si>
  <si>
    <t>EXECUÇÃO DE PASSEIO (CALÇADA) OU PISO DE CONCRETO COM CONCRETO MOLDADO IN LOCO, FEITO EM OBRA, ACABAMENTO CONVENCIONAL, NÃO ARMADO. (10CM)</t>
  </si>
  <si>
    <t>PINTURA DE MEIO-FIO COM TINTA BRANCA A BASE DE CAL (CAIAÇÃO). AF_05/2021</t>
  </si>
  <si>
    <t>CONCRETO FCK = 15MPA, TRAÇO 1:2,7:3 (EM MASSA SECA DE CIMENTO/ AREIA MÉDIA/ BRITA 1) - PREPARO MECÂNICO COM BETONEIRA 600 L. AF_05/2021</t>
  </si>
  <si>
    <t>ESTACA BROCA DE CONCRETO, DIÂMETRO DE 20CM, ESCAVAÇÃO MANUAL COM TRADO CONCHA, SEM ARMADURA DE ARRANQUE</t>
  </si>
  <si>
    <t>COMPOSIÇÃO 5</t>
  </si>
  <si>
    <t>COMPOSIÇÃO 6</t>
  </si>
  <si>
    <t>INSUMO-SICRO</t>
  </si>
  <si>
    <t>M1600</t>
  </si>
  <si>
    <t>TRILHO TR-25</t>
  </si>
  <si>
    <t>TINTA ACRILICA A BASE DE SOLVENTE, PARA SINALIZACAO HORIZONTAL VIARIA (NBR 11862)</t>
  </si>
  <si>
    <t>COMPOSIÇÃO 7</t>
  </si>
  <si>
    <t>ESTACA BROCA DE CONCRETO, DIÂMETRO DE 15CM, ESCAVAÇÃO MANUAL COM TRADO CONCHA, SEM ARMADURA DE ARRANQUE</t>
  </si>
  <si>
    <t>PILARETE COM TRILHO TR-25 DE PROTEÇÃO DE VIAS</t>
  </si>
  <si>
    <t>COMPOSIÇÃO 8</t>
  </si>
  <si>
    <t>ARMAÇÃO DE PILAR OU VIGA DE ESTRUTURA CONVENCIONAL DE CONCRETO ARMADO UTILIZANDO AÇO CA-50 DE 8,0 MM - MONTAGEM. AF_06/2022</t>
  </si>
  <si>
    <t>CORTE E DOBRA DE AÇO CA-60, DIÂMETRO DE 4,2 MM. AF_06/2022</t>
  </si>
  <si>
    <t>CORTE E DOBRA DE AÇO CA-60, DIÂMETRO DE 5,0 MM. AF_06/2022</t>
  </si>
  <si>
    <t>MONTAGEM E DESMONTAGEM DE FÔRMA DE PILARES RETANGULARES E ESTRUTURAS SIMILARES, PÉ-DIREITO SIMPLES, EM CHAPA DE MADEIRA COMPENSADA PLASTIFICADA, 18 UTILIZAÇÕES. AF_09/2020</t>
  </si>
  <si>
    <t>COMPOSIÇÃO AGESUL</t>
  </si>
  <si>
    <t>COMPOSIÇÃO 9</t>
  </si>
  <si>
    <t>GUIA (MEIO-FIO) E SARJETA CONJUGADOS DE CONCRETO, MOLDADA  IN LOCO  EM TRECHO CURVO COM EXTRUSORA, 45 CM BASE (15 CM BASE DA GUIA + 30 CM BASE DA SARJETA) X 22 CM ALTURA. AF_06/2016</t>
  </si>
  <si>
    <t>m³xkm</t>
  </si>
  <si>
    <t>5.10</t>
  </si>
  <si>
    <t>5.11</t>
  </si>
  <si>
    <t>TRANSPORTE COM CAMINHÃO BASCULANTE DE 10 M³, EM VIA URBANA PAVIMENTADA, DMT ATÉ 30 KM (UNIDADE: M3XKM). AF_07/2020 (BOTA-FORA)</t>
  </si>
  <si>
    <t>TRANSPORTE COM CAMINHÃO BASCULANTE DE 18 M³, EM VIA URBANA PAVIMENTADA, ADICIONAL PARA DMT EXCEDENTE A 30 KM (UNIDADE: M3XKM). AF_07/2020 (AREIA PISO INTERTRAVADO)</t>
  </si>
  <si>
    <t>TRANSPORTE COM CAMINHÃO BASCULANTE DE 18 M³, EM VIA URBANA PAVIMENTADA, DMT ATÉ 30 KM (UNIDADE: M3XKM). AF_07/2020 (AREIA PISO INTERTRAVADO)</t>
  </si>
  <si>
    <t>5.12</t>
  </si>
  <si>
    <t>=(453,07+430,93+276,93+210,53)</t>
  </si>
  <si>
    <t>=((0,0568*1371,46*1,375)*30/3)</t>
  </si>
  <si>
    <t>=((0,0568*1371,46*1,375)*73/3)</t>
  </si>
  <si>
    <t>=((0,06*0,2*0,1*2,4)*(50*1371,46)*30/3)</t>
  </si>
  <si>
    <t>=((0,06*0,2*0,1*2,4)*(50*1371,46)*17,8/3)</t>
  </si>
  <si>
    <t>=(57,16+54,82+35,57+26,47)</t>
  </si>
  <si>
    <t>14 unidades</t>
  </si>
  <si>
    <t>=((1,62*0,1)*13)</t>
  </si>
  <si>
    <t>=(13)</t>
  </si>
  <si>
    <t>=(0,94*13)</t>
  </si>
  <si>
    <t>=(3*13)</t>
  </si>
  <si>
    <t>=(((4,04+0,94)*(0,15*0,1))*13)</t>
  </si>
  <si>
    <t>=(5*69,78)</t>
  </si>
  <si>
    <t>=(2*14)</t>
  </si>
  <si>
    <t>=(113+67+106+50+78+93+93)</t>
  </si>
  <si>
    <t>=((215,8+125,8+202,8+90,8+145,8+176,8+176,8)*(0,5+0,3))</t>
  </si>
  <si>
    <t>LOCACAO DE CONTAINER 2,30 X 6,00 M, ALT. 2,50 M, COM 1 SANITARIO, PARA ESCRITORIO, COMPLETO, SEM DIVISORIAS INTERNAS, EXCLUSIVE TRANSPORTE/CARGA/DESCARGA</t>
  </si>
  <si>
    <t>1.4</t>
  </si>
  <si>
    <t>MOBILIZACAO E DESMOBILIZACAO DE CONTAINER</t>
  </si>
  <si>
    <t>1 unidade</t>
  </si>
  <si>
    <t>1.5</t>
  </si>
  <si>
    <t>1.6</t>
  </si>
  <si>
    <t>1.7</t>
  </si>
  <si>
    <t>PADRAO PROVISORIO TRIFASICO ATE 27 KW</t>
  </si>
  <si>
    <t>ALVENARIA DE VEDAÇÃO DE BLOCOS CERÂMICOS FURADOS NA HORIZONTAL DE 9X19X19 CM (ESPESSURA 9 CM) E ARGAMASSA DE ASSENTAMENTO COM PREPARO EM BETONEIRA. AF_12/2021</t>
  </si>
  <si>
    <t>1.8</t>
  </si>
  <si>
    <t>LOCACAO DE CACAMBA (4M3) (7 DIAS)</t>
  </si>
  <si>
    <t>COMPOSIÇÃO 11</t>
  </si>
  <si>
    <t>1.9</t>
  </si>
  <si>
    <t>L</t>
  </si>
  <si>
    <t>DEMOLIÇÃO DE GUIAS, SARJETAS OU SARJETÕES, DE FORMA MECANIZADA, SEM REAPROVEITAMENTO. AF_09/2023</t>
  </si>
  <si>
    <t>=((215,8+125,8+202,8+90,8+145,8+176,8+176,8))</t>
  </si>
  <si>
    <t>COMPACTAÇÃO MECÂNICA DE SOLO PARA EXECUÇÃO DE RADIER, PISO DE CONCRETO OU LAJE SOBRE SOLO, COM COMPACTADOR DE SOLOS A PERCUSSÃO. AF_09/2021</t>
  </si>
  <si>
    <t>=(176,32+1381,46+(6*1,63))</t>
  </si>
  <si>
    <t>_______________________________________</t>
  </si>
  <si>
    <t>5.13</t>
  </si>
  <si>
    <t>5.14</t>
  </si>
  <si>
    <t>PILAR ARMADO DE REFORÇO DO MEIO-FIO ELEVADO COM SARJETA, ALTURA DE 60CM, COM BROCA DE DIÂMETRO 15CM. (CONCRETO E FORMA DO PILAR PREVISTO JUNTO A COMPOSIÇÃO DO MEIO-FIO ELEVADO).</t>
  </si>
  <si>
    <t>CONFORME CÁLCULO PILARES DE REFORÇO</t>
  </si>
  <si>
    <t>Não Desonerado: 
Horista:  106,76%
Mensalista:  64,39%</t>
  </si>
  <si>
    <t>Código da
Composição</t>
  </si>
  <si>
    <t>Unidade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</si>
  <si>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</si>
  <si>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</si>
  <si>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</si>
  <si>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</si>
  <si>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</si>
  <si>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</si>
  <si>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</si>
  <si>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</si>
  <si>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</si>
  <si>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</si>
  <si>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</si>
  <si>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</si>
  <si>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</si>
  <si>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</si>
  <si>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</si>
  <si>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</si>
  <si>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</si>
  <si>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</si>
  <si>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</si>
  <si>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</si>
  <si>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</si>
  <si>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</si>
  <si>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</si>
  <si>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</si>
  <si>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</si>
  <si>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</si>
  <si>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</si>
  <si>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</si>
  <si>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</si>
  <si>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</si>
  <si>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</si>
  <si>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</si>
  <si>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</si>
  <si>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</si>
  <si>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</si>
  <si>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</si>
  <si>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</si>
  <si>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</si>
  <si>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</si>
  <si>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</si>
  <si>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</si>
  <si>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</si>
  <si>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</si>
  <si>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</si>
  <si>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</si>
  <si>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</si>
  <si>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</si>
  <si>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</si>
  <si>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</si>
  <si>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</si>
  <si>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</si>
  <si>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</si>
  <si>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</si>
  <si>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</si>
  <si>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</si>
  <si>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</si>
  <si>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</si>
  <si>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</si>
  <si>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</si>
  <si>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</si>
  <si>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</si>
  <si>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</si>
  <si>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</si>
  <si>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</si>
  <si>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</si>
  <si>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</si>
  <si>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</si>
  <si>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</si>
  <si>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</si>
  <si>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</si>
  <si>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</si>
  <si>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</si>
  <si>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</si>
  <si>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</si>
  <si>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</si>
  <si>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</si>
  <si>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</si>
  <si>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</si>
  <si>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</si>
  <si>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</si>
  <si>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</si>
  <si>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</si>
  <si>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</si>
  <si>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</si>
  <si>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</si>
  <si>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</si>
  <si>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</si>
  <si>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</si>
  <si>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</si>
  <si>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</si>
  <si>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</si>
  <si>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</si>
  <si>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</si>
  <si>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</si>
  <si>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</si>
  <si>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</si>
  <si>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</si>
  <si>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</si>
  <si>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</si>
  <si>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</si>
  <si>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</si>
  <si>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</si>
  <si>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</si>
  <si>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</si>
  <si>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</si>
  <si>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</si>
  <si>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</si>
  <si>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</si>
  <si>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</si>
  <si>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</si>
  <si>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</si>
  <si>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</si>
  <si>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</si>
  <si>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</si>
  <si>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</si>
  <si>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</si>
  <si>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</si>
  <si>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</si>
  <si>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</si>
  <si>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</si>
  <si>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</si>
  <si>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</si>
  <si>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</si>
  <si>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</si>
  <si>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</si>
  <si>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</si>
  <si>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</si>
  <si>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</si>
  <si>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</si>
  <si>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</si>
  <si>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</si>
  <si>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</si>
  <si>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</si>
  <si>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</si>
  <si>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</si>
  <si>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</si>
  <si>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</si>
  <si>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</si>
  <si>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</si>
  <si>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</si>
  <si>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</si>
  <si>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</si>
  <si>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</si>
  <si>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</si>
  <si>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</si>
  <si>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</si>
  <si>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</si>
  <si>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</si>
  <si>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</si>
  <si>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</si>
  <si>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</si>
  <si>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</si>
  <si>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</si>
  <si>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</si>
  <si>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</si>
  <si>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</si>
  <si>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</si>
  <si>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</si>
  <si>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</si>
  <si>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</si>
  <si>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</si>
  <si>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</si>
  <si>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</si>
  <si>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</si>
  <si>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</si>
  <si>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</si>
  <si>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</si>
  <si>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</si>
  <si>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</si>
  <si>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</si>
  <si>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</si>
  <si>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</si>
  <si>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</si>
  <si>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</si>
  <si>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</si>
  <si>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</si>
  <si>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</si>
  <si>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</si>
  <si>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</si>
  <si>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</si>
  <si>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</si>
  <si>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</si>
  <si>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</si>
  <si>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</si>
  <si>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</si>
  <si>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</si>
  <si>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</si>
  <si>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</si>
  <si>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</si>
  <si>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</si>
  <si>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</si>
  <si>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</si>
  <si>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</si>
  <si>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</si>
  <si>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</si>
  <si>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</si>
  <si>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</si>
  <si>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</si>
  <si>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</si>
  <si>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</si>
  <si>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</si>
  <si>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</si>
  <si>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</si>
  <si>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</si>
  <si>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</si>
  <si>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</si>
  <si>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</si>
  <si>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</si>
  <si>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</si>
  <si>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</si>
  <si>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</si>
  <si>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</si>
  <si>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</si>
  <si>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</si>
  <si>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</si>
  <si>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</si>
  <si>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</si>
  <si>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</si>
  <si>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</si>
  <si>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</si>
  <si>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</si>
  <si>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</si>
  <si>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</si>
  <si>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</si>
  <si>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</si>
  <si>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</si>
  <si>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</si>
  <si>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</si>
  <si>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</si>
  <si>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</si>
  <si>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</si>
  <si>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</si>
  <si>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</si>
  <si>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</si>
  <si>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</si>
  <si>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</si>
  <si>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</si>
  <si>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</si>
  <si>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</si>
  <si>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</si>
  <si>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</si>
  <si>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</si>
  <si>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</si>
  <si>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</si>
  <si>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</si>
  <si>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</si>
  <si>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</si>
  <si>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</si>
  <si>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</si>
  <si>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</si>
  <si>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</si>
  <si>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</si>
  <si>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</si>
  <si>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</si>
  <si>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</si>
  <si>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</si>
  <si>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</si>
  <si>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</si>
  <si>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</si>
  <si>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</si>
  <si>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</si>
  <si>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</si>
  <si>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</si>
  <si>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</si>
  <si>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</si>
  <si>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</si>
  <si>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</si>
  <si>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</si>
  <si>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</si>
  <si>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</si>
  <si>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</si>
  <si>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</si>
  <si>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</si>
  <si>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</si>
  <si>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</si>
  <si>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</si>
  <si>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</si>
  <si>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</si>
  <si>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</si>
  <si>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</si>
  <si>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</si>
  <si>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</si>
  <si>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</si>
  <si>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</si>
  <si>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</si>
  <si>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</si>
  <si>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</si>
  <si>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</si>
  <si>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</si>
  <si>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</si>
  <si>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</si>
  <si>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</si>
  <si>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</si>
  <si>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</si>
  <si>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</si>
  <si>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</si>
  <si>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</si>
  <si>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</si>
  <si>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</si>
  <si>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</si>
  <si>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</si>
  <si>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</si>
  <si>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</si>
  <si>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</si>
  <si>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</si>
  <si>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</si>
  <si>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</si>
  <si>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</si>
  <si>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</si>
  <si>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</si>
  <si>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</si>
  <si>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</si>
  <si>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</si>
  <si>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</si>
  <si>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</si>
  <si>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</si>
  <si>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</si>
  <si>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</si>
  <si>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</si>
  <si>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</si>
  <si>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</si>
  <si>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</si>
  <si>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</si>
  <si>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</si>
  <si>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</si>
  <si>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</si>
  <si>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</si>
  <si>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</si>
  <si>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</si>
  <si>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</si>
  <si>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</si>
  <si>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</si>
  <si>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</si>
  <si>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</si>
  <si>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</si>
  <si>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</si>
  <si>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</si>
  <si>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</si>
  <si>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</si>
  <si>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</si>
  <si>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</si>
  <si>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</si>
  <si>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</si>
  <si>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</si>
  <si>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</si>
  <si>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</si>
  <si>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</si>
  <si>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</si>
  <si>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</si>
  <si>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</si>
  <si>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</si>
  <si>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</si>
  <si>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</si>
  <si>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</si>
  <si>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</si>
  <si>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</si>
  <si>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</si>
  <si>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</si>
  <si>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</si>
  <si>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</si>
  <si>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</si>
  <si>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</si>
  <si>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</si>
  <si>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</si>
  <si>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200 MM, JUNTA ELÁSTICA -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</si>
  <si>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</si>
  <si>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</si>
  <si>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</si>
  <si>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</si>
  <si>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</si>
  <si>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</si>
  <si>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</si>
  <si>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</si>
  <si>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</si>
  <si>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</si>
  <si>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</si>
  <si>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</si>
  <si>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</si>
  <si>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</si>
  <si>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</si>
  <si>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</si>
  <si>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</si>
  <si>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</si>
  <si>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</si>
  <si>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</si>
  <si>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</si>
  <si>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</si>
  <si>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</si>
  <si>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</si>
  <si>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</si>
  <si>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</si>
  <si>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</si>
  <si>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</si>
  <si>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</si>
  <si>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</si>
  <si>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</si>
  <si>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</si>
  <si>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</si>
  <si>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</si>
  <si>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</si>
  <si>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</si>
  <si>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</si>
  <si>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</si>
  <si>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</si>
  <si>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</si>
  <si>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</si>
  <si>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</si>
  <si>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</si>
  <si>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</si>
  <si>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</si>
  <si>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</si>
  <si>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</si>
  <si>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</si>
  <si>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</si>
  <si>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</si>
  <si>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</si>
  <si>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</si>
  <si>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</si>
  <si>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</si>
  <si>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</si>
  <si>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</si>
  <si>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</si>
  <si>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</si>
  <si>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</si>
  <si>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</si>
  <si>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</si>
  <si>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</si>
  <si>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</si>
  <si>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</si>
  <si>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</si>
  <si>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</si>
  <si>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</si>
  <si>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</si>
  <si>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</si>
  <si>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</si>
  <si>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</si>
  <si>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</si>
  <si>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</si>
  <si>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</si>
  <si>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</si>
  <si>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</si>
  <si>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</si>
  <si>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</si>
  <si>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</si>
  <si>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</si>
  <si>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</si>
  <si>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</si>
  <si>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</si>
  <si>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</si>
  <si>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</si>
  <si>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</si>
  <si>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</si>
  <si>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</si>
  <si>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</si>
  <si>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</si>
  <si>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</si>
  <si>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</si>
  <si>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</si>
  <si>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</si>
  <si>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</si>
  <si>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</si>
  <si>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</si>
  <si>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</si>
  <si>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</si>
  <si>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</si>
  <si>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</si>
  <si>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</si>
  <si>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</si>
  <si>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</si>
  <si>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</si>
  <si>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</si>
  <si>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</si>
  <si>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</si>
  <si>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</si>
  <si>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</si>
  <si>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</si>
  <si>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</si>
  <si>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</si>
  <si>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</si>
  <si>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</si>
  <si>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</si>
  <si>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</si>
  <si>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</si>
  <si>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</si>
  <si>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</si>
  <si>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</si>
  <si>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</si>
  <si>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</si>
  <si>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</si>
  <si>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</si>
  <si>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</si>
  <si>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</si>
  <si>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</si>
  <si>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</si>
  <si>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</si>
  <si>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</si>
  <si>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</si>
  <si>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</si>
  <si>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</si>
  <si>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</si>
  <si>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</si>
  <si>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</si>
  <si>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</si>
  <si>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</si>
  <si>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</si>
  <si>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</si>
  <si>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</si>
  <si>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</si>
  <si>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</si>
  <si>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</si>
  <si>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</si>
  <si>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</si>
  <si>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</si>
  <si>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</si>
  <si>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</si>
  <si>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</si>
  <si>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</si>
  <si>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</si>
  <si>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</si>
  <si>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</si>
  <si>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</si>
  <si>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</si>
  <si>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</si>
  <si>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</si>
  <si>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</si>
  <si>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</si>
  <si>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</si>
  <si>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</si>
  <si>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</si>
  <si>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</si>
  <si>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</si>
  <si>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</si>
  <si>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</si>
  <si>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</si>
  <si>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</si>
  <si>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</si>
  <si>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</si>
  <si>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</si>
  <si>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</si>
  <si>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</si>
  <si>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</si>
  <si>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</si>
  <si>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</si>
  <si>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</si>
  <si>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</si>
  <si>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</si>
  <si>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</si>
  <si>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</si>
  <si>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</si>
  <si>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</si>
  <si>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</si>
  <si>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</si>
  <si>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</si>
  <si>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</si>
  <si>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</si>
  <si>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</si>
  <si>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</si>
  <si>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</si>
  <si>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</si>
  <si>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</si>
  <si>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</si>
  <si>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</si>
  <si>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</si>
  <si>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</si>
  <si>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</si>
  <si>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</si>
  <si>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</si>
  <si>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</si>
  <si>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</si>
  <si>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</si>
  <si>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</si>
  <si>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</si>
  <si>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</si>
  <si>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</si>
  <si>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</si>
  <si>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</si>
  <si>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</si>
  <si>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</si>
  <si>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</si>
  <si>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</si>
  <si>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</si>
  <si>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</si>
  <si>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</si>
  <si>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</si>
  <si>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</si>
  <si>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</si>
  <si>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</si>
  <si>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</si>
  <si>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</si>
  <si>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</si>
  <si>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</si>
  <si>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</si>
  <si>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</si>
  <si>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</si>
  <si>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</si>
  <si>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</si>
  <si>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</si>
  <si>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</si>
  <si>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</si>
  <si>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</si>
  <si>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</si>
  <si>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</si>
  <si>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</si>
  <si>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</si>
  <si>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</si>
  <si>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</si>
  <si>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</si>
  <si>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</si>
  <si>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</si>
  <si>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</si>
  <si>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</si>
  <si>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</si>
  <si>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</si>
  <si>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</si>
  <si>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</si>
  <si>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</si>
  <si>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</si>
  <si>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</si>
  <si>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</si>
  <si>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</si>
  <si>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</si>
  <si>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</si>
  <si>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</si>
  <si>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</si>
  <si>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</si>
  <si>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</si>
  <si>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</si>
  <si>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</si>
  <si>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</si>
  <si>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</si>
  <si>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</si>
  <si>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</si>
  <si>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</si>
  <si>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</si>
  <si>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</si>
  <si>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</si>
  <si>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</si>
  <si>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</si>
  <si>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</si>
  <si>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</si>
  <si>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</si>
  <si>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</si>
  <si>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</si>
  <si>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</si>
  <si>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</si>
  <si>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</si>
  <si>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</si>
  <si>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</si>
  <si>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</si>
  <si>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</si>
  <si>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</si>
  <si>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</si>
  <si>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</si>
  <si>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</si>
  <si>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</si>
  <si>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</si>
  <si>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</si>
  <si>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</si>
  <si>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</si>
  <si>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</si>
  <si>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</si>
  <si>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</si>
  <si>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</si>
  <si>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</si>
  <si>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</si>
  <si>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</si>
  <si>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</si>
  <si>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</si>
  <si>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</si>
  <si>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</si>
  <si>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</si>
  <si>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</si>
  <si>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</si>
  <si>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</si>
  <si>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</si>
  <si>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</si>
  <si>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</si>
  <si>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</si>
  <si>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</si>
  <si>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</si>
  <si>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</si>
  <si>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</si>
  <si>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</si>
  <si>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</si>
  <si>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</si>
  <si>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</si>
  <si>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</si>
  <si>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</si>
  <si>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</si>
  <si>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</si>
  <si>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</si>
  <si>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</si>
  <si>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</si>
  <si>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</si>
  <si>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</si>
  <si>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</si>
  <si>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</si>
  <si>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</si>
  <si>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</si>
  <si>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</si>
  <si>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</si>
  <si>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</si>
  <si>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</si>
  <si>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</si>
  <si>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</si>
  <si>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</si>
  <si>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</si>
  <si>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</si>
  <si>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</si>
  <si>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</si>
  <si>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</si>
  <si>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</si>
  <si>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</si>
  <si>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</si>
  <si>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</si>
  <si>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</si>
  <si>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</si>
  <si>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</si>
  <si>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</si>
  <si>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</si>
  <si>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</si>
  <si>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</si>
  <si>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</si>
  <si>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</si>
  <si>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</si>
  <si>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</si>
  <si>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</si>
  <si>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</si>
  <si>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</si>
  <si>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</si>
  <si>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</si>
  <si>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</si>
  <si>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</si>
  <si>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</si>
  <si>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</si>
  <si>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</si>
  <si>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</si>
  <si>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</si>
  <si>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</si>
  <si>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</si>
  <si>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</si>
  <si>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</si>
  <si>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</si>
  <si>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</si>
  <si>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</si>
  <si>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</si>
  <si>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</si>
  <si>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</si>
  <si>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</si>
  <si>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</si>
  <si>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</si>
  <si>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</si>
  <si>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</si>
  <si>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</si>
  <si>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</si>
  <si>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</si>
  <si>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</si>
  <si>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</si>
  <si>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</si>
  <si>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</si>
  <si>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</si>
  <si>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</si>
  <si>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</si>
  <si>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</si>
  <si>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</si>
  <si>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</si>
  <si>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</si>
  <si>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</si>
  <si>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</si>
  <si>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</si>
  <si>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</si>
  <si>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</si>
  <si>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</si>
  <si>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</si>
  <si>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</si>
  <si>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</si>
  <si>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</si>
  <si>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</si>
  <si>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</si>
  <si>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</si>
  <si>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</si>
  <si>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</si>
  <si>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</si>
  <si>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</si>
  <si>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</si>
  <si>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</si>
  <si>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</si>
  <si>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</si>
  <si>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</si>
  <si>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</si>
  <si>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</si>
  <si>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</si>
  <si>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</si>
  <si>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</si>
  <si>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</si>
  <si>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</si>
  <si>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</si>
  <si>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</si>
  <si>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</si>
  <si>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</si>
  <si>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</si>
  <si>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</si>
  <si>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</si>
  <si>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</si>
  <si>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</si>
  <si>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</si>
  <si>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</si>
  <si>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</si>
  <si>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</si>
  <si>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</si>
  <si>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</si>
  <si>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</si>
  <si>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</si>
  <si>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</si>
  <si>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</si>
  <si>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</si>
  <si>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</si>
  <si>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</si>
  <si>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</si>
  <si>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</si>
  <si>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</si>
  <si>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</si>
  <si>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</si>
  <si>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</si>
  <si>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</si>
  <si>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</si>
  <si>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</si>
  <si>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</si>
  <si>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</si>
  <si>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</si>
  <si>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</si>
  <si>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</si>
  <si>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</si>
  <si>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</si>
  <si>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</si>
  <si>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</si>
  <si>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</si>
  <si>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</si>
  <si>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</si>
  <si>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</si>
  <si>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</si>
  <si>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</si>
  <si>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</si>
  <si>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</si>
  <si>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</si>
  <si>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</si>
  <si>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</si>
  <si>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</si>
  <si>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</si>
  <si>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</si>
  <si>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</si>
  <si>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</si>
  <si>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</si>
  <si>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</si>
  <si>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</si>
  <si>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</si>
  <si>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</si>
  <si>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</si>
  <si>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</si>
  <si>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</si>
  <si>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</si>
  <si>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</si>
  <si>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</si>
  <si>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</si>
  <si>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</si>
  <si>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</si>
  <si>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</si>
  <si>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</si>
  <si>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</si>
  <si>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</si>
  <si>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</si>
  <si>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</si>
  <si>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</si>
  <si>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</si>
  <si>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</si>
  <si>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</si>
  <si>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</si>
  <si>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</si>
  <si>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</si>
  <si>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</si>
  <si>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</si>
  <si>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</si>
  <si>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</si>
  <si>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</si>
  <si>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</si>
  <si>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</si>
  <si>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</si>
  <si>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</si>
  <si>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</si>
  <si>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</si>
  <si>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</si>
  <si>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</si>
  <si>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</si>
  <si>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</si>
  <si>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</si>
  <si>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</si>
  <si>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</si>
  <si>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</si>
  <si>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</si>
  <si>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</si>
  <si>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</si>
  <si>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</si>
  <si>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</si>
  <si>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</si>
  <si>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</si>
  <si>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</si>
  <si>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</si>
  <si>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</si>
  <si>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</si>
  <si>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</si>
  <si>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</si>
  <si>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</si>
  <si>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</si>
  <si>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</si>
  <si>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</si>
  <si>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</si>
  <si>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</si>
  <si>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</si>
  <si>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</si>
  <si>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</si>
  <si>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</si>
  <si>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</si>
  <si>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</si>
  <si>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</si>
  <si>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</si>
  <si>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</si>
  <si>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</si>
  <si>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</si>
  <si>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</si>
  <si>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</si>
  <si>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</si>
  <si>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</si>
  <si>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</si>
  <si>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</si>
  <si>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</si>
  <si>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</si>
  <si>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</si>
  <si>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</si>
  <si>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</si>
  <si>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</si>
  <si>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</si>
  <si>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</si>
  <si>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</si>
  <si>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</si>
  <si>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</si>
  <si>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</si>
  <si>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</si>
  <si>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</si>
  <si>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</si>
  <si>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</si>
  <si>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</si>
  <si>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</si>
  <si>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</si>
  <si>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</si>
  <si>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</si>
  <si>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</si>
  <si>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</si>
  <si>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</si>
  <si>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</si>
  <si>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</si>
  <si>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</si>
  <si>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</si>
  <si>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</si>
  <si>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</si>
  <si>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</si>
  <si>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</si>
  <si>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</si>
  <si>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</si>
  <si>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</si>
  <si>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</si>
  <si>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</si>
  <si>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</si>
  <si>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</si>
  <si>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</si>
  <si>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</si>
  <si>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</si>
  <si>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</si>
  <si>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</si>
  <si>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</si>
  <si>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</si>
  <si>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</si>
  <si>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</si>
  <si>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</si>
  <si>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</si>
  <si>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</si>
  <si>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</si>
  <si>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</si>
  <si>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</si>
  <si>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</si>
  <si>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</si>
  <si>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</si>
  <si>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</si>
  <si>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</si>
  <si>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</si>
  <si>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</si>
  <si>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</si>
  <si>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</si>
  <si>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</si>
  <si>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</si>
  <si>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</si>
  <si>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</si>
  <si>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</si>
  <si>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</si>
  <si>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</si>
  <si>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</si>
  <si>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</si>
  <si>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</si>
  <si>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</si>
  <si>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</si>
  <si>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</si>
  <si>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</si>
  <si>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</si>
  <si>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</si>
  <si>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</si>
  <si>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</si>
  <si>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</si>
  <si>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</si>
  <si>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</si>
  <si>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</si>
  <si>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</si>
  <si>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</si>
  <si>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</si>
  <si>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</si>
  <si>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</si>
  <si>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</si>
  <si>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</si>
  <si>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</si>
  <si>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</si>
  <si>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</si>
  <si>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</si>
  <si>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</si>
  <si>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</si>
  <si>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</si>
  <si>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</si>
  <si>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</si>
  <si>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</si>
  <si>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</si>
  <si>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</si>
  <si>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</si>
  <si>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</si>
  <si>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</si>
  <si>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</si>
  <si>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</si>
  <si>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</si>
  <si>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</si>
  <si>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</si>
  <si>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</si>
  <si>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</si>
  <si>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</si>
  <si>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</si>
  <si>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</si>
  <si>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</si>
  <si>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</si>
  <si>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</si>
  <si>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</si>
  <si>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</si>
  <si>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</si>
  <si>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</si>
  <si>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</si>
  <si>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</si>
  <si>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</si>
  <si>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</si>
  <si>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</si>
  <si>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</si>
  <si>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</si>
  <si>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</si>
  <si>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</si>
  <si>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</si>
  <si>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</si>
  <si>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</si>
  <si>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</si>
  <si>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</si>
  <si>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</si>
  <si>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</si>
  <si>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</si>
  <si>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</si>
  <si>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</si>
  <si>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</si>
  <si>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</si>
  <si>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</si>
  <si>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</si>
  <si>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</si>
  <si>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</si>
  <si>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</si>
  <si>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</si>
  <si>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</si>
  <si>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</si>
  <si>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</si>
  <si>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</si>
  <si>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</si>
  <si>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</si>
  <si>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</si>
  <si>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</si>
  <si>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</si>
  <si>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</si>
  <si>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</si>
  <si>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</si>
  <si>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</si>
  <si>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</si>
  <si>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</si>
  <si>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</si>
  <si>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</si>
  <si>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</si>
  <si>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</si>
  <si>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</si>
  <si>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</si>
  <si>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</si>
  <si>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</si>
  <si>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</si>
  <si>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</si>
  <si>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</si>
  <si>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</si>
  <si>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</si>
  <si>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</si>
  <si>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</si>
  <si>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</si>
  <si>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</si>
  <si>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</si>
  <si>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</si>
  <si>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</si>
  <si>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</si>
  <si>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</si>
  <si>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</si>
  <si>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</si>
  <si>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</si>
  <si>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</si>
  <si>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</si>
  <si>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</si>
  <si>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</si>
  <si>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</si>
  <si>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</si>
  <si>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</si>
  <si>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</si>
  <si>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</si>
  <si>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</si>
  <si>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</si>
  <si>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</si>
  <si>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</si>
  <si>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</si>
  <si>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</si>
  <si>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</si>
  <si>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</si>
  <si>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</si>
  <si>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</si>
  <si>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</si>
  <si>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</si>
  <si>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</si>
  <si>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</si>
  <si>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</si>
  <si>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</si>
  <si>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</si>
  <si>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</si>
  <si>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</si>
  <si>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</si>
  <si>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</si>
  <si>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</si>
  <si>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</si>
  <si>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</si>
  <si>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</si>
  <si>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</si>
  <si>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</si>
  <si>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</si>
  <si>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</si>
  <si>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</si>
  <si>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</si>
  <si>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</si>
  <si>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</si>
  <si>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</si>
  <si>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</si>
  <si>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</si>
  <si>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</si>
  <si>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</si>
  <si>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</si>
  <si>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</si>
  <si>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</si>
  <si>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</si>
  <si>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</si>
  <si>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</si>
  <si>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</si>
  <si>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</si>
  <si>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</si>
  <si>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</si>
  <si>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</si>
  <si>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</si>
  <si>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</si>
  <si>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</si>
  <si>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</si>
  <si>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</si>
  <si>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</si>
  <si>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</si>
  <si>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</si>
  <si>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</si>
  <si>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</si>
  <si>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</si>
  <si>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</si>
  <si>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</si>
  <si>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</si>
  <si>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</si>
  <si>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</si>
  <si>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</si>
  <si>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</si>
  <si>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</si>
  <si>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</si>
  <si>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</si>
  <si>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</si>
  <si>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</si>
  <si>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</si>
  <si>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</si>
  <si>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</si>
  <si>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</si>
  <si>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</si>
  <si>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</si>
  <si>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</si>
  <si>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</si>
  <si>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</si>
  <si>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</si>
  <si>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</si>
  <si>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</si>
  <si>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</si>
  <si>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</si>
  <si>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</si>
  <si>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</si>
  <si>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</si>
  <si>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</si>
  <si>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</si>
  <si>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</si>
  <si>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</si>
  <si>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</si>
  <si>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</si>
  <si>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</si>
  <si>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</si>
  <si>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</si>
  <si>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</si>
  <si>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</si>
  <si>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</si>
  <si>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</si>
  <si>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</si>
  <si>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</si>
  <si>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</si>
  <si>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</si>
  <si>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</si>
  <si>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</si>
  <si>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</si>
  <si>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</si>
  <si>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</si>
  <si>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</si>
  <si>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</si>
  <si>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</si>
  <si>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</si>
  <si>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</si>
  <si>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</si>
  <si>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</si>
  <si>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</si>
  <si>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</si>
  <si>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</si>
  <si>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</si>
  <si>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</si>
  <si>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</si>
  <si>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</si>
  <si>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</si>
  <si>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</si>
  <si>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</si>
  <si>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</si>
  <si>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</si>
  <si>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</si>
  <si>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</si>
  <si>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</si>
  <si>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</si>
  <si>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</si>
  <si>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</si>
  <si>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</si>
  <si>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</si>
  <si>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</si>
  <si>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</si>
  <si>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</si>
  <si>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</si>
  <si>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</si>
  <si>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</si>
  <si>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</si>
  <si>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</si>
  <si>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</si>
  <si>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</si>
  <si>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</si>
  <si>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</si>
  <si>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</si>
  <si>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</si>
  <si>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</si>
  <si>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</si>
  <si>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</si>
  <si>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</si>
  <si>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</si>
  <si>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</si>
  <si>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</si>
  <si>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</si>
  <si>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</si>
  <si>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</si>
  <si>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</si>
  <si>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</si>
  <si>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</si>
  <si>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</si>
  <si>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</si>
  <si>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</si>
  <si>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</si>
  <si>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</si>
  <si>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</si>
  <si>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</si>
  <si>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</si>
  <si>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</si>
  <si>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</si>
  <si>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</si>
  <si>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</si>
  <si>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</si>
  <si>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</si>
  <si>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</si>
  <si>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</si>
  <si>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</si>
  <si>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</si>
  <si>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</si>
  <si>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</si>
  <si>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</si>
  <si>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</si>
  <si>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</si>
  <si>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</si>
  <si>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</si>
  <si>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</si>
  <si>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</si>
  <si>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</si>
  <si>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</si>
  <si>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</si>
  <si>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</si>
  <si>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</si>
  <si>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</si>
  <si>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</si>
  <si>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</si>
  <si>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</si>
  <si>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</si>
  <si>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</si>
  <si>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</si>
  <si>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</si>
  <si>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</si>
  <si>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</si>
  <si>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</si>
  <si>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</si>
  <si>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</si>
  <si>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</si>
  <si>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</si>
  <si>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</si>
  <si>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</si>
  <si>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</si>
  <si>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</si>
  <si>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</si>
  <si>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</si>
  <si>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</si>
  <si>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</si>
  <si>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</si>
  <si>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</si>
  <si>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</si>
  <si>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</si>
  <si>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</si>
  <si>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</si>
  <si>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</si>
  <si>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</si>
  <si>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</si>
  <si>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</si>
  <si>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</si>
  <si>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</si>
  <si>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</si>
  <si>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</si>
  <si>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</si>
  <si>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</si>
  <si>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</si>
  <si>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</si>
  <si>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</si>
  <si>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</si>
  <si>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</si>
  <si>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</si>
  <si>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</si>
  <si>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</si>
  <si>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</si>
  <si>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</si>
  <si>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</si>
  <si>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</si>
  <si>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</si>
  <si>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</si>
  <si>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</si>
  <si>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</si>
  <si>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</si>
  <si>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</si>
  <si>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</si>
  <si>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</si>
  <si>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</si>
  <si>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</si>
  <si>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</si>
  <si>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</si>
  <si>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</si>
  <si>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</si>
  <si>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</si>
  <si>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</si>
  <si>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</si>
  <si>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</si>
  <si>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</si>
  <si>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</si>
  <si>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</si>
  <si>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</si>
  <si>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</si>
  <si>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</si>
  <si>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</si>
  <si>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</si>
  <si>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</si>
  <si>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</si>
  <si>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</si>
  <si>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</si>
  <si>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</si>
  <si>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</si>
  <si>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</si>
  <si>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</si>
  <si>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</si>
  <si>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</si>
  <si>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</si>
  <si>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</si>
  <si>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</si>
  <si>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</si>
  <si>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</si>
  <si>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</si>
  <si>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</si>
  <si>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</si>
  <si>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</si>
  <si>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</si>
  <si>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</si>
  <si>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</si>
  <si>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</si>
  <si>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</si>
  <si>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</si>
  <si>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</si>
  <si>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</si>
  <si>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</si>
  <si>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</si>
  <si>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</si>
  <si>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</si>
  <si>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</si>
  <si>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</si>
  <si>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</si>
  <si>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</si>
  <si>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</si>
  <si>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</si>
  <si>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</si>
  <si>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</si>
  <si>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</si>
  <si>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</si>
  <si>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</si>
  <si>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</si>
  <si>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</si>
  <si>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</si>
  <si>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</si>
  <si>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</si>
  <si>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</si>
  <si>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</si>
  <si>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</si>
  <si>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</si>
  <si>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</si>
  <si>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</si>
  <si>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</si>
  <si>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</si>
  <si>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</si>
  <si>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</si>
  <si>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</si>
  <si>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</si>
  <si>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</si>
  <si>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</si>
  <si>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</si>
  <si>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</si>
  <si>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</si>
  <si>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</si>
  <si>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</si>
  <si>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</si>
  <si>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</si>
  <si>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</si>
  <si>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</si>
  <si>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</si>
  <si>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</si>
  <si>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</si>
  <si>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</si>
  <si>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</si>
  <si>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</si>
  <si>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</si>
  <si>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</si>
  <si>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</si>
  <si>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</si>
  <si>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</si>
  <si>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</si>
  <si>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</si>
  <si>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</si>
  <si>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</si>
  <si>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</si>
  <si>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</si>
  <si>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</si>
  <si>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</si>
  <si>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</si>
  <si>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</si>
  <si>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</si>
  <si>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</si>
  <si>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</si>
  <si>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</si>
  <si>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</si>
  <si>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</si>
  <si>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</si>
  <si>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</si>
  <si>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</si>
  <si>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</si>
  <si>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</si>
  <si>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</si>
  <si>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</si>
  <si>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</si>
  <si>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</si>
  <si>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</si>
  <si>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</si>
  <si>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</si>
  <si>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</si>
  <si>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</si>
  <si>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</si>
  <si>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</si>
  <si>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</si>
  <si>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</si>
  <si>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</si>
  <si>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</si>
  <si>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</si>
  <si>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</si>
  <si>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</si>
  <si>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</si>
  <si>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</si>
  <si>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</si>
  <si>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</si>
  <si>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</si>
  <si>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</si>
  <si>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</si>
  <si>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</si>
  <si>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</si>
  <si>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</si>
  <si>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</si>
  <si>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</si>
  <si>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</si>
  <si>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</si>
  <si>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</si>
  <si>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</si>
  <si>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</si>
  <si>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</si>
  <si>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</si>
  <si>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</si>
  <si>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</si>
  <si>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</si>
  <si>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</si>
  <si>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</si>
  <si>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</si>
  <si>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</si>
  <si>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</si>
  <si>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</si>
  <si>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</si>
  <si>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</si>
  <si>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</si>
  <si>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</si>
  <si>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</si>
  <si>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</si>
  <si>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</si>
  <si>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</si>
  <si>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</si>
  <si>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</si>
  <si>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</si>
  <si>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</si>
  <si>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</si>
  <si>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</si>
  <si>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</si>
  <si>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</si>
  <si>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</si>
  <si>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</si>
  <si>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</si>
  <si>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</si>
  <si>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</si>
  <si>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</si>
  <si>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</si>
  <si>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</si>
  <si>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</si>
  <si>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</si>
  <si>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</si>
  <si>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</si>
  <si>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</si>
  <si>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</si>
  <si>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</si>
  <si>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</si>
  <si>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</si>
  <si>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</si>
  <si>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</si>
  <si>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</si>
  <si>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</si>
  <si>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</si>
  <si>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</si>
  <si>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</si>
  <si>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</si>
  <si>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</si>
  <si>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</si>
  <si>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</si>
  <si>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</si>
  <si>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</si>
  <si>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</si>
  <si>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</si>
  <si>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</si>
  <si>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</si>
  <si>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</si>
  <si>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</si>
  <si>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</si>
  <si>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</si>
  <si>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</si>
  <si>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</si>
  <si>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</si>
  <si>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</si>
  <si>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</si>
  <si>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</si>
  <si>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</si>
  <si>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</si>
  <si>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</si>
  <si>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</si>
  <si>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</si>
  <si>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</si>
  <si>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</si>
  <si>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</si>
  <si>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</si>
  <si>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</si>
  <si>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</si>
  <si>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</si>
  <si>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</si>
  <si>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</si>
  <si>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</si>
  <si>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</si>
  <si>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</si>
  <si>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</si>
  <si>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</si>
  <si>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</si>
  <si>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</si>
  <si>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</si>
  <si>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</si>
  <si>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</si>
  <si>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</si>
  <si>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</si>
  <si>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</si>
  <si>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</si>
  <si>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</si>
  <si>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</si>
  <si>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</si>
  <si>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</si>
  <si>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</si>
  <si>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</si>
  <si>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</si>
  <si>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</si>
  <si>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</si>
  <si>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</si>
  <si>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</si>
  <si>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</si>
  <si>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</si>
  <si>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</si>
  <si>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</si>
  <si>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</si>
  <si>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</si>
  <si>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</si>
  <si>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</si>
  <si>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</si>
  <si>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</si>
  <si>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</si>
  <si>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</si>
  <si>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</si>
  <si>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</si>
  <si>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</si>
  <si>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</si>
  <si>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</si>
  <si>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</si>
  <si>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</si>
  <si>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</si>
  <si>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</si>
  <si>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</si>
  <si>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</si>
  <si>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</si>
  <si>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</si>
  <si>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</si>
  <si>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</si>
  <si>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</si>
  <si>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</si>
  <si>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</si>
  <si>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</si>
  <si>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</si>
  <si>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</si>
  <si>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</si>
  <si>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</si>
  <si>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</si>
  <si>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</si>
  <si>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</si>
  <si>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</si>
  <si>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</si>
  <si>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</si>
  <si>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</si>
  <si>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</si>
  <si>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</si>
  <si>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</si>
  <si>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</si>
  <si>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</si>
  <si>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</si>
  <si>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</si>
  <si>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</si>
  <si>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</si>
  <si>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</si>
  <si>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</si>
  <si>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</si>
  <si>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</si>
  <si>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</si>
  <si>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</si>
  <si>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</si>
  <si>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</si>
  <si>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</si>
  <si>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</si>
  <si>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</si>
  <si>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</si>
  <si>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</si>
  <si>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</si>
  <si>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</si>
  <si>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</si>
  <si>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</si>
  <si>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</si>
  <si>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</si>
  <si>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</si>
  <si>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</si>
  <si>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</si>
  <si>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</si>
  <si>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</si>
  <si>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</si>
  <si>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</si>
  <si>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</si>
  <si>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</si>
  <si>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</si>
  <si>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</si>
  <si>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</si>
  <si>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</si>
  <si>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</si>
  <si>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</si>
  <si>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</si>
  <si>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</si>
  <si>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</si>
  <si>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</si>
  <si>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</si>
  <si>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</si>
  <si>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</si>
  <si>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</si>
  <si>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</si>
  <si>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</si>
  <si>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</si>
  <si>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</si>
  <si>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</si>
  <si>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</si>
  <si>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</si>
  <si>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</si>
  <si>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</si>
  <si>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</si>
  <si>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</si>
  <si>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</si>
  <si>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</si>
  <si>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</si>
  <si>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</si>
  <si>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</si>
  <si>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</si>
  <si>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</si>
  <si>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</si>
  <si>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</si>
  <si>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</si>
  <si>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</si>
  <si>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</si>
  <si>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</si>
  <si>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</si>
  <si>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</si>
  <si>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</si>
  <si>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</si>
  <si>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</si>
  <si>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</si>
  <si>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</si>
  <si>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</si>
  <si>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</si>
  <si>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</si>
  <si>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</si>
  <si>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</si>
  <si>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</si>
  <si>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</si>
  <si>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</si>
  <si>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</si>
  <si>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</si>
  <si>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</si>
  <si>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</si>
  <si>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</si>
  <si>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</si>
  <si>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</si>
  <si>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</si>
  <si>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</si>
  <si>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</si>
  <si>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</si>
  <si>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</si>
  <si>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</si>
  <si>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</si>
  <si>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</si>
  <si>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</si>
  <si>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</si>
  <si>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</si>
  <si>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</si>
  <si>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</si>
  <si>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</si>
  <si>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</si>
  <si>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</si>
  <si>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</si>
  <si>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</si>
  <si>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</si>
  <si>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</si>
  <si>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</si>
  <si>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</si>
  <si>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</si>
  <si>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</si>
  <si>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</si>
  <si>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</si>
  <si>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</si>
  <si>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</si>
  <si>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</si>
  <si>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</si>
  <si>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</si>
  <si>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</si>
  <si>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</si>
  <si>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</si>
  <si>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</si>
  <si>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</si>
  <si>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</si>
  <si>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</si>
  <si>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</si>
  <si>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</si>
  <si>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</si>
  <si>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</si>
  <si>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</si>
  <si>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</si>
  <si>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</si>
  <si>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</si>
  <si>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</si>
  <si>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</si>
  <si>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</si>
  <si>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</si>
  <si>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</si>
  <si>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</si>
  <si>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</si>
  <si>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</si>
  <si>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</si>
  <si>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</si>
  <si>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</si>
  <si>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</si>
  <si>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</si>
  <si>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</si>
  <si>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</si>
  <si>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</si>
  <si>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</si>
  <si>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</si>
  <si>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</si>
  <si>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</si>
  <si>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</si>
  <si>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</si>
  <si>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</si>
  <si>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</si>
  <si>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</si>
  <si>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</si>
  <si>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</si>
  <si>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</si>
  <si>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</si>
  <si>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</si>
  <si>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</si>
  <si>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</si>
  <si>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</si>
  <si>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</si>
  <si>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</si>
  <si>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</si>
  <si>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</si>
  <si>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</si>
  <si>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</si>
  <si>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</si>
  <si>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</si>
  <si>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</si>
  <si>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</si>
  <si>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</si>
  <si>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</si>
  <si>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</si>
  <si>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</si>
  <si>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</si>
  <si>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</si>
  <si>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</si>
  <si>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</si>
  <si>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</si>
  <si>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</si>
  <si>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</si>
  <si>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</si>
  <si>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</si>
  <si>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</si>
  <si>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</si>
  <si>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</si>
  <si>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</si>
  <si>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</si>
  <si>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</si>
  <si>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</si>
  <si>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</si>
  <si>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</si>
  <si>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</si>
  <si>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</si>
  <si>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</si>
  <si>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</si>
  <si>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</si>
  <si>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</si>
  <si>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</si>
  <si>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</si>
  <si>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</si>
  <si>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</si>
  <si>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</si>
  <si>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</si>
  <si>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</si>
  <si>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</si>
  <si>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</si>
  <si>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</si>
  <si>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</si>
  <si>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</si>
  <si>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</si>
  <si>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</si>
  <si>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</si>
  <si>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</si>
  <si>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</si>
  <si>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</si>
  <si>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</si>
  <si>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</si>
  <si>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</si>
  <si>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</si>
  <si>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</si>
  <si>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</si>
  <si>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</si>
  <si>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</si>
  <si>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</si>
  <si>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</si>
  <si>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</si>
  <si>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</si>
  <si>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</si>
  <si>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</si>
  <si>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</si>
  <si>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</si>
  <si>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</si>
  <si>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</si>
  <si>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</si>
  <si>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</si>
  <si>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</si>
  <si>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</si>
  <si>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</si>
  <si>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</si>
  <si>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</si>
  <si>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</si>
  <si>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</si>
  <si>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</si>
  <si>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</si>
  <si>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</si>
  <si>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</si>
  <si>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</si>
  <si>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</si>
  <si>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</si>
  <si>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</si>
  <si>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</si>
  <si>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</si>
  <si>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</si>
  <si>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</si>
  <si>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</si>
  <si>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</si>
  <si>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</si>
  <si>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</si>
  <si>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</si>
  <si>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</si>
  <si>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</si>
  <si>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</si>
  <si>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</si>
  <si>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</si>
  <si>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</si>
  <si>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</si>
  <si>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</si>
  <si>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</si>
  <si>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</si>
  <si>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</si>
  <si>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</si>
  <si>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</si>
  <si>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</si>
  <si>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</si>
  <si>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</si>
  <si>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</si>
  <si>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</si>
  <si>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</si>
  <si>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</si>
  <si>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</si>
  <si>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</si>
  <si>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</si>
  <si>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</si>
  <si>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</si>
  <si>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</si>
  <si>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</si>
  <si>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</si>
  <si>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</si>
  <si>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</si>
  <si>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</si>
  <si>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</si>
  <si>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</si>
  <si>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</si>
  <si>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</si>
  <si>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</si>
  <si>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</si>
  <si>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</si>
  <si>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</si>
  <si>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</si>
  <si>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</si>
  <si>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</si>
  <si>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</si>
  <si>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</si>
  <si>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</si>
  <si>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</si>
  <si>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</si>
  <si>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</si>
  <si>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</si>
  <si>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</si>
  <si>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</si>
  <si>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</si>
  <si>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</si>
  <si>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</si>
  <si>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</si>
  <si>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</si>
  <si>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</si>
  <si>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</si>
  <si>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</si>
  <si>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</si>
  <si>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</si>
  <si>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</si>
  <si>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</si>
  <si>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</si>
  <si>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</si>
  <si>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</si>
  <si>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</si>
  <si>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</si>
  <si>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</si>
  <si>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</si>
  <si>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</si>
  <si>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</si>
  <si>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</si>
  <si>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</si>
  <si>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</si>
  <si>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</si>
  <si>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</si>
  <si>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</si>
  <si>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</si>
  <si>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</si>
  <si>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</si>
  <si>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</si>
  <si>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</si>
  <si>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</si>
  <si>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</si>
  <si>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</si>
  <si>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</si>
  <si>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</si>
  <si>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</si>
  <si>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</si>
  <si>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</si>
  <si>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</si>
  <si>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</si>
  <si>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</si>
  <si>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</si>
  <si>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</si>
  <si>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</si>
  <si>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</si>
  <si>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</si>
  <si>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</si>
  <si>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</si>
  <si>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</si>
  <si>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</si>
  <si>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</si>
  <si>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</si>
  <si>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</si>
  <si>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</si>
  <si>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</si>
  <si>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</si>
  <si>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</si>
  <si>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</si>
  <si>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</si>
  <si>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</si>
  <si>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</si>
  <si>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</si>
  <si>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</si>
  <si>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</si>
  <si>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</si>
  <si>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</si>
  <si>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</si>
  <si>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</si>
  <si>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</si>
  <si>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</si>
  <si>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</si>
  <si>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</si>
  <si>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</si>
  <si>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</si>
  <si>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</si>
  <si>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</si>
  <si>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</si>
  <si>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</si>
  <si>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</si>
  <si>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</si>
  <si>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</si>
  <si>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</si>
  <si>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</si>
  <si>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</si>
  <si>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</si>
  <si>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</si>
  <si>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</si>
  <si>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</si>
  <si>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</si>
  <si>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</si>
  <si>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</si>
  <si>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</si>
  <si>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</si>
  <si>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</si>
  <si>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</si>
  <si>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</si>
  <si>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</si>
  <si>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</si>
  <si>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</si>
  <si>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</si>
  <si>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</si>
  <si>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</si>
  <si>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</si>
  <si>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</si>
  <si>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</si>
  <si>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</si>
  <si>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</si>
  <si>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</si>
  <si>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</si>
  <si>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</si>
  <si>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</si>
  <si>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</si>
  <si>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</si>
  <si>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</si>
  <si>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</si>
  <si>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</si>
  <si>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</si>
  <si>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</si>
  <si>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</si>
  <si>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</si>
  <si>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</si>
  <si>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</si>
  <si>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</si>
  <si>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</si>
  <si>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</si>
  <si>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</si>
  <si>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</si>
  <si>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</si>
  <si>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</si>
  <si>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</si>
  <si>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</si>
  <si>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</si>
  <si>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</si>
  <si>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</si>
  <si>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</si>
  <si>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</si>
  <si>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</si>
  <si>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</si>
  <si>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</si>
  <si>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</si>
  <si>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</si>
  <si>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</si>
  <si>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</si>
  <si>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</si>
  <si>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</si>
  <si>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</si>
  <si>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</si>
  <si>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</si>
  <si>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</si>
  <si>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</si>
  <si>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</si>
  <si>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</si>
  <si>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</si>
  <si>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</si>
  <si>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</si>
  <si>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</si>
  <si>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</si>
  <si>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</si>
  <si>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</si>
  <si>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</si>
  <si>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</si>
  <si>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</si>
  <si>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</si>
  <si>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</si>
  <si>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</si>
  <si>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</si>
  <si>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</si>
  <si>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</si>
  <si>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</si>
  <si>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</si>
  <si>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</si>
  <si>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</si>
  <si>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</si>
  <si>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</si>
  <si>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</si>
  <si>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</si>
  <si>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</si>
  <si>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</si>
  <si>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</si>
  <si>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</si>
  <si>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</si>
  <si>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</si>
  <si>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</si>
  <si>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</si>
  <si>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</si>
  <si>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</si>
  <si>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</si>
  <si>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</si>
  <si>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</si>
  <si>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</si>
  <si>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</si>
  <si>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</si>
  <si>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</si>
  <si>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</si>
  <si>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</si>
  <si>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</si>
  <si>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</si>
  <si>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</si>
  <si>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</si>
  <si>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</si>
  <si>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</si>
  <si>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</si>
  <si>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</si>
  <si>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</si>
  <si>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</si>
  <si>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</si>
  <si>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</si>
  <si>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</si>
  <si>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</si>
  <si>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</si>
  <si>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</si>
  <si>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</si>
  <si>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</si>
  <si>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</si>
  <si>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</si>
  <si>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</si>
  <si>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</si>
  <si>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</si>
  <si>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</si>
  <si>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</si>
  <si>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</si>
  <si>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</si>
  <si>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</si>
  <si>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</si>
  <si>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</si>
  <si>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</si>
  <si>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</si>
  <si>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</si>
  <si>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</si>
  <si>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</si>
  <si>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</si>
  <si>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</si>
  <si>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</si>
  <si>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</si>
  <si>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</si>
  <si>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</si>
  <si>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</si>
  <si>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</si>
  <si>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</si>
  <si>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</si>
  <si>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</si>
  <si>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</si>
  <si>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</si>
  <si>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</si>
  <si>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</si>
  <si>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</si>
  <si>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</si>
  <si>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</si>
  <si>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</si>
  <si>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</si>
  <si>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</si>
  <si>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</si>
  <si>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</si>
  <si>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</si>
  <si>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</si>
  <si>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</si>
  <si>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</si>
  <si>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</si>
  <si>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</si>
  <si>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</si>
  <si>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</si>
  <si>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</si>
  <si>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</si>
  <si>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</si>
  <si>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</si>
  <si>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</si>
  <si>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</si>
  <si>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</si>
  <si>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</si>
  <si>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</si>
  <si>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</si>
  <si>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</si>
  <si>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</si>
  <si>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</si>
  <si>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</si>
  <si>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</si>
  <si>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</si>
  <si>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</si>
  <si>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</si>
  <si>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</si>
  <si>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</si>
  <si>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</si>
  <si>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</si>
  <si>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</si>
  <si>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</si>
  <si>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</si>
  <si>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</si>
  <si>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</si>
  <si>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</si>
  <si>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</si>
  <si>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</si>
  <si>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</si>
  <si>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</si>
  <si>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</si>
  <si>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</si>
  <si>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</si>
  <si>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</si>
  <si>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</si>
  <si>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</si>
  <si>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</si>
  <si>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</si>
  <si>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</si>
  <si>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</si>
  <si>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</si>
  <si>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</si>
  <si>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</si>
  <si>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</si>
  <si>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</si>
  <si>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</si>
  <si>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</si>
  <si>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</si>
  <si>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</si>
  <si>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</si>
  <si>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</si>
  <si>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</si>
  <si>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</si>
  <si>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</si>
  <si>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</si>
  <si>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</si>
  <si>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JUROS.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</si>
  <si>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</si>
  <si>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</si>
  <si>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</si>
  <si>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</si>
  <si>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</si>
  <si>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</si>
  <si>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</si>
  <si>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</si>
  <si>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</si>
  <si>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</si>
  <si>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</si>
  <si>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</si>
  <si>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</si>
  <si>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</si>
  <si>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</si>
  <si>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</si>
  <si>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</si>
  <si>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</si>
  <si>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</si>
  <si>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</si>
  <si>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</si>
  <si>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</si>
  <si>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</si>
  <si>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</si>
  <si>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</si>
  <si>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</si>
  <si>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</si>
  <si>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</si>
  <si>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</si>
  <si>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</si>
  <si>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</si>
  <si>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</si>
  <si>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</si>
  <si>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</si>
  <si>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</si>
  <si>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</si>
  <si>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</si>
  <si>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</si>
  <si>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</si>
  <si>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</si>
  <si>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</si>
  <si>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</si>
  <si>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</si>
  <si>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</si>
  <si>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</si>
  <si>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</si>
  <si>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</si>
  <si>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</si>
  <si>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</si>
  <si>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</si>
  <si>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</si>
  <si>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</si>
  <si>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</si>
  <si>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</si>
  <si>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</si>
  <si>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</si>
  <si>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</si>
  <si>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</si>
  <si>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</si>
  <si>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</si>
  <si>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</si>
  <si>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</si>
  <si>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</si>
  <si>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</si>
  <si>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</si>
  <si>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</si>
  <si>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</si>
  <si>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</si>
  <si>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</si>
  <si>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</si>
  <si>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</si>
  <si>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</si>
  <si>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</si>
  <si>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</si>
  <si>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</si>
  <si>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</si>
  <si>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</si>
  <si>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</si>
  <si>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</si>
  <si>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</si>
  <si>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</si>
  <si>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</si>
  <si>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</si>
  <si>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</si>
  <si>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</si>
  <si>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</si>
  <si>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</si>
  <si>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</si>
  <si>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</si>
  <si>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</si>
  <si>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</si>
  <si>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</si>
  <si>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</si>
  <si>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</si>
  <si>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</si>
  <si>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</si>
  <si>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</si>
  <si>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</si>
  <si>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</si>
  <si>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</si>
  <si>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</si>
  <si>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</si>
  <si>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</si>
  <si>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</si>
  <si>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</si>
  <si>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</si>
  <si>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</si>
  <si>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</si>
  <si>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</si>
  <si>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</si>
  <si>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</si>
  <si>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</si>
  <si>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</si>
  <si>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</si>
  <si>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</si>
  <si>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</si>
  <si>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</si>
  <si>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</si>
  <si>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</si>
  <si>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</si>
  <si>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</si>
  <si>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</si>
  <si>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</si>
  <si>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</si>
  <si>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</si>
  <si>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</si>
  <si>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</si>
  <si>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</si>
  <si>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</si>
  <si>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</si>
  <si>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</si>
  <si>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</si>
  <si>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</si>
  <si>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</si>
  <si>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</si>
  <si>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</si>
  <si>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</si>
  <si>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</si>
  <si>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</si>
  <si>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</si>
  <si>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</si>
  <si>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</si>
  <si>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</si>
  <si>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</si>
  <si>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</si>
  <si>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</si>
  <si>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</si>
  <si>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</si>
  <si>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</si>
  <si>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</si>
  <si>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</si>
  <si>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</si>
  <si>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</si>
  <si>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</si>
  <si>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</si>
  <si>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</si>
  <si>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</si>
  <si>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</si>
  <si>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</si>
  <si>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</si>
  <si>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</si>
  <si>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</si>
  <si>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</si>
  <si>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</si>
  <si>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</si>
  <si>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</si>
  <si>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</si>
  <si>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</si>
  <si>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</si>
  <si>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</si>
  <si>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</si>
  <si>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</si>
  <si>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</si>
  <si>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</si>
  <si>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</si>
  <si>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</si>
  <si>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</si>
  <si>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</si>
  <si>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</si>
  <si>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</si>
  <si>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</si>
  <si>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</si>
  <si>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</si>
  <si>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</si>
  <si>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</si>
  <si>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</si>
  <si>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</si>
  <si>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</si>
  <si>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</si>
  <si>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</si>
  <si>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</si>
  <si>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</si>
  <si>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</si>
  <si>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</si>
  <si>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</si>
  <si>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</si>
  <si>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</si>
  <si>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</si>
  <si>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</si>
  <si>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</si>
  <si>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</si>
  <si>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</si>
  <si>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</si>
  <si>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</si>
  <si>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</si>
  <si>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</si>
  <si>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</si>
  <si>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</si>
  <si>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</si>
  <si>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</si>
  <si>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</si>
  <si>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</si>
  <si>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</si>
  <si>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</si>
  <si>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</si>
  <si>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</si>
  <si>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</si>
  <si>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</si>
  <si>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</si>
  <si>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</si>
  <si>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</si>
  <si>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</si>
  <si>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</si>
  <si>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</si>
  <si>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</si>
  <si>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</si>
  <si>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</si>
  <si>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</si>
  <si>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</si>
  <si>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</si>
  <si>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</si>
  <si>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</si>
  <si>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</si>
  <si>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</si>
  <si>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</si>
  <si>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</si>
  <si>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</si>
  <si>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</si>
  <si>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</si>
  <si>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</si>
  <si>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</si>
  <si>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</si>
  <si>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</si>
  <si>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</si>
  <si>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</si>
  <si>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</si>
  <si>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</si>
  <si>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</si>
  <si>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</si>
  <si>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</si>
  <si>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</si>
  <si>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</si>
  <si>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</si>
  <si>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</si>
  <si>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</si>
  <si>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</si>
  <si>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</si>
  <si>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SIMPLES DE PVC, 45 GRAUS,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</si>
  <si>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</si>
  <si>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</si>
  <si>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</si>
  <si>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</si>
  <si>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</si>
  <si>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</si>
  <si>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</si>
  <si>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</si>
  <si>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</si>
  <si>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</si>
  <si>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</si>
  <si>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</si>
  <si>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</si>
  <si>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</si>
  <si>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</si>
  <si>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</si>
  <si>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</si>
  <si>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</si>
  <si>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</si>
  <si>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</si>
  <si>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</si>
  <si>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</si>
  <si>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</si>
  <si>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</si>
  <si>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</si>
  <si>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</si>
  <si>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</si>
  <si>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</si>
  <si>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</si>
  <si>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</si>
  <si>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</si>
  <si>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</si>
  <si>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</si>
  <si>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</si>
  <si>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</si>
  <si>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</si>
  <si>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</si>
  <si>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</si>
  <si>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</si>
  <si>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</si>
  <si>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</si>
  <si>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</si>
  <si>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</si>
  <si>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</si>
  <si>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</si>
  <si>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</si>
  <si>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</si>
  <si>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</si>
  <si>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</si>
  <si>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</si>
  <si>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</si>
  <si>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</si>
  <si>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</si>
  <si>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</si>
  <si>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</si>
  <si>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</si>
  <si>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</si>
  <si>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</si>
  <si>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</si>
  <si>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</si>
  <si>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</si>
  <si>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</si>
  <si>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</si>
  <si>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</si>
  <si>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</si>
  <si>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</si>
  <si>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</si>
  <si>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</si>
  <si>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</si>
  <si>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</si>
  <si>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</si>
  <si>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</si>
  <si>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</si>
  <si>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</si>
  <si>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</si>
  <si>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</si>
  <si>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</si>
  <si>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</si>
  <si>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</si>
  <si>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</si>
  <si>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</si>
  <si>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</si>
  <si>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</si>
  <si>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</si>
  <si>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</si>
  <si>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</si>
  <si>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</si>
  <si>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</si>
  <si>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</si>
  <si>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</si>
  <si>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</si>
  <si>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</si>
  <si>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</si>
  <si>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</si>
  <si>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</si>
  <si>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</si>
  <si>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</si>
  <si>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</si>
  <si>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</si>
  <si>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</si>
  <si>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</si>
  <si>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</si>
  <si>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</si>
  <si>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</si>
  <si>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</si>
  <si>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</si>
  <si>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</si>
  <si>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</si>
  <si>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</si>
  <si>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</si>
  <si>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</si>
  <si>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</si>
  <si>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</si>
  <si>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</si>
  <si>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</si>
  <si>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</si>
  <si>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</si>
  <si>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</si>
  <si>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</si>
  <si>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</si>
  <si>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</si>
  <si>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</si>
  <si>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</si>
  <si>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</si>
  <si>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</si>
  <si>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</si>
  <si>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</si>
  <si>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</si>
  <si>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</si>
  <si>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</si>
  <si>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</si>
  <si>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</si>
  <si>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</si>
  <si>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</si>
  <si>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</si>
  <si>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</si>
  <si>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</si>
  <si>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</si>
  <si>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</si>
  <si>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</si>
  <si>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</si>
  <si>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</si>
  <si>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</si>
  <si>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</si>
  <si>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</si>
  <si>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</si>
  <si>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</si>
  <si>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</si>
  <si>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</si>
  <si>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</si>
  <si>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</si>
  <si>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</si>
  <si>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</si>
  <si>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</si>
  <si>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</si>
  <si>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</si>
  <si>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</si>
  <si>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</si>
  <si>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</si>
  <si>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</si>
  <si>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</si>
  <si>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</si>
  <si>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</si>
  <si>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</si>
  <si>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</si>
  <si>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</si>
  <si>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</si>
  <si>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</si>
  <si>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</si>
  <si>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</si>
  <si>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</si>
  <si>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</si>
  <si>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</si>
  <si>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</si>
  <si>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</si>
  <si>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</si>
  <si>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</si>
  <si>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</si>
  <si>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</si>
  <si>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</si>
  <si>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</si>
  <si>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</si>
  <si>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</si>
  <si>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</si>
  <si>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</si>
  <si>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</si>
  <si>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</si>
  <si>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</si>
  <si>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</si>
  <si>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</si>
  <si>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</si>
  <si>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</si>
  <si>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</si>
  <si>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</si>
  <si>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</si>
  <si>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</si>
  <si>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</si>
  <si>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</si>
  <si>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</si>
  <si>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</si>
  <si>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</si>
  <si>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</si>
  <si>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</si>
  <si>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</si>
  <si>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</si>
  <si>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</si>
  <si>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</si>
  <si>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</si>
  <si>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</si>
  <si>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</si>
  <si>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</si>
  <si>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</si>
  <si>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</si>
  <si>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</si>
  <si>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</si>
  <si>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</si>
  <si>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</si>
  <si>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</si>
  <si>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</si>
  <si>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</si>
  <si>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</si>
  <si>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</si>
  <si>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</si>
  <si>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</si>
  <si>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</si>
  <si>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</si>
  <si>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</si>
  <si>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</si>
  <si>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</si>
  <si>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</si>
  <si>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</si>
  <si>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</si>
  <si>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</si>
  <si>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</si>
  <si>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</si>
  <si>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</si>
  <si>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</si>
  <si>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</si>
  <si>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</si>
  <si>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</si>
  <si>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</si>
  <si>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</si>
  <si>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</si>
  <si>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</si>
  <si>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</si>
  <si>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</si>
  <si>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</si>
  <si>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</si>
  <si>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</si>
  <si>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</si>
  <si>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</si>
  <si>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</si>
  <si>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</si>
  <si>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</si>
  <si>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</si>
  <si>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</si>
  <si>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</si>
  <si>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</si>
  <si>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</si>
  <si>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</si>
  <si>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</si>
  <si>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</si>
  <si>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</si>
  <si>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</si>
  <si>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</si>
  <si>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</si>
  <si>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</si>
  <si>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</si>
  <si>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</si>
  <si>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</si>
  <si>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</si>
  <si>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</si>
  <si>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</si>
  <si>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</si>
  <si>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</si>
  <si>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</si>
  <si>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</si>
  <si>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</si>
  <si>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</si>
  <si>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</si>
  <si>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</si>
  <si>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</si>
  <si>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</si>
  <si>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</si>
  <si>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</si>
  <si>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</si>
  <si>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</si>
  <si>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</si>
  <si>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</si>
  <si>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</si>
  <si>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</si>
  <si>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</si>
  <si>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</si>
  <si>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</si>
  <si>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</si>
  <si>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</si>
  <si>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</si>
  <si>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</si>
  <si>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</si>
  <si>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</si>
  <si>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</si>
  <si>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</si>
  <si>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</si>
  <si>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</si>
  <si>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</si>
  <si>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</si>
  <si>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</si>
  <si>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</si>
  <si>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</si>
  <si>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</si>
  <si>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</si>
  <si>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</si>
  <si>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</si>
  <si>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</si>
  <si>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</si>
  <si>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</si>
  <si>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</si>
  <si>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</si>
  <si>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</si>
  <si>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</si>
  <si>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</si>
  <si>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</si>
  <si>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</si>
  <si>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</si>
  <si>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</si>
  <si>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</si>
  <si>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</si>
  <si>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</si>
  <si>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</si>
  <si>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</si>
  <si>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</si>
  <si>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</si>
  <si>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</si>
  <si>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</si>
  <si>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</si>
  <si>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</si>
  <si>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</si>
  <si>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</si>
  <si>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</si>
  <si>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</si>
  <si>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</si>
  <si>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</si>
  <si>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</si>
  <si>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</si>
  <si>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</si>
  <si>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</si>
  <si>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</si>
  <si>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</si>
  <si>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</si>
  <si>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</si>
  <si>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</si>
  <si>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</si>
  <si>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</si>
  <si>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</si>
  <si>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</si>
  <si>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</si>
  <si>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</si>
  <si>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</si>
  <si>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</si>
  <si>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</si>
  <si>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</si>
  <si>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</si>
  <si>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</si>
  <si>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</si>
  <si>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</si>
  <si>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</si>
  <si>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</si>
  <si>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</si>
  <si>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</si>
  <si>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</si>
  <si>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</si>
  <si>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</si>
  <si>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</si>
  <si>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</si>
  <si>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</si>
  <si>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</si>
  <si>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</si>
  <si>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</si>
  <si>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</si>
  <si>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</si>
  <si>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</si>
  <si>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</si>
  <si>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</si>
  <si>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</si>
  <si>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</si>
  <si>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</si>
  <si>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</si>
  <si>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</si>
  <si>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</si>
  <si>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</si>
  <si>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</si>
  <si>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</si>
  <si>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</si>
  <si>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</si>
  <si>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</si>
  <si>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</si>
  <si>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</si>
  <si>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</si>
  <si>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</si>
  <si>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</si>
  <si>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</si>
  <si>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</si>
  <si>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</si>
  <si>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</si>
  <si>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</si>
  <si>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</si>
  <si>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</si>
  <si>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</si>
  <si>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</si>
  <si>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</si>
  <si>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</si>
  <si>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</si>
  <si>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</si>
  <si>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</si>
  <si>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</si>
  <si>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</si>
  <si>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</si>
  <si>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</si>
  <si>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</si>
  <si>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</si>
  <si>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</si>
  <si>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</si>
  <si>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</si>
  <si>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</si>
  <si>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</si>
  <si>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</si>
  <si>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</si>
  <si>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</si>
  <si>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</si>
  <si>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</si>
  <si>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</si>
  <si>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</si>
  <si>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</si>
  <si>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</si>
  <si>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</si>
  <si>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</si>
  <si>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</si>
  <si>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</si>
  <si>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</si>
  <si>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</si>
  <si>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</si>
  <si>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</si>
  <si>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</si>
  <si>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</si>
  <si>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</si>
  <si>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</si>
  <si>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</si>
  <si>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</si>
  <si>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</si>
  <si>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</si>
  <si>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</si>
  <si>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</si>
  <si>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</si>
  <si>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</si>
  <si>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</si>
  <si>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</si>
  <si>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</si>
  <si>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</si>
  <si>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</si>
  <si>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</si>
  <si>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</si>
  <si>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</si>
  <si>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</si>
  <si>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</si>
  <si>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</si>
  <si>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</si>
  <si>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</si>
  <si>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</si>
  <si>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</si>
  <si>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</si>
  <si>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</si>
  <si>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</si>
  <si>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</si>
  <si>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</si>
  <si>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</si>
  <si>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</si>
  <si>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</si>
  <si>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</si>
  <si>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</si>
  <si>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</si>
  <si>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</si>
  <si>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</si>
  <si>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</si>
  <si>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</si>
  <si>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</si>
  <si>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</si>
  <si>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</si>
  <si>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</si>
  <si>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</si>
  <si>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</si>
  <si>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</si>
  <si>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</si>
  <si>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</si>
  <si>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</si>
  <si>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</si>
  <si>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</si>
  <si>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</si>
  <si>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</si>
  <si>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</si>
  <si>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</si>
  <si>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</si>
  <si>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</si>
  <si>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</si>
  <si>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</si>
  <si>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</si>
  <si>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</si>
  <si>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</si>
  <si>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</si>
  <si>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</si>
  <si>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</si>
  <si>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</si>
  <si>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</si>
  <si>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</si>
  <si>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</si>
  <si>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</si>
  <si>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</si>
  <si>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</si>
  <si>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</si>
  <si>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</si>
  <si>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</si>
  <si>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</si>
  <si>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</si>
  <si>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</si>
  <si>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</si>
  <si>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</si>
  <si>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</si>
  <si>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</si>
  <si>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</si>
  <si>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</si>
  <si>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</si>
  <si>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</si>
  <si>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</si>
  <si>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</si>
  <si>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</si>
  <si>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</si>
  <si>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</si>
  <si>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</si>
  <si>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</si>
  <si>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</si>
  <si>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</si>
  <si>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</si>
  <si>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</si>
  <si>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</si>
  <si>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</si>
  <si>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</si>
  <si>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</si>
  <si>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</si>
  <si>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</si>
  <si>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</si>
  <si>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</si>
  <si>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</si>
  <si>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</si>
  <si>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</si>
  <si>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</si>
  <si>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</si>
  <si>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</si>
  <si>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</si>
  <si>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</si>
  <si>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</si>
  <si>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</si>
  <si>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</si>
  <si>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</si>
  <si>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</si>
  <si>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</si>
  <si>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</si>
  <si>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</si>
  <si>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</si>
  <si>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</si>
  <si>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</si>
  <si>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</si>
  <si>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</si>
  <si>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</si>
  <si>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</si>
  <si>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</si>
  <si>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</si>
  <si>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</si>
  <si>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</si>
  <si>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</si>
  <si>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</si>
  <si>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</si>
  <si>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</si>
  <si>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</si>
  <si>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</si>
  <si>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</si>
  <si>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</si>
  <si>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</si>
  <si>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</si>
  <si>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</si>
  <si>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</si>
  <si>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</si>
  <si>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</si>
  <si>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</si>
  <si>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</si>
  <si>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</si>
  <si>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</si>
  <si>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</si>
  <si>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</si>
  <si>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</si>
  <si>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</si>
  <si>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</si>
  <si>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</si>
  <si>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</si>
  <si>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</si>
  <si>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</si>
  <si>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</si>
  <si>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</si>
  <si>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</si>
  <si>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</si>
  <si>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</si>
  <si>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</si>
  <si>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</si>
  <si>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</si>
  <si>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</si>
  <si>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</si>
  <si>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</si>
  <si>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</si>
  <si>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</si>
  <si>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</si>
  <si>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</si>
  <si>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</si>
  <si>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</si>
  <si>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</si>
  <si>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</si>
  <si>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</si>
  <si>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</si>
  <si>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</si>
  <si>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</si>
  <si>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</si>
  <si>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</si>
  <si>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</si>
  <si>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</si>
  <si>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</si>
  <si>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</si>
  <si>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</si>
  <si>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</si>
  <si>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</si>
  <si>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</si>
  <si>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</si>
  <si>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</si>
  <si>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</si>
  <si>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</si>
  <si>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</si>
  <si>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</si>
  <si>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</si>
  <si>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</si>
  <si>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</si>
  <si>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</si>
  <si>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</si>
  <si>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</si>
  <si>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</si>
  <si>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</si>
  <si>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</si>
  <si>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</si>
  <si>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</si>
  <si>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</si>
  <si>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</si>
  <si>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</si>
  <si>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</si>
  <si>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</si>
  <si>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</si>
  <si>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</si>
  <si>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</si>
  <si>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</si>
  <si>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</si>
  <si>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</si>
  <si>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</si>
  <si>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</si>
  <si>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</si>
  <si>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</si>
  <si>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</si>
  <si>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</si>
  <si>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</si>
  <si>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</si>
  <si>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</si>
  <si>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</si>
  <si>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</si>
  <si>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</si>
  <si>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</si>
  <si>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</si>
  <si>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</si>
  <si>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</si>
  <si>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</si>
  <si>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</si>
  <si>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</si>
  <si>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</si>
  <si>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</si>
  <si>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</si>
  <si>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</si>
  <si>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</si>
  <si>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</si>
  <si>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</si>
  <si>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</si>
  <si>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</si>
  <si>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</si>
  <si>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</si>
  <si>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</si>
  <si>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</si>
  <si>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</si>
  <si>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</si>
  <si>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</si>
  <si>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</si>
  <si>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</si>
  <si>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</si>
  <si>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</si>
  <si>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</si>
  <si>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</si>
  <si>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</si>
  <si>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</si>
  <si>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</si>
  <si>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</si>
  <si>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</si>
  <si>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</si>
  <si>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</si>
  <si>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</si>
  <si>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</si>
  <si>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</si>
  <si>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</si>
  <si>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</si>
  <si>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</si>
  <si>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</si>
  <si>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</si>
  <si>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</si>
  <si>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</si>
  <si>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</si>
  <si>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</si>
  <si>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</si>
  <si>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</si>
  <si>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</si>
  <si>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</si>
  <si>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</si>
  <si>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</si>
  <si>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</si>
  <si>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</si>
  <si>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</si>
  <si>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</si>
  <si>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</si>
  <si>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</si>
  <si>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</si>
  <si>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</si>
  <si>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</si>
  <si>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</si>
  <si>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</si>
  <si>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</si>
  <si>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</si>
  <si>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</si>
  <si>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</si>
  <si>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</si>
  <si>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</si>
  <si>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</si>
  <si>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</si>
  <si>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</si>
  <si>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</si>
  <si>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</si>
  <si>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</si>
  <si>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</si>
  <si>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</si>
  <si>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</si>
  <si>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</si>
  <si>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</si>
  <si>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</si>
  <si>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</si>
  <si>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</si>
  <si>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</si>
  <si>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</si>
  <si>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</si>
  <si>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</si>
  <si>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</si>
  <si>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</si>
  <si>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</si>
  <si>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</si>
  <si>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</si>
  <si>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</si>
  <si>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</si>
  <si>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</si>
  <si>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</si>
  <si>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</si>
  <si>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</si>
  <si>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</si>
  <si>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</si>
  <si>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</si>
  <si>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</si>
  <si>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</si>
  <si>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</si>
  <si>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</si>
  <si>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</si>
  <si>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</si>
  <si>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</si>
  <si>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</si>
  <si>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</si>
  <si>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</si>
  <si>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</si>
  <si>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</si>
  <si>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</si>
  <si>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</si>
  <si>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</si>
  <si>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</si>
  <si>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</si>
  <si>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</si>
  <si>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</si>
  <si>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</si>
  <si>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</si>
  <si>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</si>
  <si>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</si>
  <si>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</si>
  <si>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</si>
  <si>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</si>
  <si>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</si>
  <si>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</si>
  <si>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</si>
  <si>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</si>
  <si>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</si>
  <si>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</si>
  <si>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</si>
  <si>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</si>
  <si>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</si>
  <si>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</si>
  <si>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</si>
  <si>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</si>
  <si>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</si>
  <si>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</si>
  <si>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</si>
  <si>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</si>
  <si>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</si>
  <si>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</si>
  <si>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</si>
  <si>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</si>
  <si>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</si>
  <si>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</si>
  <si>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</si>
  <si>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</si>
  <si>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</si>
  <si>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</si>
  <si>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</si>
  <si>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</si>
  <si>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</si>
  <si>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</si>
  <si>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</si>
  <si>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</si>
  <si>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</si>
  <si>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</si>
  <si>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</si>
  <si>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</si>
  <si>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</si>
  <si>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</si>
  <si>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</si>
  <si>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</si>
  <si>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</si>
  <si>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</si>
  <si>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</si>
  <si>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</si>
  <si>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</si>
  <si>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</si>
  <si>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</si>
  <si>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</si>
  <si>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</si>
  <si>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</si>
  <si>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</si>
  <si>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</si>
  <si>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</si>
  <si>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</si>
  <si>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</si>
  <si>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</si>
  <si>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</si>
  <si>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</si>
  <si>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</si>
  <si>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</si>
  <si>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</si>
  <si>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</si>
  <si>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</si>
  <si>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</si>
  <si>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</si>
  <si>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</si>
  <si>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</si>
  <si>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</si>
  <si>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</si>
  <si>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</si>
  <si>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</si>
  <si>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</si>
  <si>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</si>
  <si>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</si>
  <si>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</si>
  <si>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</si>
  <si>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</si>
  <si>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</si>
  <si>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</si>
  <si>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</si>
  <si>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</si>
  <si>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</si>
  <si>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</si>
  <si>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</si>
  <si>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</si>
  <si>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</si>
  <si>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</si>
  <si>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</si>
  <si>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</si>
  <si>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</si>
  <si>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</si>
  <si>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</si>
  <si>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</si>
  <si>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</si>
  <si>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</si>
  <si>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</si>
  <si>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</si>
  <si>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</si>
  <si>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</si>
  <si>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</si>
  <si>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</si>
  <si>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</si>
  <si>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</si>
  <si>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</si>
  <si>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</si>
  <si>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</si>
  <si>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</si>
  <si>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</si>
  <si>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</si>
  <si>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</si>
  <si>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</si>
  <si>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</si>
  <si>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</si>
  <si>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</si>
  <si>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</si>
  <si>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</si>
  <si>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</si>
  <si>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</si>
  <si>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</si>
  <si>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</si>
  <si>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</si>
  <si>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</si>
  <si>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</si>
  <si>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</si>
  <si>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</si>
  <si>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</si>
  <si>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</si>
  <si>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</si>
  <si>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</si>
  <si>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</si>
  <si>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</si>
  <si>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</si>
  <si>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</si>
  <si>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</si>
  <si>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</si>
  <si>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</si>
  <si>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</si>
  <si>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</si>
  <si>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</si>
  <si>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</si>
  <si>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</si>
  <si>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</si>
  <si>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</si>
  <si>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</si>
  <si>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</si>
  <si>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</si>
  <si>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</si>
  <si>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</si>
  <si>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</si>
  <si>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</si>
  <si>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</si>
  <si>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</si>
  <si>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</si>
  <si>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</si>
  <si>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</si>
  <si>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</si>
  <si>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</si>
  <si>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</si>
  <si>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</si>
  <si>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</si>
  <si>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</si>
  <si>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</si>
  <si>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</si>
  <si>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</si>
  <si>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</si>
  <si>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</si>
  <si>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</si>
  <si>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</si>
  <si>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</si>
  <si>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</si>
  <si>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</si>
  <si>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</si>
  <si>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</si>
  <si>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</si>
  <si>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</si>
  <si>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</si>
  <si>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</si>
  <si>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</si>
  <si>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</si>
  <si>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</si>
  <si>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</si>
  <si>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</si>
  <si>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</si>
  <si>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</si>
  <si>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</si>
  <si>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</si>
  <si>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</si>
  <si>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</si>
  <si>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</si>
  <si>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</si>
  <si>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</si>
  <si>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</si>
  <si>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</si>
  <si>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</si>
  <si>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</si>
  <si>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</si>
  <si>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</si>
  <si>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</si>
  <si>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</si>
  <si>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</si>
  <si>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</si>
  <si>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</si>
  <si>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</si>
  <si>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</si>
  <si>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</si>
  <si>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</si>
  <si>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</si>
  <si>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</si>
  <si>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</si>
  <si>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</si>
  <si>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</si>
  <si>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</si>
  <si>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</si>
  <si>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</si>
  <si>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</si>
  <si>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</si>
  <si>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</si>
  <si>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</si>
  <si>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</si>
  <si>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</si>
  <si>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</si>
  <si>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</si>
  <si>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</si>
  <si>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</si>
  <si>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</si>
  <si>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</si>
  <si>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</si>
  <si>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</si>
  <si>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</si>
  <si>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</si>
  <si>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</si>
  <si>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</si>
  <si>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</si>
  <si>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</si>
  <si>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</si>
  <si>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</si>
  <si>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</si>
  <si>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</si>
  <si>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</si>
  <si>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</si>
  <si>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</si>
  <si>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</si>
  <si>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</si>
  <si>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</si>
  <si>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</si>
  <si>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</si>
  <si>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</si>
  <si>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</si>
  <si>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</si>
  <si>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</si>
  <si>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</si>
  <si>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</si>
  <si>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</si>
  <si>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</si>
  <si>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</si>
  <si>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</si>
  <si>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</si>
  <si>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</si>
  <si>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</si>
  <si>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</si>
  <si>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</si>
  <si>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</si>
  <si>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</si>
  <si>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</si>
  <si>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</si>
  <si>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</si>
  <si>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</si>
  <si>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</si>
  <si>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</si>
  <si>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</si>
  <si>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</si>
  <si>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</si>
  <si>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</si>
  <si>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</si>
  <si>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</si>
  <si>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</si>
  <si>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</si>
  <si>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</si>
  <si>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</si>
  <si>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</si>
  <si>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</si>
  <si>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</si>
  <si>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</si>
  <si>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</si>
  <si>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</si>
  <si>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</si>
  <si>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</si>
  <si>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</si>
  <si>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</si>
  <si>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</si>
  <si>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</si>
  <si>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</si>
  <si>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</si>
  <si>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</si>
  <si>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</si>
  <si>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</si>
  <si>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</si>
  <si>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</si>
  <si>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</si>
  <si>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</si>
  <si>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</si>
  <si>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</si>
  <si>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</si>
  <si>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</si>
  <si>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</si>
  <si>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</si>
  <si>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</si>
  <si>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</si>
  <si>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</si>
  <si>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</si>
  <si>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</si>
  <si>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</si>
  <si>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</si>
  <si>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</si>
  <si>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</si>
  <si>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</si>
  <si>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</si>
  <si>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</si>
  <si>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</si>
  <si>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</si>
  <si>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</si>
  <si>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</si>
  <si>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</si>
  <si>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</si>
  <si>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</si>
  <si>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</si>
  <si>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</si>
  <si>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</si>
  <si>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</si>
  <si>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</si>
  <si>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</si>
  <si>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</si>
  <si>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</si>
  <si>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</si>
  <si>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</si>
  <si>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</si>
  <si>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</si>
  <si>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</si>
  <si>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</si>
  <si>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</si>
  <si>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</si>
  <si>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</si>
  <si>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</si>
  <si>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</si>
  <si>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</si>
  <si>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</si>
  <si>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</si>
  <si>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</si>
  <si>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</si>
  <si>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</si>
  <si>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</si>
  <si>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</si>
  <si>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</si>
  <si>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</si>
  <si>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</si>
  <si>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</si>
  <si>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</si>
  <si>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</si>
  <si>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</si>
  <si>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</si>
  <si>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</si>
  <si>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</si>
  <si>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</si>
  <si>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</si>
  <si>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</si>
  <si>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</si>
  <si>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</si>
  <si>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</si>
  <si>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</si>
  <si>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</si>
  <si>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</si>
  <si>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</si>
  <si>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</si>
  <si>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</si>
  <si>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</si>
  <si>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</si>
  <si>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</si>
  <si>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</si>
  <si>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</si>
  <si>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</si>
  <si>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</si>
  <si>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</si>
  <si>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</si>
  <si>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</si>
  <si>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</si>
  <si>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</si>
  <si>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</si>
  <si>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</si>
  <si>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</si>
  <si>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</si>
  <si>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</si>
  <si>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</si>
  <si>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</si>
  <si>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</si>
  <si>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</si>
  <si>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</si>
  <si>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</si>
  <si>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</si>
  <si>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</si>
  <si>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</si>
  <si>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</si>
  <si>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</si>
  <si>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</si>
  <si>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</si>
  <si>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</si>
  <si>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</si>
  <si>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</si>
  <si>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</si>
  <si>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</si>
  <si>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</si>
  <si>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</si>
  <si>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</si>
  <si>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</si>
  <si>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</si>
  <si>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</si>
  <si>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</si>
  <si>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</si>
  <si>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</si>
  <si>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</si>
  <si>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</si>
  <si>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</si>
  <si>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</si>
  <si>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</si>
  <si>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</si>
  <si>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</si>
  <si>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</si>
  <si>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</si>
  <si>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</si>
  <si>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</si>
  <si>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</si>
  <si>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</si>
  <si>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</si>
  <si>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</si>
  <si>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</si>
  <si>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</si>
  <si>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</si>
  <si>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</si>
  <si>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</si>
  <si>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</si>
  <si>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</si>
  <si>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</si>
  <si>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</si>
  <si>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</si>
  <si>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</si>
  <si>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</si>
  <si>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</si>
  <si>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</si>
  <si>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</si>
  <si>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</si>
  <si>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</si>
  <si>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</si>
  <si>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</si>
  <si>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</si>
  <si>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</si>
  <si>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</si>
  <si>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</si>
  <si>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</si>
  <si>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</si>
  <si>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</si>
  <si>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</si>
  <si>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</si>
  <si>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</si>
  <si>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</si>
  <si>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</si>
  <si>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</si>
  <si>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</si>
  <si>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</si>
  <si>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</si>
  <si>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</si>
  <si>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</si>
  <si>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</si>
  <si>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</si>
  <si>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</si>
  <si>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</si>
  <si>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</si>
  <si>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</si>
  <si>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</si>
  <si>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</si>
  <si>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</si>
  <si>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</si>
  <si>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</si>
  <si>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</si>
  <si>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</si>
  <si>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</si>
  <si>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</si>
  <si>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</si>
  <si>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</si>
  <si>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</si>
  <si>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</si>
  <si>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</si>
  <si>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</si>
  <si>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</si>
  <si>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</si>
  <si>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</si>
  <si>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</si>
  <si>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</si>
  <si>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</si>
  <si>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</si>
  <si>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</si>
  <si>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</si>
  <si>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</si>
  <si>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</si>
  <si>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</si>
  <si>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</si>
  <si>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</si>
  <si>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</si>
  <si>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</si>
  <si>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</si>
  <si>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</si>
  <si>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</si>
  <si>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</si>
  <si>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</si>
  <si>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</si>
  <si>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</si>
  <si>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</si>
  <si>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</si>
  <si>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</si>
  <si>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</si>
  <si>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</si>
  <si>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</si>
  <si>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</si>
  <si>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</si>
  <si>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</si>
  <si>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</si>
  <si>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</si>
  <si>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</si>
  <si>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</si>
  <si>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</si>
  <si>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</si>
  <si>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</si>
  <si>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</si>
  <si>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</si>
  <si>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</si>
  <si>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</si>
  <si>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</si>
  <si>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</si>
  <si>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</si>
  <si>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</si>
  <si>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</si>
  <si>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</si>
  <si>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</si>
  <si>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</si>
  <si>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</si>
  <si>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</si>
  <si>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</si>
  <si>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</si>
  <si>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</si>
  <si>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</si>
  <si>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</si>
  <si>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</si>
  <si>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</si>
  <si>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</si>
  <si>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</si>
  <si>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</si>
  <si>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</si>
  <si>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</si>
  <si>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</si>
  <si>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</si>
  <si>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</si>
  <si>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</si>
  <si>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</si>
  <si>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</si>
  <si>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</si>
  <si>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</si>
  <si>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</si>
  <si>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</si>
  <si>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</si>
  <si>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</si>
  <si>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</si>
  <si>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</si>
  <si>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</si>
  <si>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</si>
  <si>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</si>
  <si>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</si>
  <si>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</si>
  <si>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</si>
  <si>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</si>
  <si>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</si>
  <si>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</si>
  <si>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</si>
  <si>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</si>
  <si>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</si>
  <si>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</si>
  <si>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</si>
  <si>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</si>
  <si>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</si>
  <si>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</si>
  <si>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</si>
  <si>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</si>
  <si>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</si>
  <si>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</si>
  <si>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</si>
  <si>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</si>
  <si>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</si>
  <si>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</si>
  <si>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</si>
  <si>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</si>
  <si>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</si>
  <si>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</si>
  <si>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</si>
  <si>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</si>
  <si>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</si>
  <si>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</si>
  <si>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</si>
  <si>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</si>
  <si>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</si>
  <si>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</si>
  <si>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</si>
  <si>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</si>
  <si>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</si>
  <si>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</si>
  <si>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</si>
  <si>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</si>
  <si>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</si>
  <si>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</si>
  <si>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</si>
  <si>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</si>
  <si>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</si>
  <si>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</si>
  <si>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</si>
  <si>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</si>
  <si>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</si>
  <si>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</si>
  <si>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</si>
  <si>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</si>
  <si>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</si>
  <si>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</si>
  <si>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</si>
  <si>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</si>
  <si>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</si>
  <si>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</si>
  <si>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</si>
  <si>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</si>
  <si>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</si>
  <si>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</si>
  <si>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</si>
  <si>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</si>
  <si>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</si>
  <si>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</si>
  <si>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</si>
  <si>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</si>
  <si>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</si>
  <si>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</si>
  <si>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</si>
  <si>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</si>
  <si>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</si>
  <si>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</si>
  <si>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</si>
  <si>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</si>
  <si>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</si>
  <si>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</si>
  <si>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</si>
  <si>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</si>
  <si>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</si>
  <si>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</si>
  <si>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</si>
  <si>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</si>
  <si>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</si>
  <si>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</si>
  <si>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</si>
  <si>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</si>
  <si>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</si>
  <si>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</si>
  <si>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</si>
  <si>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</si>
  <si>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</si>
  <si>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</si>
  <si>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</si>
  <si>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</si>
  <si>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</si>
  <si>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</si>
  <si>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</si>
  <si>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</si>
  <si>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</si>
  <si>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</si>
  <si>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</si>
  <si>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</si>
  <si>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</si>
  <si>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</si>
  <si>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</si>
  <si>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</si>
  <si>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</si>
  <si>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</si>
  <si>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</si>
  <si>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</si>
  <si>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</si>
  <si>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</si>
  <si>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</si>
  <si>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</si>
  <si>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</si>
  <si>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</si>
  <si>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</si>
  <si>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</si>
  <si>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</si>
  <si>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</si>
  <si>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</si>
  <si>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</si>
  <si>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</si>
  <si>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</si>
  <si>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</si>
  <si>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</si>
  <si>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</si>
  <si>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</si>
  <si>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</si>
  <si>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</si>
  <si>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</si>
  <si>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</si>
  <si>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</si>
  <si>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</si>
  <si>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</si>
  <si>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</si>
  <si>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</si>
  <si>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</si>
  <si>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</si>
  <si>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</si>
  <si>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</si>
  <si>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</si>
  <si>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</si>
  <si>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</si>
  <si>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</si>
  <si>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</si>
  <si>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</si>
  <si>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</si>
  <si>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</si>
  <si>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</si>
  <si>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</si>
  <si>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</si>
  <si>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</si>
  <si>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</si>
  <si>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</si>
  <si>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</si>
  <si>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</si>
  <si>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</si>
  <si>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</si>
  <si>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</si>
  <si>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</si>
  <si>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</si>
  <si>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</si>
  <si>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</si>
  <si>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</si>
  <si>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</si>
  <si>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</si>
  <si>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</si>
  <si>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</si>
  <si>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</si>
  <si>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</si>
  <si>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</si>
  <si>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</si>
  <si>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</si>
  <si>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</si>
  <si>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</si>
  <si>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</si>
  <si>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</si>
  <si>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</si>
  <si>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</si>
  <si>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</si>
  <si>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</si>
  <si>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</si>
  <si>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</si>
  <si>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</si>
  <si>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</si>
  <si>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</si>
  <si>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</si>
  <si>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</si>
  <si>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</si>
  <si>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</si>
  <si>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</si>
  <si>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</si>
  <si>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</si>
  <si>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</si>
  <si>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</si>
  <si>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</si>
  <si>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</si>
  <si>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</si>
  <si>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</si>
  <si>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</si>
  <si>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</si>
  <si>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</si>
  <si>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</si>
  <si>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</si>
  <si>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</si>
  <si>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</si>
  <si>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</si>
  <si>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</si>
  <si>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</si>
  <si>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</si>
  <si>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</si>
  <si>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</si>
  <si>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</si>
  <si>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</si>
  <si>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</si>
  <si>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</si>
  <si>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</si>
  <si>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</si>
  <si>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</si>
  <si>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</si>
  <si>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</si>
  <si>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</si>
  <si>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</si>
  <si>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</si>
  <si>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</si>
  <si>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</si>
  <si>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</si>
  <si>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</si>
  <si>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</si>
  <si>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</si>
  <si>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</si>
  <si>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</si>
  <si>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</si>
  <si>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</si>
  <si>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</si>
  <si>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</si>
  <si>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</si>
  <si>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</si>
  <si>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</si>
  <si>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</si>
  <si>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</si>
  <si>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</si>
  <si>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</si>
  <si>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</si>
  <si>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</si>
  <si>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</si>
  <si>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</si>
  <si>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</si>
  <si>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</si>
  <si>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</si>
  <si>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</si>
  <si>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</si>
  <si>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</si>
  <si>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</si>
  <si>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</si>
  <si>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</si>
  <si>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</si>
  <si>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</si>
  <si>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</si>
  <si>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</si>
  <si>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</si>
  <si>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</si>
  <si>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</si>
  <si>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</si>
  <si>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</si>
  <si>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</si>
  <si>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</si>
  <si>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</si>
  <si>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</si>
  <si>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</si>
  <si>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</si>
  <si>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</si>
  <si>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</si>
  <si>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</si>
  <si>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</si>
  <si>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</si>
  <si>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</si>
  <si>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</si>
  <si>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</si>
  <si>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</si>
  <si>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</si>
  <si>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</si>
  <si>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</si>
  <si>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</si>
  <si>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</si>
  <si>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</si>
  <si>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</si>
  <si>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</si>
  <si>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</si>
  <si>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</si>
  <si>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</si>
  <si>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</si>
  <si>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</si>
  <si>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</si>
  <si>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</si>
  <si>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</si>
  <si>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</si>
  <si>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</si>
  <si>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</si>
  <si>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</si>
  <si>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</si>
  <si>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</si>
  <si>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</si>
  <si>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</si>
  <si>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</si>
  <si>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</si>
  <si>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</si>
  <si>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</si>
  <si>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</si>
  <si>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</si>
  <si>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</si>
  <si>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</si>
  <si>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</si>
  <si>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</si>
  <si>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</si>
  <si>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</si>
  <si>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</si>
  <si>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</si>
  <si>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</si>
  <si>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</si>
  <si>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</si>
  <si>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</si>
  <si>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</si>
  <si>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</si>
  <si>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</si>
  <si>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</si>
  <si>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</si>
  <si>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</si>
  <si>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</si>
  <si>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</si>
  <si>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</si>
  <si>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</si>
  <si>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</si>
  <si>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</si>
  <si>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</si>
  <si>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</si>
  <si>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</si>
  <si>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</si>
  <si>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</si>
  <si>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</si>
  <si>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</si>
  <si>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</si>
  <si>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</si>
  <si>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</si>
  <si>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</si>
  <si>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</si>
  <si>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</si>
  <si>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</si>
  <si>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</si>
  <si>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</si>
  <si>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</si>
  <si>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</si>
  <si>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</si>
  <si>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</si>
  <si>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</si>
  <si>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</si>
  <si>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</si>
  <si>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</si>
  <si>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</si>
  <si>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</si>
  <si>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</si>
  <si>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</si>
  <si>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</si>
  <si>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</si>
  <si>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</si>
  <si>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</si>
  <si>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</si>
  <si>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</si>
  <si>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</si>
  <si>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</si>
  <si>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</si>
  <si>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</si>
  <si>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</si>
  <si>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</si>
  <si>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</si>
  <si>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</si>
  <si>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</si>
  <si>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</si>
  <si>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</si>
  <si>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</si>
  <si>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</si>
  <si>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</si>
  <si>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</si>
  <si>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</si>
  <si>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</si>
  <si>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</si>
  <si>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</si>
  <si>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</si>
  <si>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</si>
  <si>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</si>
  <si>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</si>
  <si>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</si>
  <si>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</si>
  <si>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</si>
  <si>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</si>
  <si>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</si>
  <si>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</si>
  <si>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</si>
  <si>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</si>
  <si>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</si>
  <si>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</si>
  <si>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</si>
  <si>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</si>
  <si>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</si>
  <si>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</si>
  <si>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</si>
  <si>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</si>
  <si>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</si>
  <si>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</si>
  <si>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</si>
  <si>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</si>
  <si>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</si>
  <si>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</si>
  <si>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</si>
  <si>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</si>
  <si>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</si>
  <si>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</si>
  <si>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</si>
  <si>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</si>
  <si>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</si>
  <si>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</si>
  <si>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</si>
  <si>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</si>
  <si>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</si>
  <si>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</si>
  <si>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</si>
  <si>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</si>
  <si>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</si>
  <si>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</si>
  <si>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</si>
  <si>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</si>
  <si>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</si>
  <si>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</si>
  <si>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</si>
  <si>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</si>
  <si>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</si>
  <si>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</si>
  <si>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</si>
  <si>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</si>
  <si>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</si>
  <si>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</si>
  <si>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</si>
  <si>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</si>
  <si>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</si>
  <si>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</si>
  <si>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</si>
  <si>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</si>
  <si>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</si>
  <si>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</si>
  <si>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</si>
  <si>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</si>
  <si>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</si>
  <si>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</si>
  <si>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</si>
  <si>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</si>
  <si>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</si>
  <si>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</si>
  <si>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</si>
  <si>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</si>
  <si>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</si>
  <si>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</si>
  <si>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</si>
  <si>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</si>
  <si>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</si>
  <si>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</si>
  <si>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</si>
  <si>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</si>
  <si>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</si>
  <si>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</si>
  <si>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</si>
  <si>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</si>
  <si>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</si>
  <si>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</si>
  <si>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</si>
  <si>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</si>
  <si>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</si>
  <si>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</si>
  <si>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</si>
  <si>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</si>
  <si>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</si>
  <si>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</si>
  <si>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</si>
  <si>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</si>
  <si>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</si>
  <si>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</si>
  <si>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</si>
  <si>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</si>
  <si>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</si>
  <si>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</si>
  <si>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</si>
  <si>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</si>
  <si>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</si>
  <si>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</si>
  <si>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</si>
  <si>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</si>
  <si>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</si>
  <si>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</si>
  <si>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</si>
  <si>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</si>
  <si>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</si>
  <si>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</si>
  <si>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</si>
  <si>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</si>
  <si>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</si>
  <si>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</si>
  <si>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</si>
  <si>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</si>
  <si>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</si>
  <si>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</si>
  <si>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</si>
  <si>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</si>
  <si>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</si>
  <si>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</si>
  <si>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</si>
  <si>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</si>
  <si>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</si>
  <si>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</si>
  <si>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</si>
  <si>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</si>
  <si>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</si>
  <si>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</si>
  <si>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</si>
  <si>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</si>
  <si>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</si>
  <si>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</si>
  <si>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</si>
  <si>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</si>
  <si>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</si>
  <si>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</si>
  <si>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</si>
  <si>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</si>
  <si>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</si>
  <si>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</si>
  <si>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</si>
  <si>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</si>
  <si>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</si>
  <si>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</si>
  <si>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</si>
  <si>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</si>
  <si>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</si>
  <si>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</si>
  <si>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</si>
  <si>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</si>
  <si>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</si>
  <si>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</si>
  <si>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</si>
  <si>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</si>
  <si>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</si>
  <si>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</si>
  <si>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</si>
  <si>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</si>
  <si>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</si>
  <si>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</si>
  <si>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</si>
  <si>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</si>
  <si>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</si>
  <si>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</si>
  <si>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</si>
  <si>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</si>
  <si>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</si>
  <si>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</si>
  <si>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</si>
  <si>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</si>
  <si>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</si>
  <si>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</si>
  <si>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</si>
  <si>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</si>
  <si>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</si>
  <si>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</si>
  <si>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</si>
  <si>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</si>
  <si>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</si>
  <si>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</si>
  <si>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</si>
  <si>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</si>
  <si>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</si>
  <si>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</si>
  <si>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</si>
  <si>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</si>
  <si>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</si>
  <si>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</si>
  <si>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</si>
  <si>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</si>
  <si>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</si>
  <si>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</si>
  <si>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</si>
  <si>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</si>
  <si>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</si>
  <si>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</si>
  <si>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</si>
  <si>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</si>
  <si>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</si>
  <si>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</si>
  <si>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</si>
  <si>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</si>
  <si>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</si>
  <si>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</si>
  <si>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</si>
  <si>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</si>
  <si>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</si>
  <si>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</si>
  <si>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</si>
  <si>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</si>
  <si>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</si>
  <si>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</si>
  <si>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</si>
  <si>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</si>
  <si>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</si>
  <si>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</si>
  <si>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</si>
  <si>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</si>
  <si>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</si>
  <si>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</si>
  <si>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</si>
  <si>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</si>
  <si>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</si>
  <si>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</si>
  <si>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</si>
  <si>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</si>
  <si>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</si>
  <si>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</si>
  <si>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</si>
  <si>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</si>
  <si>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</si>
  <si>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</si>
  <si>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</si>
  <si>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</si>
  <si>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</si>
  <si>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</si>
  <si>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</si>
  <si>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</si>
  <si>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</si>
  <si>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</si>
  <si>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</si>
  <si>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</si>
  <si>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</si>
  <si>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</si>
  <si>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</si>
  <si>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</si>
  <si>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</si>
  <si>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</si>
  <si>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</si>
  <si>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</si>
  <si>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</si>
  <si>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</si>
  <si>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</si>
  <si>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</si>
  <si>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</si>
  <si>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</si>
  <si>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</si>
  <si>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</si>
  <si>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</si>
  <si>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</si>
  <si>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</si>
  <si>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</si>
  <si>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</si>
  <si>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</si>
  <si>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</si>
  <si>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</si>
  <si>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</si>
  <si>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</si>
  <si>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</si>
  <si>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</si>
  <si>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</si>
  <si>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</si>
  <si>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</si>
  <si>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</si>
  <si>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</si>
  <si>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</si>
  <si>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</si>
  <si>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</si>
  <si>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</si>
  <si>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</si>
  <si>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</si>
  <si>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</si>
  <si>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</si>
  <si>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</si>
  <si>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</si>
  <si>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</si>
  <si>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</si>
  <si>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</si>
  <si>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</si>
  <si>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</si>
  <si>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</si>
  <si>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</si>
  <si>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</si>
  <si>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</si>
  <si>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</si>
  <si>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</si>
  <si>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</si>
  <si>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</si>
  <si>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</si>
  <si>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</si>
  <si>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</si>
  <si>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</si>
  <si>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</si>
  <si>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</si>
  <si>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</si>
  <si>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</si>
  <si>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</si>
  <si>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</si>
  <si>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</si>
  <si>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</si>
  <si>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</si>
  <si>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</si>
  <si>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</si>
  <si>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</si>
  <si>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</si>
  <si>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</si>
  <si>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</si>
  <si>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</si>
  <si>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</si>
  <si>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</si>
  <si>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</si>
  <si>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</si>
  <si>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</si>
  <si>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</si>
  <si>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</si>
  <si>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</si>
  <si>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</si>
  <si>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</si>
  <si>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</si>
  <si>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</si>
  <si>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</si>
  <si>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</si>
  <si>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</si>
  <si>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</si>
  <si>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</si>
  <si>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</si>
  <si>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</si>
  <si>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</si>
  <si>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</si>
  <si>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</si>
  <si>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</si>
  <si>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</si>
  <si>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</si>
  <si>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</si>
  <si>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</si>
  <si>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</si>
  <si>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</si>
  <si>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</si>
  <si>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</si>
  <si>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</si>
  <si>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</si>
  <si>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</si>
  <si>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</si>
  <si>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</si>
  <si>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</si>
  <si>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</si>
  <si>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</si>
  <si>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</si>
  <si>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</si>
  <si>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</si>
  <si>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</si>
  <si>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</si>
  <si>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</si>
  <si>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</si>
  <si>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</si>
  <si>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</si>
  <si>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</si>
  <si>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</si>
  <si>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</si>
  <si>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</si>
  <si>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</si>
  <si>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</si>
  <si>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</si>
  <si>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</si>
  <si>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DE REDUÇÃO, PVC, SOLDÁVEL, DN 110 MM X 60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</si>
  <si>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</si>
  <si>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</si>
  <si>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</si>
  <si>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</si>
  <si>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</si>
  <si>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</si>
  <si>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</si>
  <si>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</si>
  <si>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</si>
  <si>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</si>
  <si>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</si>
  <si>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</si>
  <si>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</si>
  <si>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</si>
  <si>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</si>
  <si>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</si>
  <si>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</si>
  <si>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</si>
  <si>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</si>
  <si>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</si>
  <si>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</si>
  <si>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</si>
  <si>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</si>
  <si>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</si>
  <si>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</si>
  <si>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</si>
  <si>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</si>
  <si>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</si>
  <si>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</si>
  <si>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</si>
  <si>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</si>
  <si>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</si>
  <si>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</si>
  <si>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</si>
  <si>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</si>
  <si>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</si>
  <si>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</si>
  <si>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</si>
  <si>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</si>
  <si>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</si>
  <si>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</si>
  <si>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</si>
  <si>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</si>
  <si>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</si>
  <si>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</si>
  <si>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</si>
  <si>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</si>
  <si>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</si>
  <si>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</si>
  <si>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</si>
  <si>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</si>
  <si>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</si>
  <si>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</si>
  <si>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</si>
  <si>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</si>
  <si>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</si>
  <si>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</si>
  <si>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</si>
  <si>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</si>
  <si>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</si>
  <si>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</si>
  <si>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</si>
  <si>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</si>
  <si>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</si>
  <si>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</si>
  <si>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</si>
  <si>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</si>
  <si>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</si>
  <si>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</si>
  <si>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</si>
  <si>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</si>
  <si>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</si>
  <si>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</si>
  <si>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</si>
  <si>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</si>
  <si>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</si>
  <si>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</si>
  <si>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</si>
  <si>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</si>
  <si>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</si>
  <si>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</si>
  <si>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</si>
  <si>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</si>
  <si>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</si>
  <si>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</si>
  <si>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</si>
  <si>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</si>
  <si>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</si>
  <si>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</si>
  <si>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</si>
  <si>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</si>
  <si>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</si>
  <si>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</si>
  <si>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</si>
  <si>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</si>
  <si>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</si>
  <si>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</si>
  <si>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</si>
  <si>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</si>
  <si>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</si>
  <si>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</si>
  <si>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</si>
  <si>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</si>
  <si>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</si>
  <si>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</si>
  <si>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</si>
  <si>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</si>
  <si>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</si>
  <si>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</si>
  <si>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</si>
  <si>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</si>
  <si>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</si>
  <si>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</si>
  <si>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</si>
  <si>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</si>
  <si>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</si>
  <si>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</si>
  <si>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</si>
  <si>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</si>
  <si>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</si>
  <si>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</si>
  <si>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</si>
  <si>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</si>
  <si>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</si>
  <si>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</si>
  <si>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</si>
  <si>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</si>
  <si>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</si>
  <si>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</si>
  <si>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</si>
  <si>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</si>
  <si>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</si>
  <si>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</si>
  <si>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</si>
  <si>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</si>
  <si>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</si>
  <si>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</si>
  <si>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</si>
  <si>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</si>
  <si>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</si>
  <si>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</si>
  <si>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</si>
  <si>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</si>
  <si>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</si>
  <si>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</si>
  <si>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</si>
  <si>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</si>
  <si>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</si>
  <si>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</si>
  <si>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</si>
  <si>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</si>
  <si>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</si>
  <si>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</si>
  <si>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</si>
  <si>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</si>
  <si>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</si>
  <si>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</si>
  <si>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</si>
  <si>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</si>
  <si>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</si>
  <si>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</si>
  <si>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</si>
  <si>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DN 25 X 20 MM, INSTALADO EM RAMAL OU SUB-RAMAL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</si>
  <si>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</si>
  <si>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</si>
  <si>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</si>
  <si>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32 MM, CLASSE PN 25, INSTALADO EM RAMAL DE DISTRIBUIÇÃO DE ÁGUA - FORNECIMENTO E INSTALAÇÃO. AF_08/2022</t>
  </si>
  <si>
    <t>JOELHO 45 GRAUS, PPR, DN 40 MM, CLASSE PN 25, INSTALADO EM RAMAL DE DISTRIBUIÇÃO DE ÁGUA - FORNECIMENTO E INSTALAÇÃO. AF_08/2022</t>
  </si>
  <si>
    <t>JOELHO 45 GRAUS, PPR, F/ F, DN 90 MM, INSTALADO EM PRUMADA DE ÁGUA - FORNECIMENTO E INSTALAÇÃO. AF_08/2022</t>
  </si>
  <si>
    <t>JOELHO 90 GRAUS, PPR, DN 20 MM, INSTALADO EM RAMAL OU SUB-RAMAL DE ÁGUA - FORNECIMENTO E INSTALAÇÃO. AF_08/2022</t>
  </si>
  <si>
    <t>JOELHO 90 GRAUS, PPR, DN 32 MM, CLASSE PN 25, INSTALADO EM RAMAL DE DISTRIBUIÇÃO - FORNECIMENTO E INSTALAÇÃO. AF_08/2022</t>
  </si>
  <si>
    <t>JOELHO 90 GRAUS, PPR, DN 40 MM, CLASSE PN 25, INSTALADO EM RAMAL DE DISTRIBUIÇÃO - FORNECIMENTO E INSTALAÇÃO. AF_08/2022</t>
  </si>
  <si>
    <t>LUVA, PPR, DN 20 MM, INSTALADO EM RAMAL OU SUB-RAMAL DE ÁGUA - FORNECIMENTO E INSTALAÇÃO. AF_08/2022</t>
  </si>
  <si>
    <t>TUBO, PPR, DN 20, CLASSE PN20, INSTALADO EM RAMAL OU SUB-RAMAL DE ÁGUA - FORNECIMENTO E INSTALAÇÃO. AF_08/2022</t>
  </si>
  <si>
    <t>TUBO, PPR, DN 20, CLASSE PN25, INSTALADO EM RAMAL OU SUB-RAMAL DE ÁGUA -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</si>
  <si>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</si>
  <si>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</si>
  <si>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</si>
  <si>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</si>
  <si>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</si>
  <si>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</si>
  <si>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</si>
  <si>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</si>
  <si>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</si>
  <si>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</si>
  <si>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</si>
  <si>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</si>
  <si>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</si>
  <si>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</si>
  <si>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</si>
  <si>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</si>
  <si>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</si>
  <si>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</si>
  <si>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</si>
  <si>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</si>
  <si>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</si>
  <si>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</si>
  <si>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</si>
  <si>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</si>
  <si>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</si>
  <si>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</si>
  <si>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</si>
  <si>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</si>
  <si>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</si>
  <si>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</si>
  <si>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</si>
  <si>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</si>
  <si>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</si>
  <si>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</si>
  <si>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</si>
  <si>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</si>
  <si>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</si>
  <si>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</si>
  <si>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</si>
  <si>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</si>
  <si>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</si>
  <si>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</si>
  <si>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</si>
  <si>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</si>
  <si>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</si>
  <si>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</si>
  <si>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</si>
  <si>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</si>
  <si>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</si>
  <si>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</si>
  <si>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</si>
  <si>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</si>
  <si>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</si>
  <si>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</si>
  <si>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</si>
  <si>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</si>
  <si>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</si>
  <si>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</si>
  <si>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</si>
  <si>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</si>
  <si>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</si>
  <si>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</si>
  <si>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</si>
  <si>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</si>
  <si>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</si>
  <si>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</si>
  <si>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</si>
  <si>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</si>
  <si>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</si>
  <si>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</si>
  <si>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</si>
  <si>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</si>
  <si>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</si>
  <si>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</si>
  <si>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</si>
  <si>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</si>
  <si>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</si>
  <si>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</si>
  <si>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</si>
  <si>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</si>
  <si>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</si>
  <si>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</si>
  <si>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</si>
  <si>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</si>
  <si>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</si>
  <si>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</si>
  <si>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</si>
  <si>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</si>
  <si>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</si>
  <si>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</si>
  <si>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</si>
  <si>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</si>
  <si>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</si>
  <si>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</si>
  <si>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</si>
  <si>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</si>
  <si>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</si>
  <si>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</si>
  <si>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</si>
  <si>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</si>
  <si>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</si>
  <si>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</si>
  <si>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40MM X 1.1/2",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</si>
  <si>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</si>
  <si>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</si>
  <si>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</si>
  <si>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</si>
  <si>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</si>
  <si>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</si>
  <si>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</si>
  <si>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</si>
  <si>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</si>
  <si>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</si>
  <si>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</si>
  <si>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</si>
  <si>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</si>
  <si>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</si>
  <si>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</si>
  <si>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</si>
  <si>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</si>
  <si>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</si>
  <si>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</si>
  <si>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</si>
  <si>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</si>
  <si>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</si>
  <si>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</si>
  <si>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</si>
  <si>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</si>
  <si>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</si>
  <si>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</si>
  <si>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</si>
  <si>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</si>
  <si>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</si>
  <si>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</si>
  <si>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</si>
  <si>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</si>
  <si>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</si>
  <si>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</si>
  <si>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</si>
  <si>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</si>
  <si>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</si>
  <si>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</si>
  <si>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</si>
  <si>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</si>
  <si>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</si>
  <si>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</si>
  <si>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</si>
  <si>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</si>
  <si>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</si>
  <si>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</si>
  <si>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</si>
  <si>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</si>
  <si>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</si>
  <si>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</si>
  <si>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</si>
  <si>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</si>
  <si>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</si>
  <si>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OU SUB-RAMAL DE ÁGUA -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</si>
  <si>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</si>
  <si>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</si>
  <si>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</si>
  <si>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</si>
  <si>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</si>
  <si>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</si>
  <si>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</si>
  <si>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</si>
  <si>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</si>
  <si>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</si>
  <si>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</si>
  <si>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</si>
  <si>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</si>
  <si>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</si>
  <si>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</si>
  <si>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</si>
  <si>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</si>
  <si>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</si>
  <si>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</si>
  <si>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</si>
  <si>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</si>
  <si>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</si>
  <si>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</si>
  <si>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</si>
  <si>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</si>
  <si>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</si>
  <si>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</si>
  <si>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</si>
  <si>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</si>
  <si>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</si>
  <si>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</si>
  <si>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</si>
  <si>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</si>
  <si>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</si>
  <si>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</si>
  <si>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</si>
  <si>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ROSCA, PVC, SOLDÁVEL, DN 40MM X 1.1/4", INSTALADO EM RAMAL DE DISTRIBUIÇÃO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</si>
  <si>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</si>
  <si>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</si>
  <si>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</si>
  <si>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</si>
  <si>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</si>
  <si>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</si>
  <si>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</si>
  <si>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</si>
  <si>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</si>
  <si>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</si>
  <si>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</si>
  <si>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</si>
  <si>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</si>
  <si>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</si>
  <si>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</si>
  <si>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</si>
  <si>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</si>
  <si>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60MM X 50MM, INSTALADO EM PRUMADA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</si>
  <si>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</si>
  <si>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</si>
  <si>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</si>
  <si>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</si>
  <si>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</si>
  <si>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</si>
  <si>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</si>
  <si>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</si>
  <si>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</si>
  <si>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</si>
  <si>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</si>
  <si>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</si>
  <si>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</si>
  <si>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</si>
  <si>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</si>
  <si>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</si>
  <si>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</si>
  <si>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</si>
  <si>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</si>
  <si>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</si>
  <si>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</si>
  <si>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</si>
  <si>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</si>
  <si>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</si>
  <si>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</si>
  <si>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</si>
  <si>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</si>
  <si>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</si>
  <si>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</si>
  <si>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</si>
  <si>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</si>
  <si>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</si>
  <si>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</si>
  <si>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</si>
  <si>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</si>
  <si>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</si>
  <si>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</si>
  <si>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</si>
  <si>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</si>
  <si>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</si>
  <si>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</si>
  <si>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</si>
  <si>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</si>
  <si>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</si>
  <si>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</si>
  <si>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</si>
  <si>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</si>
  <si>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</si>
  <si>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</si>
  <si>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</si>
  <si>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</si>
  <si>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</si>
  <si>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</si>
  <si>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</si>
  <si>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</si>
  <si>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</si>
  <si>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</si>
  <si>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</si>
  <si>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</si>
  <si>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</si>
  <si>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</si>
  <si>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</si>
  <si>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</si>
  <si>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</si>
  <si>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</si>
  <si>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</si>
  <si>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</si>
  <si>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</si>
  <si>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</si>
  <si>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</si>
  <si>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</si>
  <si>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</si>
  <si>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</si>
  <si>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</si>
  <si>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</si>
  <si>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</si>
  <si>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</si>
  <si>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</si>
  <si>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</si>
  <si>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DN35MM X 28MM, INSTALADO EM RAMAL DE DISTRIBUIÇÃO DE ÁGUA - FORNECIMENTO E INSTALAÇÃO. AF_06/2022</t>
  </si>
  <si>
    <t>CONECTOR, CPVC, SOLDÁVEL, DN 42MM X 1.1/2", INSTALADO EM RAMAL DE DISTRIBUIÇÃO DE ÁGUA -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</si>
  <si>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</si>
  <si>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</si>
  <si>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</si>
  <si>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</si>
  <si>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JOELHO 45 GRAUS, CPVC, SOLDÁVEL, DN 15MM, INSTALADO EM RAMAL OU SUB-RAMAL DE ÁGUA - FORNECIMENTO E INSTALAÇÃO. AF_06/2022</t>
  </si>
  <si>
    <t>JOELHO 45 GRAUS, CPVC, SOLDÁVEL, DN 22MM, INSTALADO EM RAMAL OU SUB-RAMAL DE ÁGUA - FORNECIMENTO E INSTALAÇÃO. AF_06/2022</t>
  </si>
  <si>
    <t>JOELHO 45 GRAUS, CPVC, SOLDÁVEL, DN 35MM, INSTALADO EM PRUMADA DE ÁGUA - FORNECIMENTO E INSTALAÇÃO. AF_06/2022</t>
  </si>
  <si>
    <t>JOELHO 45 GRAUS, CPVC, SOLDÁVEL, DN 42MM, INSTALADO EM RAMAL DE DISTRIBUIÇÃO DE ÁGUA - FORNECIMENTO E INSTALAÇÃO. AF_06/2022</t>
  </si>
  <si>
    <t>JOELHO 90 GRAUS, CPVC, SOLDÁVEL, DN 15MM, INSTALADO EM RAMAL OU SUB-RAMAL DE ÁGUA - FORNECIMENTO E INSTALAÇÃO. AF_06/2022</t>
  </si>
  <si>
    <t>JOELHO 90 GRAUS, CPVC, SOLDÁVEL, DN 22MM, INSTALADO EM RAMAL OU SUB-RAMAL DE ÁGUA - FORNECIMENTO E INSTALAÇÃO. AF_06/2022</t>
  </si>
  <si>
    <t>JOELHO 90 GRAUS, CPVC, SOLDÁVEL, DN 28MM, INSTALADO EM RAMAL OU SUB-RAMAL DE ÁGUA - FORNECIMENTO E INSTALAÇÃO. AF_06/2022</t>
  </si>
  <si>
    <t>JOELHO 90 GRAUS, CPVC, SOLDÁVEL, DN 42MM, INSTALADO EM RAMAL DE DISTRIBUIÇÃO DE ÁGUA -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</si>
  <si>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</si>
  <si>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</si>
  <si>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</si>
  <si>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35MM, INSTALADO EM RAMAL DE DISTRIBUIÇÃO DE ÁGUA - FORNECIMENTO E INSTALAÇÃO. AF_06/2022</t>
  </si>
  <si>
    <t>LUVA DE CORRER, CPVC, SOLDÁVEL, DN 42MM, INSTALADO EM RAMAL DE DISTRIBUIÇÃO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</si>
  <si>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</si>
  <si>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</si>
  <si>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</si>
  <si>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CPVC, SOLDÁVEL, DN 15MM, INSTALADO EM RAMAL OU SUB-RAMAL DE ÁGUA - FORNECIMENTO E INSTALAÇÃO. AF_06/2022</t>
  </si>
  <si>
    <t>LUVA, CPVC, SOLDÁVEL, DN 35MM, INSTALADO EM RAMAL DE DISTRIBUIÇÃO DE ÁGUA - FORNECIMENTO E INSTALAÇÃO. AF_06/2022</t>
  </si>
  <si>
    <t>LUVA, CPVC, SOLDÁVEL, DN 42MM,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</si>
  <si>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</si>
  <si>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</si>
  <si>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</si>
  <si>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</si>
  <si>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</si>
  <si>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</si>
  <si>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</si>
  <si>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</si>
  <si>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</si>
  <si>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</si>
  <si>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</si>
  <si>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</si>
  <si>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</si>
  <si>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</si>
  <si>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</si>
  <si>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</si>
  <si>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42MM,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</si>
  <si>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</si>
  <si>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</si>
  <si>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</si>
  <si>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UNIÃO, CPVC, SOLDÁVEL, DN35MM, INSTALADO EM RAMAL DE DISTRIBUIÇÃO DE ÁGUA -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</si>
  <si>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</si>
  <si>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</si>
  <si>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</si>
  <si>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</si>
  <si>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</si>
  <si>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</si>
  <si>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</si>
  <si>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</si>
  <si>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</si>
  <si>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</si>
  <si>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</si>
  <si>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</si>
  <si>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</si>
  <si>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</si>
  <si>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</si>
  <si>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</si>
  <si>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</si>
  <si>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</si>
  <si>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</si>
  <si>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</si>
  <si>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</si>
  <si>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</si>
  <si>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</si>
  <si>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</si>
  <si>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</si>
  <si>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</si>
  <si>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</si>
  <si>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</si>
  <si>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</si>
  <si>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</si>
  <si>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</si>
  <si>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</si>
  <si>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</si>
  <si>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</si>
  <si>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</si>
  <si>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</si>
  <si>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</si>
  <si>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</si>
  <si>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</si>
  <si>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</si>
  <si>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</si>
  <si>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</si>
  <si>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</si>
  <si>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</si>
  <si>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</si>
  <si>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</si>
  <si>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</si>
  <si>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</si>
  <si>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</si>
  <si>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</si>
  <si>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</si>
  <si>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</si>
  <si>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</si>
  <si>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</si>
  <si>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</si>
  <si>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</si>
  <si>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</si>
  <si>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</si>
  <si>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</si>
  <si>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</si>
  <si>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</si>
  <si>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</si>
  <si>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</si>
  <si>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</si>
  <si>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</si>
  <si>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</si>
  <si>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</si>
  <si>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</si>
  <si>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</si>
  <si>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</si>
  <si>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</si>
  <si>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</si>
  <si>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</si>
  <si>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</si>
  <si>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</si>
  <si>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</si>
  <si>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</si>
  <si>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</si>
  <si>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</si>
  <si>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</si>
  <si>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</si>
  <si>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</si>
  <si>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</si>
  <si>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</si>
  <si>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</si>
  <si>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</si>
  <si>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</si>
  <si>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</si>
  <si>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</si>
  <si>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</si>
  <si>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</si>
  <si>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</si>
  <si>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</si>
  <si>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</si>
  <si>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</si>
  <si>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</si>
  <si>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</si>
  <si>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</si>
  <si>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</si>
  <si>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</si>
  <si>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</si>
  <si>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</si>
  <si>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</si>
  <si>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</si>
  <si>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</si>
  <si>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PARA DIVISÓRIA MDF, LINHA 90 MM, *0,80 X 2,10* M - PERFIS DE ALUMINIO EXTRUDADO, INCLUSO PORTAL, BATENTES,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</si>
  <si>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</si>
  <si>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</si>
  <si>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</si>
  <si>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</si>
  <si>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</si>
  <si>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</si>
  <si>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</si>
  <si>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</si>
  <si>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</si>
  <si>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</si>
  <si>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</si>
  <si>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</si>
  <si>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</si>
  <si>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</si>
  <si>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</si>
  <si>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</si>
  <si>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</si>
  <si>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</si>
  <si>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</si>
  <si>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</si>
  <si>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</si>
  <si>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</si>
  <si>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</si>
  <si>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</si>
  <si>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</si>
  <si>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</si>
  <si>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</si>
  <si>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</si>
  <si>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</si>
  <si>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</si>
  <si>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</si>
  <si>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</si>
  <si>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</si>
  <si>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</si>
  <si>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</si>
  <si>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</si>
  <si>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</si>
  <si>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</si>
  <si>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</si>
  <si>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</si>
  <si>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</si>
  <si>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</si>
  <si>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</si>
  <si>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</si>
  <si>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</si>
  <si>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</si>
  <si>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</si>
  <si>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</si>
  <si>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</si>
  <si>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</si>
  <si>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</si>
  <si>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</si>
  <si>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</si>
  <si>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</si>
  <si>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</si>
  <si>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</si>
  <si>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</si>
  <si>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</si>
  <si>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</si>
  <si>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</si>
  <si>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</si>
  <si>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</si>
  <si>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</si>
  <si>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</si>
  <si>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</si>
  <si>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</si>
  <si>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</si>
  <si>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</si>
  <si>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</si>
  <si>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</si>
  <si>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</si>
  <si>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</si>
  <si>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</si>
  <si>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</si>
  <si>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</si>
  <si>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</si>
  <si>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</si>
  <si>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</si>
  <si>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</si>
  <si>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</si>
  <si>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</si>
  <si>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</si>
  <si>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</si>
  <si>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</si>
  <si>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</si>
  <si>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</si>
  <si>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</si>
  <si>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</si>
  <si>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</si>
  <si>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</si>
  <si>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</si>
  <si>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</si>
  <si>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</si>
  <si>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</si>
  <si>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</si>
  <si>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</si>
  <si>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</si>
  <si>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</si>
  <si>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</si>
  <si>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</si>
  <si>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</si>
  <si>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</si>
  <si>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</si>
  <si>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</si>
  <si>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</si>
  <si>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</si>
  <si>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</si>
  <si>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</si>
  <si>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</si>
  <si>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</si>
  <si>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</si>
  <si>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</si>
  <si>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</si>
  <si>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</si>
  <si>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</si>
  <si>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</si>
  <si>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</si>
  <si>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</si>
  <si>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</si>
  <si>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</si>
  <si>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</si>
  <si>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</si>
  <si>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</si>
  <si>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</si>
  <si>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</si>
  <si>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</si>
  <si>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</si>
  <si>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</si>
  <si>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</si>
  <si>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</si>
  <si>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</si>
  <si>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</si>
  <si>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</si>
  <si>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</si>
  <si>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</si>
  <si>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</si>
  <si>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</si>
  <si>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</si>
  <si>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</si>
  <si>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</si>
  <si>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</si>
  <si>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</si>
  <si>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</si>
  <si>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</si>
  <si>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</si>
  <si>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</si>
  <si>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</si>
  <si>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</si>
  <si>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</si>
  <si>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</si>
  <si>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</si>
  <si>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</si>
  <si>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</si>
  <si>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</si>
  <si>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</si>
  <si>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</si>
  <si>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</si>
  <si>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</si>
  <si>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</si>
  <si>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</si>
  <si>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</si>
  <si>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</si>
  <si>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</si>
  <si>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</si>
  <si>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</si>
  <si>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</si>
  <si>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</si>
  <si>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</si>
  <si>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</si>
  <si>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</si>
  <si>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</si>
  <si>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</si>
  <si>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</si>
  <si>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</si>
  <si>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</si>
  <si>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</si>
  <si>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</si>
  <si>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</si>
  <si>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</si>
  <si>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</si>
  <si>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</si>
  <si>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</si>
  <si>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</si>
  <si>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</si>
  <si>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</si>
  <si>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</si>
  <si>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</si>
  <si>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</si>
  <si>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</si>
  <si>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</si>
  <si>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</si>
  <si>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</si>
  <si>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</si>
  <si>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</si>
  <si>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</si>
  <si>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</si>
  <si>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</si>
  <si>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</si>
  <si>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</si>
  <si>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</si>
  <si>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</si>
  <si>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</si>
  <si>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</si>
  <si>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</si>
  <si>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</si>
  <si>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</si>
  <si>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</si>
  <si>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</si>
  <si>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</si>
  <si>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</si>
  <si>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</si>
  <si>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</si>
  <si>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</si>
  <si>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</si>
  <si>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</si>
  <si>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</si>
  <si>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</si>
  <si>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</si>
  <si>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</si>
  <si>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</si>
  <si>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</si>
  <si>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</si>
  <si>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</si>
  <si>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</si>
  <si>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</si>
  <si>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</si>
  <si>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</si>
  <si>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</si>
  <si>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</si>
  <si>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</si>
  <si>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</si>
  <si>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</si>
  <si>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</si>
  <si>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</si>
  <si>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</si>
  <si>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</si>
  <si>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</si>
  <si>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</si>
  <si>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</si>
  <si>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</si>
  <si>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</si>
  <si>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</si>
  <si>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</si>
  <si>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</si>
  <si>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</si>
  <si>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</si>
  <si>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</si>
  <si>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</si>
  <si>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</si>
  <si>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</si>
  <si>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</si>
  <si>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</si>
  <si>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</si>
  <si>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</si>
  <si>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</si>
  <si>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</si>
  <si>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</si>
  <si>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</si>
  <si>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</si>
  <si>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</si>
  <si>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</si>
  <si>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</si>
  <si>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</si>
  <si>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</si>
  <si>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</si>
  <si>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</si>
  <si>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</si>
  <si>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</si>
  <si>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</si>
  <si>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</si>
  <si>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</si>
  <si>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</si>
  <si>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</si>
  <si>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</si>
  <si>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</si>
  <si>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</si>
  <si>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</si>
  <si>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</si>
  <si>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</si>
  <si>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</si>
  <si>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</si>
  <si>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</si>
  <si>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</si>
  <si>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</si>
  <si>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</si>
  <si>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</si>
  <si>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</si>
  <si>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</si>
  <si>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</si>
  <si>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</si>
  <si>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</si>
  <si>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</si>
  <si>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</si>
  <si>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</si>
  <si>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</si>
  <si>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</si>
  <si>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</si>
  <si>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</si>
  <si>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</si>
  <si>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</si>
  <si>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</si>
  <si>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</si>
  <si>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</si>
  <si>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</si>
  <si>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</si>
  <si>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</si>
  <si>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</si>
  <si>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</si>
  <si>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</si>
  <si>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</si>
  <si>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</si>
  <si>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</si>
  <si>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</si>
  <si>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</si>
  <si>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</si>
  <si>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</si>
  <si>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</si>
  <si>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</si>
  <si>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</si>
  <si>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</si>
  <si>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</si>
  <si>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</si>
  <si>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</si>
  <si>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</si>
  <si>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</si>
  <si>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</si>
  <si>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</si>
  <si>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</si>
  <si>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</si>
  <si>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</si>
  <si>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</si>
  <si>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</si>
  <si>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</si>
  <si>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</si>
  <si>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</si>
  <si>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</si>
  <si>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</si>
  <si>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</si>
  <si>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</si>
  <si>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</si>
  <si>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</si>
  <si>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</si>
  <si>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</si>
  <si>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</si>
  <si>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</si>
  <si>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</si>
  <si>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</si>
  <si>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</si>
  <si>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</si>
  <si>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</si>
  <si>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</si>
  <si>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</si>
  <si>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</si>
  <si>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</si>
  <si>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</si>
  <si>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</si>
  <si>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</si>
  <si>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</si>
  <si>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</si>
  <si>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</si>
  <si>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</si>
  <si>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</si>
  <si>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</si>
  <si>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</si>
  <si>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</si>
  <si>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</si>
  <si>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</si>
  <si>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</si>
  <si>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</si>
  <si>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</si>
  <si>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</si>
  <si>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</si>
  <si>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</si>
  <si>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</si>
  <si>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</si>
  <si>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</si>
  <si>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</si>
  <si>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</si>
  <si>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</si>
  <si>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</si>
  <si>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</si>
  <si>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</si>
  <si>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</si>
  <si>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</si>
  <si>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</si>
  <si>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</si>
  <si>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</si>
  <si>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</si>
  <si>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</si>
  <si>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</si>
  <si>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</si>
  <si>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</si>
  <si>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</si>
  <si>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</si>
  <si>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</si>
  <si>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</si>
  <si>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</si>
  <si>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</si>
  <si>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</si>
  <si>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</si>
  <si>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</si>
  <si>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</si>
  <si>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</si>
  <si>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</si>
  <si>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</si>
  <si>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</si>
  <si>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</si>
  <si>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</si>
  <si>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</si>
  <si>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</si>
  <si>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</si>
  <si>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</si>
  <si>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</si>
  <si>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</si>
  <si>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</si>
  <si>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</si>
  <si>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</si>
  <si>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</si>
  <si>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</si>
  <si>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</si>
  <si>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</si>
  <si>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</si>
  <si>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</si>
  <si>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</si>
  <si>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</si>
  <si>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</si>
  <si>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</si>
  <si>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</si>
  <si>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</si>
  <si>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</si>
  <si>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</si>
  <si>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</si>
  <si>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</si>
  <si>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</si>
  <si>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</si>
  <si>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</si>
  <si>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</si>
  <si>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</si>
  <si>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</si>
  <si>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</si>
  <si>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</si>
  <si>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</si>
  <si>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</si>
  <si>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</si>
  <si>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</si>
  <si>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</si>
  <si>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</si>
  <si>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</si>
  <si>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</si>
  <si>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</si>
  <si>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</si>
  <si>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</si>
  <si>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</si>
  <si>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</si>
  <si>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</si>
  <si>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</si>
  <si>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</si>
  <si>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</si>
  <si>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</si>
  <si>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</si>
  <si>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</si>
  <si>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</si>
  <si>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</si>
  <si>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</si>
  <si>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</si>
  <si>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</si>
  <si>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</si>
  <si>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</si>
  <si>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</si>
  <si>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</si>
  <si>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</si>
  <si>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</si>
  <si>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</si>
  <si>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</si>
  <si>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</si>
  <si>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</si>
  <si>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</si>
  <si>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</si>
  <si>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</si>
  <si>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</si>
  <si>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</si>
  <si>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</si>
  <si>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</si>
  <si>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</si>
  <si>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</si>
  <si>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</si>
  <si>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</si>
  <si>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</si>
  <si>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</si>
  <si>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</si>
  <si>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</si>
  <si>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</si>
  <si>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</si>
  <si>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</si>
  <si>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</si>
  <si>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</si>
  <si>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</si>
  <si>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</si>
  <si>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</si>
  <si>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</si>
  <si>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</si>
  <si>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</si>
  <si>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</si>
  <si>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</si>
  <si>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</si>
  <si>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</si>
  <si>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</si>
  <si>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</si>
  <si>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</si>
  <si>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</si>
  <si>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</si>
  <si>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</si>
  <si>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</si>
  <si>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</si>
  <si>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</si>
  <si>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</si>
  <si>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</si>
  <si>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</si>
  <si>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</si>
  <si>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</si>
  <si>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</si>
  <si>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</si>
  <si>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</si>
  <si>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</si>
  <si>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</si>
  <si>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</si>
  <si>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</si>
  <si>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</si>
  <si>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</si>
  <si>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</si>
  <si>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</si>
  <si>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</si>
  <si>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</si>
  <si>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</si>
  <si>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</si>
  <si>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</si>
  <si>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</si>
  <si>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</si>
  <si>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</si>
  <si>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</si>
  <si>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</si>
  <si>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</si>
  <si>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</si>
  <si>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</si>
  <si>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</si>
  <si>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</si>
  <si>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</si>
  <si>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</si>
  <si>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</si>
  <si>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</si>
  <si>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</si>
  <si>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</si>
  <si>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</si>
  <si>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</si>
  <si>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</si>
  <si>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</si>
  <si>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</si>
  <si>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</si>
  <si>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</si>
  <si>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</si>
  <si>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</si>
  <si>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</si>
  <si>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</si>
  <si>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</si>
  <si>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</si>
  <si>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</si>
  <si>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</si>
  <si>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</si>
  <si>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</si>
  <si>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</si>
  <si>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</si>
  <si>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</si>
  <si>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</si>
  <si>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</si>
  <si>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</si>
  <si>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</si>
  <si>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</si>
  <si>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</si>
  <si>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</si>
  <si>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</si>
  <si>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</si>
  <si>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</si>
  <si>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</si>
  <si>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</si>
  <si>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</si>
  <si>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</si>
  <si>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</si>
  <si>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</si>
  <si>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</si>
  <si>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</si>
  <si>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</si>
  <si>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</si>
  <si>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</si>
  <si>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</si>
  <si>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</si>
  <si>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</si>
  <si>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</si>
  <si>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</si>
  <si>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</si>
  <si>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</si>
  <si>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</si>
  <si>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</si>
  <si>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</si>
  <si>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</si>
  <si>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</si>
  <si>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</si>
  <si>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</si>
  <si>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</si>
  <si>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</si>
  <si>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</si>
  <si>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</si>
  <si>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</si>
  <si>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</si>
  <si>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</si>
  <si>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</si>
  <si>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</si>
  <si>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</si>
  <si>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</si>
  <si>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</si>
  <si>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</si>
  <si>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</si>
  <si>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</si>
  <si>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</si>
  <si>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</si>
  <si>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</si>
  <si>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</si>
  <si>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</si>
  <si>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</si>
  <si>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</si>
  <si>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</si>
  <si>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</si>
  <si>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</si>
  <si>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</si>
  <si>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</si>
  <si>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</si>
  <si>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</si>
  <si>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</si>
  <si>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</si>
  <si>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</si>
  <si>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</si>
  <si>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</si>
  <si>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</si>
  <si>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</si>
  <si>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</si>
  <si>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</si>
  <si>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</si>
  <si>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</si>
  <si>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</si>
  <si>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</si>
  <si>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</si>
  <si>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</si>
  <si>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</si>
  <si>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</si>
  <si>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</si>
  <si>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</si>
  <si>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</si>
  <si>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</si>
  <si>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</si>
  <si>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</si>
  <si>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</si>
  <si>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</si>
  <si>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</si>
  <si>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</si>
  <si>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</si>
  <si>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</si>
  <si>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</si>
  <si>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</si>
  <si>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</si>
  <si>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</si>
  <si>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</si>
  <si>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</si>
  <si>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</si>
  <si>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</si>
  <si>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</si>
  <si>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</si>
  <si>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</si>
  <si>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</si>
  <si>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</si>
  <si>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</si>
  <si>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</si>
  <si>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</si>
  <si>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</si>
  <si>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</si>
  <si>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</si>
  <si>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</si>
  <si>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</si>
  <si>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</si>
  <si>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</si>
  <si>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</si>
  <si>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</si>
  <si>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</si>
  <si>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</si>
  <si>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</si>
  <si>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</si>
  <si>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</si>
  <si>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</si>
  <si>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</si>
  <si>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</si>
  <si>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</si>
  <si>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</si>
  <si>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</si>
  <si>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</si>
  <si>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</si>
  <si>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</si>
  <si>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</si>
  <si>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</si>
  <si>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</si>
  <si>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</si>
  <si>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</si>
  <si>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</si>
  <si>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</si>
  <si>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</si>
  <si>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</si>
  <si>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</si>
  <si>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</si>
  <si>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</si>
  <si>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</si>
  <si>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</si>
  <si>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</si>
  <si>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</si>
  <si>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</si>
  <si>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</si>
  <si>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</si>
  <si>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</si>
  <si>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</si>
  <si>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</si>
  <si>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</si>
  <si>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</si>
  <si>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</si>
  <si>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</si>
  <si>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</si>
  <si>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</si>
  <si>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</si>
  <si>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</si>
  <si>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</si>
  <si>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</si>
  <si>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</si>
  <si>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</si>
  <si>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</si>
  <si>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</si>
  <si>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</si>
  <si>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</si>
  <si>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</si>
  <si>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</si>
  <si>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</si>
  <si>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</si>
  <si>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</si>
  <si>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</si>
  <si>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</si>
  <si>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</si>
  <si>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</si>
  <si>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</si>
  <si>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</si>
  <si>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</si>
  <si>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</si>
  <si>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</si>
  <si>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</si>
  <si>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</si>
  <si>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</si>
  <si>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</si>
  <si>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</si>
  <si>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</si>
  <si>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</si>
  <si>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</si>
  <si>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</si>
  <si>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</si>
  <si>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</si>
  <si>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</si>
  <si>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</si>
  <si>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</si>
  <si>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</si>
  <si>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</si>
  <si>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</si>
  <si>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</si>
  <si>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</si>
  <si>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</si>
  <si>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</si>
  <si>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</si>
  <si>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</si>
  <si>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</si>
  <si>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</si>
  <si>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</si>
  <si>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</si>
  <si>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</si>
  <si>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</si>
  <si>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</si>
  <si>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</si>
  <si>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</si>
  <si>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</si>
  <si>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</si>
  <si>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</si>
  <si>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</si>
  <si>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</si>
  <si>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</si>
  <si>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</si>
  <si>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</si>
  <si>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</si>
  <si>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</si>
  <si>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</si>
  <si>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</si>
  <si>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</si>
  <si>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</si>
  <si>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</si>
  <si>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</si>
  <si>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</si>
  <si>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</si>
  <si>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</si>
  <si>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</si>
  <si>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</si>
  <si>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</si>
  <si>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</si>
  <si>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</si>
  <si>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</si>
  <si>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</si>
  <si>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</si>
  <si>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</si>
  <si>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</si>
  <si>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</si>
  <si>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</si>
  <si>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</si>
  <si>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</si>
  <si>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</si>
  <si>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</si>
  <si>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</si>
  <si>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</si>
  <si>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</si>
  <si>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</si>
  <si>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</si>
  <si>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</si>
  <si>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</si>
  <si>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</si>
  <si>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</si>
  <si>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</si>
  <si>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</si>
  <si>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</si>
  <si>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</si>
  <si>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</si>
  <si>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</si>
  <si>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</si>
  <si>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</si>
  <si>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</si>
  <si>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</si>
  <si>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</si>
  <si>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</si>
  <si>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</si>
  <si>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</si>
  <si>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</si>
  <si>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</si>
  <si>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</si>
  <si>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</si>
  <si>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</si>
  <si>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</si>
  <si>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</si>
  <si>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</si>
  <si>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</si>
  <si>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</si>
  <si>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</si>
  <si>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</si>
  <si>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</si>
  <si>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</si>
  <si>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</si>
  <si>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</si>
  <si>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</si>
  <si>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</si>
  <si>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</si>
  <si>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</si>
  <si>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</si>
  <si>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</si>
  <si>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</si>
  <si>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</si>
  <si>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</si>
  <si>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</si>
  <si>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</si>
  <si>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</si>
  <si>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</si>
  <si>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</si>
  <si>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</si>
  <si>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</si>
  <si>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</si>
  <si>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</si>
  <si>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</si>
  <si>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</si>
  <si>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</si>
  <si>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</si>
  <si>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</si>
  <si>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</si>
  <si>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</si>
  <si>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</si>
  <si>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</si>
  <si>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</si>
  <si>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</si>
  <si>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</si>
  <si>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</si>
  <si>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</si>
  <si>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</si>
  <si>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</si>
  <si>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</si>
  <si>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</si>
  <si>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</si>
  <si>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</si>
  <si>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</si>
  <si>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</si>
  <si>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</si>
  <si>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</si>
  <si>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</si>
  <si>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</si>
  <si>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</si>
  <si>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</si>
  <si>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</si>
  <si>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</si>
  <si>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</si>
  <si>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</si>
  <si>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</si>
  <si>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</si>
  <si>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</si>
  <si>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</si>
  <si>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</si>
  <si>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</si>
  <si>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</si>
  <si>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</si>
  <si>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</si>
  <si>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</si>
  <si>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</si>
  <si>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</si>
  <si>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</si>
  <si>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</si>
  <si>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</si>
  <si>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</si>
  <si>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</si>
  <si>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</si>
  <si>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</si>
  <si>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</si>
  <si>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</si>
  <si>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</si>
  <si>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</si>
  <si>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</si>
  <si>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</si>
  <si>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</si>
  <si>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</si>
  <si>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</si>
  <si>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</si>
  <si>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</si>
  <si>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</si>
  <si>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</si>
  <si>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</si>
  <si>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</si>
  <si>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</si>
  <si>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</si>
  <si>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</si>
  <si>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</si>
  <si>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</si>
  <si>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</si>
  <si>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</si>
  <si>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</si>
  <si>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</si>
  <si>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</si>
  <si>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</si>
  <si>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</si>
  <si>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</si>
  <si>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</si>
  <si>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</si>
  <si>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</si>
  <si>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</si>
  <si>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</si>
  <si>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</si>
  <si>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</si>
  <si>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</si>
  <si>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</si>
  <si>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</si>
  <si>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</si>
  <si>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</si>
  <si>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</si>
  <si>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</si>
  <si>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</si>
  <si>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</si>
  <si>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</si>
  <si>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</si>
  <si>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</si>
  <si>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</si>
  <si>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</si>
  <si>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</si>
  <si>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</si>
  <si>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</si>
  <si>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</si>
  <si>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</si>
  <si>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</si>
  <si>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</si>
  <si>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</si>
  <si>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</si>
  <si>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</si>
  <si>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</si>
  <si>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</si>
  <si>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</si>
  <si>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</si>
  <si>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</si>
  <si>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</si>
  <si>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</si>
  <si>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</si>
  <si>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</si>
  <si>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</si>
  <si>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</si>
  <si>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</si>
  <si>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</si>
  <si>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</si>
  <si>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</si>
  <si>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</si>
  <si>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</si>
  <si>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</si>
  <si>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</si>
  <si>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</si>
  <si>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</si>
  <si>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</si>
  <si>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</si>
  <si>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</si>
  <si>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</si>
  <si>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</si>
  <si>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</si>
  <si>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</si>
  <si>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</si>
  <si>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</si>
  <si>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</si>
  <si>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</si>
  <si>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</si>
  <si>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</si>
  <si>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</si>
  <si>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</si>
  <si>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</si>
  <si>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</si>
  <si>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</si>
  <si>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</si>
  <si>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</si>
  <si>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</si>
  <si>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</si>
  <si>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</si>
  <si>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</si>
  <si>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</si>
  <si>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</si>
  <si>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</si>
  <si>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</si>
  <si>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</si>
  <si>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</si>
  <si>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</si>
  <si>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</si>
  <si>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</si>
  <si>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</si>
  <si>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</si>
  <si>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</si>
  <si>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</si>
  <si>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</si>
  <si>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</si>
  <si>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</si>
  <si>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</si>
  <si>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</si>
  <si>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</si>
  <si>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</si>
  <si>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</si>
  <si>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</si>
  <si>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</si>
  <si>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</si>
  <si>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</si>
  <si>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</si>
  <si>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</si>
  <si>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</si>
  <si>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</si>
  <si>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</si>
  <si>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</si>
  <si>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</si>
  <si>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</si>
  <si>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</si>
  <si>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</si>
  <si>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</si>
  <si>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</si>
  <si>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</si>
  <si>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</si>
  <si>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</si>
  <si>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</si>
  <si>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</si>
  <si>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</si>
  <si>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</si>
  <si>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</si>
  <si>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</si>
  <si>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</si>
  <si>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</si>
  <si>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</si>
  <si>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</si>
  <si>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</si>
  <si>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</si>
  <si>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</si>
  <si>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</si>
  <si>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</si>
  <si>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</si>
  <si>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</si>
  <si>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</si>
  <si>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</si>
  <si>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</si>
  <si>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</si>
  <si>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</si>
  <si>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</si>
  <si>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</si>
  <si>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</si>
  <si>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</si>
  <si>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</si>
  <si>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</si>
  <si>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</si>
  <si>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</si>
  <si>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</si>
  <si>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</si>
  <si>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</si>
  <si>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</si>
  <si>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</si>
  <si>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</si>
  <si>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</si>
  <si>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</si>
  <si>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</si>
  <si>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</si>
  <si>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</si>
  <si>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</si>
  <si>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</si>
  <si>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</si>
  <si>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</si>
  <si>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</si>
  <si>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</si>
  <si>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</si>
  <si>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</si>
  <si>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</si>
  <si>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</si>
  <si>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</si>
  <si>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</si>
  <si>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</si>
  <si>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</si>
  <si>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</si>
  <si>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</si>
  <si>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</si>
  <si>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</si>
  <si>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</si>
  <si>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</si>
  <si>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</si>
  <si>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</si>
  <si>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</si>
  <si>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</si>
  <si>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</si>
  <si>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</si>
  <si>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</si>
  <si>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</si>
  <si>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</si>
  <si>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</si>
  <si>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</si>
  <si>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</si>
  <si>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</si>
  <si>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</si>
  <si>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</si>
  <si>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</si>
  <si>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</si>
  <si>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</si>
  <si>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</si>
  <si>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</si>
  <si>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</si>
  <si>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</si>
  <si>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</si>
  <si>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</si>
  <si>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</si>
  <si>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</si>
  <si>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</si>
  <si>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</si>
  <si>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</si>
  <si>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</si>
  <si>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</si>
  <si>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</si>
  <si>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</si>
  <si>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</si>
  <si>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</si>
  <si>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</si>
  <si>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</si>
  <si>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</si>
  <si>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</si>
  <si>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</si>
  <si>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</si>
  <si>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</si>
  <si>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</si>
  <si>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</si>
  <si>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</si>
  <si>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</si>
  <si>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</si>
  <si>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GARRAFA EM METAL CROMADO 1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</si>
  <si>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</si>
  <si>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</si>
  <si>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</si>
  <si>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</si>
  <si>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</si>
  <si>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</si>
  <si>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</si>
  <si>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</si>
  <si>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</si>
  <si>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</si>
  <si>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</si>
  <si>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</si>
  <si>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</si>
  <si>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</si>
  <si>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</si>
  <si>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</si>
  <si>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</si>
  <si>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</si>
  <si>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</si>
  <si>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</si>
  <si>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</si>
  <si>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</si>
  <si>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</si>
  <si>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</si>
  <si>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</si>
  <si>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</si>
  <si>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</si>
  <si>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</si>
  <si>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</si>
  <si>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</si>
  <si>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</si>
  <si>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</si>
  <si>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</si>
  <si>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</si>
  <si>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</si>
  <si>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</si>
  <si>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</si>
  <si>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</si>
  <si>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</si>
  <si>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</si>
  <si>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</si>
  <si>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</si>
  <si>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</si>
  <si>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</si>
  <si>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</si>
  <si>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</si>
  <si>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</si>
  <si>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</si>
  <si>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</si>
  <si>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</si>
  <si>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</si>
  <si>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</si>
  <si>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</si>
  <si>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</si>
  <si>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</si>
  <si>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</si>
  <si>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</si>
  <si>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</si>
  <si>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</si>
  <si>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</si>
  <si>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</si>
  <si>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</si>
  <si>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</si>
  <si>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</si>
  <si>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</si>
  <si>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</si>
  <si>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</si>
  <si>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</si>
  <si>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</si>
  <si>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</si>
  <si>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</si>
  <si>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</si>
  <si>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</si>
  <si>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</si>
  <si>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</si>
  <si>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</si>
  <si>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</si>
  <si>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</si>
  <si>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</si>
  <si>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</si>
  <si>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</si>
  <si>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</si>
  <si>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</si>
  <si>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</si>
  <si>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</si>
  <si>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</si>
  <si>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</si>
  <si>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</si>
  <si>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</si>
  <si>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</si>
  <si>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</si>
  <si>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</si>
  <si>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</si>
  <si>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</si>
  <si>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</si>
  <si>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</si>
  <si>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</si>
  <si>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</si>
  <si>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</si>
  <si>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</si>
  <si>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</si>
  <si>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</si>
  <si>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</si>
  <si>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</si>
  <si>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</si>
  <si>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</si>
  <si>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</si>
  <si>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</si>
  <si>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</si>
  <si>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</si>
  <si>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</si>
  <si>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</si>
  <si>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</si>
  <si>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</si>
  <si>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</si>
  <si>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</si>
  <si>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</si>
  <si>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</si>
  <si>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</si>
  <si>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</si>
  <si>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</si>
  <si>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</si>
  <si>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</si>
  <si>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</si>
  <si>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</si>
  <si>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</si>
  <si>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</si>
  <si>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</si>
  <si>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</si>
  <si>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</si>
  <si>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</si>
  <si>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</si>
  <si>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</si>
  <si>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</si>
  <si>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</si>
  <si>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</si>
  <si>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</si>
  <si>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</si>
  <si>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</si>
  <si>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</si>
  <si>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</si>
  <si>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</si>
  <si>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</si>
  <si>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</si>
  <si>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</si>
  <si>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</si>
  <si>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</si>
  <si>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</si>
  <si>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</si>
  <si>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</si>
  <si>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</si>
  <si>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</si>
  <si>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</si>
  <si>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</si>
  <si>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</si>
  <si>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</si>
  <si>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</si>
  <si>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</si>
  <si>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</si>
  <si>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</si>
  <si>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</si>
  <si>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</si>
  <si>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</si>
  <si>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</si>
  <si>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</si>
  <si>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</si>
  <si>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</si>
  <si>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</si>
  <si>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</si>
  <si>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</si>
  <si>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</si>
  <si>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</si>
  <si>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</si>
  <si>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</si>
  <si>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</si>
  <si>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</si>
  <si>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</si>
  <si>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</si>
  <si>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</si>
  <si>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</si>
  <si>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</si>
  <si>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</si>
  <si>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</si>
  <si>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</si>
  <si>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</si>
  <si>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</si>
  <si>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</si>
  <si>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</si>
  <si>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</si>
  <si>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</si>
  <si>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</si>
  <si>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</si>
  <si>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</si>
  <si>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</si>
  <si>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</si>
  <si>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</si>
  <si>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</si>
  <si>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</si>
  <si>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</si>
  <si>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</si>
  <si>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</si>
  <si>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</si>
  <si>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</si>
  <si>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</si>
  <si>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</si>
  <si>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</si>
  <si>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</si>
  <si>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</si>
  <si>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</si>
  <si>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</si>
  <si>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</si>
  <si>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</si>
  <si>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</si>
  <si>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</si>
  <si>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</si>
  <si>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</si>
  <si>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</si>
  <si>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</si>
  <si>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</si>
  <si>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</si>
  <si>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</si>
  <si>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</si>
  <si>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</si>
  <si>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</si>
  <si>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</si>
  <si>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</si>
  <si>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</si>
  <si>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</si>
  <si>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</si>
  <si>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</si>
  <si>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</si>
  <si>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</si>
  <si>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</si>
  <si>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</si>
  <si>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</si>
  <si>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</si>
  <si>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</si>
  <si>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</si>
  <si>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</si>
  <si>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</si>
  <si>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</si>
  <si>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</si>
  <si>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</si>
  <si>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</si>
  <si>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</si>
  <si>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</si>
  <si>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</si>
  <si>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</si>
  <si>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</si>
  <si>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</si>
  <si>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</si>
  <si>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</si>
  <si>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</si>
  <si>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</si>
  <si>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</si>
  <si>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</si>
  <si>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</si>
  <si>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</si>
  <si>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</si>
  <si>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</si>
  <si>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</si>
  <si>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</si>
  <si>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</si>
  <si>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</si>
  <si>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</si>
  <si>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</si>
  <si>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</si>
  <si>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</si>
  <si>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</si>
  <si>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</si>
  <si>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</si>
  <si>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</si>
  <si>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</si>
  <si>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</si>
  <si>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</si>
  <si>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</si>
  <si>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</si>
  <si>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</si>
  <si>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</si>
  <si>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</si>
  <si>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</si>
  <si>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</si>
  <si>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</si>
  <si>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</si>
  <si>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</si>
  <si>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</si>
  <si>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</si>
  <si>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</si>
  <si>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</si>
  <si>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</si>
  <si>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</si>
  <si>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</si>
  <si>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</si>
  <si>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</si>
  <si>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</si>
  <si>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</si>
  <si>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</si>
  <si>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</si>
  <si>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</si>
  <si>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</si>
  <si>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</si>
  <si>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</si>
  <si>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</si>
  <si>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</si>
  <si>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</si>
  <si>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</si>
  <si>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</si>
  <si>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</si>
  <si>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</si>
  <si>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</si>
  <si>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</si>
  <si>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</si>
  <si>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</si>
  <si>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</si>
  <si>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</si>
  <si>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</si>
  <si>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</si>
  <si>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</si>
  <si>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</si>
  <si>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</si>
  <si>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</si>
  <si>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</si>
  <si>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</si>
  <si>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</si>
  <si>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</si>
  <si>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</si>
  <si>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</si>
  <si>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</si>
  <si>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</si>
  <si>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</si>
  <si>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</si>
  <si>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</si>
  <si>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</si>
  <si>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</si>
  <si>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</si>
  <si>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</si>
  <si>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</si>
  <si>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</si>
  <si>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</si>
  <si>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</si>
  <si>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</si>
  <si>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</si>
  <si>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</si>
  <si>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</si>
  <si>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</si>
  <si>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</si>
  <si>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</si>
  <si>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</si>
  <si>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</si>
  <si>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</si>
  <si>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</si>
  <si>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</si>
  <si>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</si>
  <si>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</si>
  <si>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</si>
  <si>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</si>
  <si>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</si>
  <si>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</si>
  <si>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</si>
  <si>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</si>
  <si>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</si>
  <si>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</si>
  <si>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</si>
  <si>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</si>
  <si>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</si>
  <si>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</si>
  <si>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</si>
  <si>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</si>
  <si>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</si>
  <si>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</si>
  <si>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</si>
  <si>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</si>
  <si>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</si>
  <si>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</si>
  <si>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</si>
  <si>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</si>
  <si>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</si>
  <si>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</si>
  <si>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</si>
  <si>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</si>
  <si>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</si>
  <si>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</si>
  <si>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</si>
  <si>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</si>
  <si>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</si>
  <si>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</si>
  <si>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</si>
  <si>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</si>
  <si>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</si>
  <si>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</si>
  <si>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</si>
  <si>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</si>
  <si>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</si>
  <si>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</si>
  <si>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</si>
  <si>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</si>
  <si>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</si>
  <si>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</si>
  <si>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</si>
  <si>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</si>
  <si>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</si>
  <si>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</si>
  <si>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</si>
  <si>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</si>
  <si>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</si>
  <si>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</si>
  <si>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</si>
  <si>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</si>
  <si>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</si>
  <si>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</si>
  <si>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</si>
  <si>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</si>
  <si>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</si>
  <si>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</si>
  <si>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</si>
  <si>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</si>
  <si>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</si>
  <si>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</si>
  <si>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</si>
  <si>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</si>
  <si>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</si>
  <si>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</si>
  <si>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</si>
  <si>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</si>
  <si>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</si>
  <si>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</si>
  <si>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</si>
  <si>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</si>
  <si>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</si>
  <si>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</si>
  <si>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</si>
  <si>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</si>
  <si>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</si>
  <si>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</si>
  <si>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</si>
  <si>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</si>
  <si>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</si>
  <si>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</si>
  <si>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</si>
  <si>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</si>
  <si>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</si>
  <si>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</si>
  <si>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</si>
  <si>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</si>
  <si>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</si>
  <si>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</si>
  <si>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</si>
  <si>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</si>
  <si>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</si>
  <si>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</si>
  <si>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</si>
  <si>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</si>
  <si>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</si>
  <si>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</si>
  <si>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</si>
  <si>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</si>
  <si>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</si>
  <si>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</si>
  <si>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</si>
  <si>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</si>
  <si>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</si>
  <si>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</si>
  <si>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</si>
  <si>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</si>
  <si>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</si>
  <si>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</si>
  <si>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</si>
  <si>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</si>
  <si>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</si>
  <si>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</si>
  <si>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</si>
  <si>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</si>
  <si>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</si>
  <si>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</si>
  <si>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</si>
  <si>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</si>
  <si>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</si>
  <si>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</si>
  <si>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</si>
  <si>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</si>
  <si>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</si>
  <si>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</si>
  <si>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</si>
  <si>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</si>
  <si>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</si>
  <si>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</si>
  <si>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</si>
  <si>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</si>
  <si>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</si>
  <si>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</si>
  <si>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</si>
  <si>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</si>
  <si>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</si>
  <si>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</si>
  <si>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</si>
  <si>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</si>
  <si>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</si>
  <si>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</si>
  <si>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</si>
  <si>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</si>
  <si>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</si>
  <si>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</si>
  <si>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</si>
  <si>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</si>
  <si>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</si>
  <si>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</si>
  <si>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</si>
  <si>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</si>
  <si>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</si>
  <si>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</si>
  <si>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</si>
  <si>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</si>
  <si>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</si>
  <si>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</si>
  <si>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</si>
  <si>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</si>
  <si>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</si>
  <si>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</si>
  <si>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</si>
  <si>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</si>
  <si>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</si>
  <si>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</si>
  <si>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</si>
  <si>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</si>
  <si>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</si>
  <si>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</si>
  <si>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</si>
  <si>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</si>
  <si>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</si>
  <si>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</si>
  <si>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</si>
  <si>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</si>
  <si>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</si>
  <si>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</si>
  <si>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</si>
  <si>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</si>
  <si>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</si>
  <si>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</si>
  <si>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</si>
  <si>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</si>
  <si>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</si>
  <si>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</si>
  <si>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</si>
  <si>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</si>
  <si>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</si>
  <si>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</si>
  <si>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</si>
  <si>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</si>
  <si>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</si>
  <si>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</si>
  <si>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</si>
  <si>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</si>
  <si>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</si>
  <si>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</si>
  <si>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</si>
  <si>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</si>
  <si>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</si>
  <si>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</si>
  <si>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</si>
  <si>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</si>
  <si>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</si>
  <si>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</si>
  <si>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</si>
  <si>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</si>
  <si>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</si>
  <si>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</si>
  <si>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</si>
  <si>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</si>
  <si>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</si>
  <si>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</si>
  <si>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</si>
  <si>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</si>
  <si>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</si>
  <si>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</si>
  <si>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</si>
  <si>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</si>
  <si>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</si>
  <si>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</si>
  <si>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</si>
  <si>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</si>
  <si>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</si>
  <si>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</si>
  <si>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</si>
  <si>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</si>
  <si>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</si>
  <si>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</si>
  <si>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</si>
  <si>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</si>
  <si>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</si>
  <si>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</si>
  <si>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</si>
  <si>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</si>
  <si>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</si>
  <si>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</si>
  <si>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</si>
  <si>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</si>
  <si>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</si>
  <si>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</si>
  <si>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</si>
  <si>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</si>
  <si>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</si>
  <si>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</si>
  <si>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</si>
  <si>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</si>
  <si>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</si>
  <si>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</si>
  <si>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</si>
  <si>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</si>
  <si>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</si>
  <si>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</si>
  <si>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</si>
  <si>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</si>
  <si>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</si>
  <si>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</si>
  <si>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</si>
  <si>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</si>
  <si>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</si>
  <si>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</si>
  <si>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</si>
  <si>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</si>
  <si>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</si>
  <si>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</si>
  <si>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</si>
  <si>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</si>
  <si>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</si>
  <si>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</si>
  <si>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</si>
  <si>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</si>
  <si>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</si>
  <si>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</si>
  <si>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</si>
  <si>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</si>
  <si>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</si>
  <si>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</si>
  <si>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</si>
  <si>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</si>
  <si>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</si>
  <si>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</si>
  <si>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</si>
  <si>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</si>
  <si>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</si>
  <si>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</si>
  <si>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</si>
  <si>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</si>
  <si>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</si>
  <si>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</si>
  <si>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</si>
  <si>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</si>
  <si>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</si>
  <si>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</si>
  <si>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</si>
  <si>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</si>
  <si>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</si>
  <si>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</si>
  <si>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</si>
  <si>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</si>
  <si>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</si>
  <si>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</si>
  <si>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</si>
  <si>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</si>
  <si>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</si>
  <si>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</si>
  <si>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</si>
  <si>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</si>
  <si>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</si>
  <si>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</si>
  <si>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</si>
  <si>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</si>
  <si>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</si>
  <si>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</si>
  <si>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</si>
  <si>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</si>
  <si>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</si>
  <si>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</si>
  <si>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</si>
  <si>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</si>
  <si>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</si>
  <si>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</si>
  <si>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</si>
  <si>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</si>
  <si>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</si>
  <si>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</si>
  <si>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</si>
  <si>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</si>
  <si>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</si>
  <si>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</si>
  <si>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</si>
  <si>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</si>
  <si>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</si>
  <si>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</si>
  <si>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</si>
  <si>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</si>
  <si>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</si>
  <si>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</si>
  <si>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</si>
  <si>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SUPERFÍCIES METÁLICAS (EXCETO PERFIL) EXECUTADO EM OBRA (02 DEMÃOS).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</si>
  <si>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</si>
  <si>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</si>
  <si>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</si>
  <si>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</si>
  <si>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</si>
  <si>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</si>
  <si>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</si>
  <si>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</si>
  <si>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</si>
  <si>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</si>
  <si>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</si>
  <si>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</si>
  <si>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</si>
  <si>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</si>
  <si>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</si>
  <si>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</si>
  <si>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</si>
  <si>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</si>
  <si>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</si>
  <si>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</si>
  <si>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</si>
  <si>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</si>
  <si>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</si>
  <si>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</si>
  <si>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</si>
  <si>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</si>
  <si>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</si>
  <si>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</si>
  <si>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</si>
  <si>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</si>
  <si>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</si>
  <si>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</si>
  <si>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</si>
  <si>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</si>
  <si>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</si>
  <si>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</si>
  <si>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</si>
  <si>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</si>
  <si>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</si>
  <si>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</si>
  <si>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</si>
  <si>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</si>
  <si>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</si>
  <si>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</si>
  <si>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</si>
  <si>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</si>
  <si>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</si>
  <si>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</si>
  <si>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</si>
  <si>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</si>
  <si>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</si>
  <si>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</si>
  <si>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</si>
  <si>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</si>
  <si>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</si>
  <si>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</si>
  <si>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</si>
  <si>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</si>
  <si>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</si>
  <si>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</si>
  <si>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</si>
  <si>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</si>
  <si>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</si>
  <si>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</si>
  <si>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</si>
  <si>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</si>
  <si>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</si>
  <si>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</si>
  <si>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</si>
  <si>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</si>
  <si>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</si>
  <si>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</si>
  <si>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</si>
  <si>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</si>
  <si>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</si>
  <si>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</si>
  <si>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</si>
  <si>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</si>
  <si>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</si>
  <si>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</si>
  <si>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</si>
  <si>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</si>
  <si>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</si>
  <si>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</si>
  <si>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</si>
  <si>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</si>
  <si>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</si>
  <si>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</si>
  <si>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</si>
  <si>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</si>
  <si>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</si>
  <si>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</si>
  <si>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</si>
  <si>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</si>
  <si>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</si>
  <si>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</si>
  <si>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</si>
  <si>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</si>
  <si>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</si>
  <si>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</si>
  <si>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</si>
  <si>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</si>
  <si>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</si>
  <si>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</si>
  <si>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</si>
  <si>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</si>
  <si>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</si>
  <si>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</si>
  <si>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</si>
  <si>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1,2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</si>
  <si>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</si>
  <si>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</si>
  <si>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</si>
  <si>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</si>
  <si>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</si>
  <si>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</si>
  <si>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</si>
  <si>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</si>
  <si>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</si>
  <si>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</si>
  <si>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</si>
  <si>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</si>
  <si>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</si>
  <si>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</si>
  <si>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</si>
  <si>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</si>
  <si>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</si>
  <si>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</si>
  <si>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</si>
  <si>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</si>
  <si>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</si>
  <si>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</si>
  <si>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</si>
  <si>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</si>
  <si>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</si>
  <si>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</si>
  <si>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</si>
  <si>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</si>
  <si>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</si>
  <si>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</si>
  <si>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</si>
  <si>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</si>
  <si>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</si>
  <si>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</si>
  <si>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</si>
  <si>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</si>
  <si>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</si>
  <si>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</si>
  <si>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</si>
  <si>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</si>
  <si>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</si>
  <si>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</si>
  <si>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</si>
  <si>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</si>
  <si>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</si>
  <si>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</si>
  <si>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</si>
  <si>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</si>
  <si>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</si>
  <si>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</si>
  <si>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</si>
  <si>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</si>
  <si>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</si>
  <si>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</si>
  <si>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</si>
  <si>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</si>
  <si>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</si>
  <si>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</si>
  <si>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</si>
  <si>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</si>
  <si>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</si>
  <si>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</si>
  <si>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</si>
  <si>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</si>
  <si>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</si>
  <si>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</si>
  <si>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</si>
  <si>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</si>
  <si>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</si>
  <si>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</si>
  <si>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</si>
  <si>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</si>
  <si>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</si>
  <si>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</si>
  <si>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</si>
  <si>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</si>
  <si>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</si>
  <si>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</si>
  <si>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</si>
  <si>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</si>
  <si>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</si>
  <si>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</si>
  <si>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</si>
  <si>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</si>
  <si>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</si>
  <si>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</si>
  <si>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</si>
  <si>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</si>
  <si>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</si>
  <si>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</si>
  <si>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</si>
  <si>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</si>
  <si>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</si>
  <si>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</si>
  <si>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</si>
  <si>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</si>
  <si>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</si>
  <si>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</si>
  <si>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</si>
  <si>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</si>
  <si>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</si>
  <si>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</si>
  <si>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</si>
  <si>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</si>
  <si>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</si>
  <si>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</si>
  <si>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</si>
  <si>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</si>
  <si>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</si>
  <si>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</si>
  <si>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</si>
  <si>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</si>
  <si>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</si>
  <si>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</si>
  <si>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</si>
  <si>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</si>
  <si>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</si>
  <si>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</si>
  <si>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</si>
  <si>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</si>
  <si>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</si>
  <si>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</si>
  <si>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</si>
  <si>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</si>
  <si>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</si>
  <si>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</si>
  <si>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</si>
  <si>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</si>
  <si>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</si>
  <si>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</si>
  <si>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</si>
  <si>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</si>
  <si>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</si>
  <si>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</si>
  <si>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</si>
  <si>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</si>
  <si>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</si>
  <si>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</si>
  <si>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</si>
  <si>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</si>
  <si>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</si>
  <si>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</si>
  <si>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</si>
  <si>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</si>
  <si>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</si>
  <si>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</si>
  <si>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</si>
  <si>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</si>
  <si>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</si>
  <si>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</si>
  <si>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</si>
  <si>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</si>
  <si>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</si>
  <si>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</si>
  <si>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</si>
  <si>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</si>
  <si>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</si>
  <si>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</si>
  <si>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</si>
  <si>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</si>
  <si>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</si>
  <si>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</si>
  <si>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</si>
  <si>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</si>
  <si>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</si>
  <si>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</si>
  <si>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</si>
  <si>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</si>
  <si>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</si>
  <si>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</si>
  <si>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</si>
  <si>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</si>
  <si>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</si>
  <si>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</si>
  <si>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</si>
  <si>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</si>
  <si>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</si>
  <si>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</si>
  <si>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</si>
  <si>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</si>
  <si>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</si>
  <si>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</si>
  <si>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</si>
  <si>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</si>
  <si>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</si>
  <si>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</si>
  <si>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</si>
  <si>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</si>
  <si>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</si>
  <si>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</si>
  <si>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</si>
  <si>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</si>
  <si>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</si>
  <si>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</si>
  <si>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</si>
  <si>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</si>
  <si>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</si>
  <si>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</si>
  <si>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</si>
  <si>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</si>
  <si>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</si>
  <si>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</si>
  <si>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</si>
  <si>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</si>
  <si>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</si>
  <si>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</si>
  <si>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</si>
  <si>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</si>
  <si>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</si>
  <si>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</si>
  <si>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</si>
  <si>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</si>
  <si>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</si>
  <si>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</si>
  <si>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</si>
  <si>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</si>
  <si>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</si>
  <si>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</si>
  <si>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</si>
  <si>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</si>
  <si>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</si>
  <si>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</si>
  <si>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</si>
  <si>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</si>
  <si>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</si>
  <si>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</si>
  <si>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</si>
  <si>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</si>
  <si>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</si>
  <si>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</si>
  <si>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</si>
  <si>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</si>
  <si>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</si>
  <si>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</si>
  <si>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</si>
  <si>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</si>
  <si>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</si>
  <si>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</si>
  <si>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</si>
  <si>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</si>
  <si>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</si>
  <si>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</si>
  <si>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</si>
  <si>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</si>
  <si>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</si>
  <si>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</si>
  <si>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</si>
  <si>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</si>
  <si>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</si>
  <si>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</si>
  <si>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</si>
  <si>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</si>
  <si>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</si>
  <si>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</si>
  <si>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</si>
  <si>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</si>
  <si>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</si>
  <si>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</si>
  <si>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</si>
  <si>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</si>
  <si>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</si>
  <si>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</si>
  <si>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</si>
  <si>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</si>
  <si>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</si>
  <si>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</si>
  <si>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</si>
  <si>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</si>
  <si>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</si>
  <si>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</si>
  <si>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</si>
  <si>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</si>
  <si>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</si>
  <si>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</si>
  <si>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</si>
  <si>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</si>
  <si>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</si>
  <si>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</si>
  <si>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</si>
  <si>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</si>
  <si>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</si>
  <si>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</si>
  <si>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</si>
  <si>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</si>
  <si>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</si>
  <si>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</si>
  <si>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</si>
  <si>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</si>
  <si>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</si>
  <si>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</si>
  <si>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</si>
  <si>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</si>
  <si>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</si>
  <si>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</si>
  <si>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</si>
  <si>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</si>
  <si>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</si>
  <si>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</si>
  <si>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</si>
  <si>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</si>
  <si>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</si>
  <si>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</si>
  <si>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</si>
  <si>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</si>
  <si>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</si>
  <si>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</si>
  <si>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</si>
  <si>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</si>
  <si>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</si>
  <si>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</si>
  <si>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</si>
  <si>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</si>
  <si>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</si>
  <si>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</si>
  <si>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</si>
  <si>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</si>
  <si>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</si>
  <si>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</si>
  <si>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</si>
  <si>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</si>
  <si>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</si>
  <si>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</si>
  <si>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</si>
  <si>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</si>
  <si>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</si>
  <si>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</si>
  <si>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</si>
  <si>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</si>
  <si>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</si>
  <si>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</si>
  <si>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</si>
  <si>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</si>
  <si>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</si>
  <si>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</si>
  <si>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</si>
  <si>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</si>
  <si>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</si>
  <si>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</si>
  <si>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</si>
  <si>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</si>
  <si>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</si>
  <si>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</si>
  <si>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</si>
  <si>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</si>
  <si>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</si>
  <si>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</si>
  <si>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</si>
  <si>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</si>
  <si>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</si>
  <si>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</si>
  <si>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</si>
  <si>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</si>
  <si>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</si>
  <si>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</si>
  <si>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</si>
  <si>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</si>
  <si>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</si>
  <si>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</si>
  <si>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</si>
  <si>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</si>
  <si>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</si>
  <si>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</si>
  <si>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</si>
  <si>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</si>
  <si>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</si>
  <si>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</si>
  <si>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</si>
  <si>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</si>
  <si>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</si>
  <si>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</si>
  <si>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</si>
  <si>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</si>
  <si>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</si>
  <si>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</si>
  <si>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</si>
  <si>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</si>
  <si>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</si>
  <si>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</si>
  <si>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</si>
  <si>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</si>
  <si>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</si>
  <si>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</si>
  <si>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</si>
  <si>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</si>
  <si>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</si>
  <si>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</si>
  <si>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</si>
  <si>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</si>
  <si>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</si>
  <si>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</si>
  <si>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</si>
  <si>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</si>
  <si>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</si>
  <si>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</si>
  <si>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</si>
  <si>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</si>
  <si>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</si>
  <si>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</si>
  <si>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</si>
  <si>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</si>
  <si>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</si>
  <si>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</si>
  <si>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</si>
  <si>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</si>
  <si>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</si>
  <si>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</si>
  <si>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</si>
  <si>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</si>
  <si>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</si>
  <si>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</si>
  <si>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</si>
  <si>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</si>
  <si>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</si>
  <si>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</si>
  <si>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</si>
  <si>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</si>
  <si>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</si>
  <si>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</si>
  <si>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</si>
  <si>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</si>
  <si>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</si>
  <si>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</si>
  <si>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</si>
  <si>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</si>
  <si>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</si>
  <si>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</si>
  <si>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</si>
  <si>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</si>
  <si>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</si>
  <si>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</si>
  <si>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</si>
  <si>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</si>
  <si>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</si>
  <si>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</si>
  <si>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</si>
  <si>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</si>
  <si>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</si>
  <si>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</si>
  <si>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</si>
  <si>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</si>
  <si>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</si>
  <si>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</si>
  <si>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</si>
  <si>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</si>
  <si>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</si>
  <si>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</si>
  <si>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</si>
  <si>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</si>
  <si>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</si>
  <si>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</si>
  <si>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</si>
  <si>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</si>
  <si>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</si>
  <si>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</si>
  <si>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</si>
  <si>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</si>
  <si>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</si>
  <si>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</si>
  <si>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</si>
  <si>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</si>
  <si>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</si>
  <si>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</si>
  <si>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</si>
  <si>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</si>
  <si>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</si>
  <si>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</si>
  <si>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</si>
  <si>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</si>
  <si>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</si>
  <si>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</si>
  <si>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</si>
  <si>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</si>
  <si>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</si>
  <si>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</si>
  <si>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</si>
  <si>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</si>
  <si>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</si>
  <si>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</si>
  <si>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</si>
  <si>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</si>
  <si>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</si>
  <si>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</si>
  <si>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</si>
  <si>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</si>
  <si>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</si>
  <si>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</si>
  <si>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</si>
  <si>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</si>
  <si>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</si>
  <si>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</si>
  <si>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</si>
  <si>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</si>
  <si>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</si>
  <si>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</si>
  <si>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</si>
  <si>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</si>
  <si>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</si>
  <si>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</si>
  <si>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</si>
  <si>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</si>
  <si>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</si>
  <si>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</si>
  <si>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</si>
  <si>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</si>
  <si>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</si>
  <si>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</si>
  <si>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</si>
  <si>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</si>
  <si>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</si>
  <si>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</si>
  <si>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</si>
  <si>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</si>
  <si>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</si>
  <si>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</si>
  <si>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</si>
  <si>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</si>
  <si>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</si>
  <si>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</si>
  <si>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</si>
  <si>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</si>
  <si>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</si>
  <si>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</si>
  <si>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</si>
  <si>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</si>
  <si>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</si>
  <si>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</si>
  <si>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</si>
  <si>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</si>
  <si>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</si>
  <si>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</si>
  <si>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</si>
  <si>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</si>
  <si>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</si>
  <si>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</si>
  <si>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</si>
  <si>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</si>
  <si>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</si>
  <si>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</si>
  <si>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</si>
  <si>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</si>
  <si>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</si>
  <si>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</si>
  <si>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</si>
  <si>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</si>
  <si>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</si>
  <si>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</si>
  <si>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</si>
  <si>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</si>
  <si>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</si>
  <si>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</si>
  <si>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</si>
  <si>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</si>
  <si>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</si>
  <si>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</si>
  <si>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</si>
  <si>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</si>
  <si>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</si>
  <si>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</si>
  <si>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</si>
  <si>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</si>
  <si>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</si>
  <si>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</si>
  <si>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</si>
  <si>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</si>
  <si>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</si>
  <si>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</si>
  <si>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</si>
  <si>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</si>
  <si>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</si>
  <si>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</si>
  <si>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</si>
  <si>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</si>
  <si>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</si>
  <si>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</si>
  <si>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</si>
  <si>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</si>
  <si>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</si>
  <si>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</si>
  <si>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</si>
  <si>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</si>
  <si>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</si>
  <si>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</si>
  <si>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</si>
  <si>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</si>
  <si>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</si>
  <si>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</si>
  <si>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</si>
  <si>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</si>
  <si>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</si>
  <si>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</si>
  <si>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</si>
  <si>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</si>
  <si>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</si>
  <si>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</si>
  <si>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</si>
  <si>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</si>
  <si>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</si>
  <si>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</si>
  <si>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</si>
  <si>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</si>
  <si>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</si>
  <si>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</si>
  <si>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</si>
  <si>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</si>
  <si>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</si>
  <si>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</si>
  <si>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</si>
  <si>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</si>
  <si>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</si>
  <si>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</si>
  <si>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</si>
  <si>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</si>
  <si>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</si>
  <si>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</si>
  <si>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</si>
  <si>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</si>
  <si>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</si>
  <si>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</si>
  <si>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</si>
  <si>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</si>
  <si>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</si>
  <si>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</si>
  <si>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</si>
  <si>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</si>
  <si>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</si>
  <si>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</si>
  <si>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</si>
  <si>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</si>
  <si>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</si>
  <si>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</si>
  <si>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</si>
  <si>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</si>
  <si>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</si>
  <si>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</si>
  <si>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</si>
  <si>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</si>
  <si>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</si>
  <si>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</si>
  <si>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</si>
  <si>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</si>
  <si>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</si>
  <si>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</si>
  <si>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</si>
  <si>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</si>
  <si>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</si>
  <si>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</si>
  <si>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</si>
  <si>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</si>
  <si>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</si>
  <si>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</si>
  <si>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</si>
  <si>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</si>
  <si>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</si>
  <si>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</si>
  <si>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</si>
  <si>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</si>
  <si>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</si>
  <si>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</si>
  <si>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</si>
  <si>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</si>
  <si>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</si>
  <si>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</si>
  <si>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</si>
  <si>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</si>
  <si>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</si>
  <si>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</si>
  <si>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</si>
  <si>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</si>
  <si>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</si>
  <si>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</si>
  <si>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</si>
  <si>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</si>
  <si>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</si>
  <si>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</si>
  <si>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</si>
  <si>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</si>
  <si>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</si>
  <si>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</si>
  <si>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</si>
  <si>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</si>
  <si>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</si>
  <si>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</si>
  <si>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</si>
  <si>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</si>
  <si>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</si>
  <si>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</si>
  <si>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</si>
  <si>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</si>
  <si>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</si>
  <si>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</si>
  <si>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</si>
  <si>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</si>
  <si>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</si>
  <si>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</si>
  <si>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</si>
  <si>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</si>
  <si>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</si>
  <si>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</si>
  <si>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</si>
  <si>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</si>
  <si>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</si>
  <si>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</si>
  <si>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</si>
  <si>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</si>
  <si>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</si>
  <si>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</si>
  <si>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</si>
  <si>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</si>
  <si>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</si>
  <si>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</si>
  <si>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</si>
  <si>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</si>
  <si>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</si>
  <si>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</si>
  <si>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</si>
  <si>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</si>
  <si>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</si>
  <si>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</si>
  <si>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</si>
  <si>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</si>
  <si>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</si>
  <si>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</si>
  <si>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</si>
  <si>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</si>
  <si>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</si>
  <si>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</si>
  <si>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</si>
  <si>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</si>
  <si>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</si>
  <si>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</si>
  <si>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</si>
  <si>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</si>
  <si>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</si>
  <si>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</si>
  <si>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</si>
  <si>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</si>
  <si>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</si>
  <si>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</si>
  <si>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</si>
  <si>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</si>
  <si>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</si>
  <si>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</si>
  <si>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</si>
  <si>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</si>
  <si>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</si>
  <si>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</si>
  <si>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</si>
  <si>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</si>
  <si>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</si>
  <si>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</si>
  <si>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</si>
  <si>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</si>
  <si>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</si>
  <si>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</si>
  <si>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</si>
  <si>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</si>
  <si>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</si>
  <si>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</si>
  <si>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</si>
  <si>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</si>
  <si>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</si>
  <si>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</si>
  <si>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</si>
  <si>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</si>
  <si>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</si>
  <si>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</si>
  <si>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</si>
  <si>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</si>
  <si>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</si>
  <si>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</si>
  <si>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</si>
  <si>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</si>
  <si>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</si>
  <si>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</si>
  <si>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</si>
  <si>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</si>
  <si>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</si>
  <si>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</si>
  <si>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</si>
  <si>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</si>
  <si>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</si>
  <si>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</si>
  <si>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</si>
  <si>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</si>
  <si>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</si>
  <si>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</si>
  <si>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</si>
  <si>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</si>
  <si>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</si>
  <si>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</si>
  <si>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</si>
  <si>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</si>
  <si>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</si>
  <si>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</si>
  <si>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</si>
  <si>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</si>
  <si>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</si>
  <si>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</si>
  <si>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</si>
  <si>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</si>
  <si>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</si>
  <si>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</si>
  <si>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</si>
  <si>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</si>
  <si>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</si>
  <si>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</si>
  <si>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</si>
  <si>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</si>
  <si>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</si>
  <si>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</si>
  <si>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</si>
  <si>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</si>
  <si>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</si>
  <si>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</si>
  <si>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</si>
  <si>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</si>
  <si>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</si>
  <si>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</si>
  <si>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</si>
  <si>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</si>
  <si>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</si>
  <si>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</si>
  <si>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</si>
  <si>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</si>
  <si>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</si>
  <si>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</si>
  <si>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</si>
  <si>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</si>
  <si>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</si>
  <si>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</si>
  <si>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</si>
  <si>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</si>
  <si>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</si>
  <si>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</si>
  <si>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</si>
  <si>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</si>
  <si>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</si>
  <si>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</si>
  <si>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</si>
  <si>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</si>
  <si>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</si>
  <si>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</si>
  <si>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</si>
  <si>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</si>
  <si>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</si>
  <si>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</si>
  <si>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</si>
  <si>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</si>
  <si>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</si>
  <si>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</si>
  <si>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</si>
  <si>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</si>
  <si>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</si>
  <si>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</si>
  <si>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</si>
  <si>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</si>
  <si>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</si>
  <si>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</si>
  <si>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</si>
  <si>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</si>
  <si>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</si>
  <si>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</si>
  <si>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</si>
  <si>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</si>
  <si>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</si>
  <si>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</si>
  <si>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</si>
  <si>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</si>
  <si>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</si>
  <si>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</si>
  <si>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</si>
  <si>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</si>
  <si>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</si>
  <si>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</si>
  <si>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</si>
  <si>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</si>
  <si>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</si>
  <si>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</si>
  <si>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</si>
  <si>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</si>
  <si>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</si>
  <si>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</si>
  <si>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</si>
  <si>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</si>
  <si>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</si>
  <si>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</si>
  <si>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</si>
  <si>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</si>
  <si>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</si>
  <si>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</si>
  <si>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</si>
  <si>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</si>
  <si>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</si>
  <si>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</si>
  <si>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</si>
  <si>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</si>
  <si>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</si>
  <si>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</si>
  <si>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</si>
  <si>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</si>
  <si>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</si>
  <si>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</si>
  <si>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</si>
  <si>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</si>
  <si>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</si>
  <si>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</si>
  <si>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</si>
  <si>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</si>
  <si>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</si>
  <si>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</si>
  <si>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</si>
  <si>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</si>
  <si>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</si>
  <si>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</si>
  <si>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</si>
  <si>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</si>
  <si>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</si>
  <si>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</si>
  <si>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</si>
  <si>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</si>
  <si>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</si>
  <si>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</si>
  <si>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</si>
  <si>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</si>
  <si>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</si>
  <si>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</si>
  <si>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</si>
  <si>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</si>
  <si>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</si>
  <si>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</si>
  <si>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</si>
  <si>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</si>
  <si>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</si>
  <si>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</si>
  <si>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</si>
  <si>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</si>
  <si>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</si>
  <si>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</si>
  <si>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</si>
  <si>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</si>
  <si>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</si>
  <si>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</si>
  <si>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</si>
  <si>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</si>
  <si>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</si>
  <si>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</si>
  <si>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</si>
  <si>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</si>
  <si>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</si>
  <si>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</si>
  <si>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</si>
  <si>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</si>
  <si>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</si>
  <si>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</si>
  <si>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</si>
  <si>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</si>
  <si>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</si>
  <si>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</si>
  <si>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</si>
  <si>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</si>
  <si>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</si>
  <si>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</si>
  <si>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</si>
  <si>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</si>
  <si>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</si>
  <si>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</si>
  <si>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</si>
  <si>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</si>
  <si>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</si>
  <si>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</si>
  <si>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</si>
  <si>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</si>
  <si>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</si>
  <si>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</si>
  <si>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</si>
  <si>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</si>
  <si>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</si>
  <si>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</si>
  <si>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</si>
  <si>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</si>
  <si>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</si>
  <si>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</si>
  <si>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</si>
  <si>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</si>
  <si>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</si>
  <si>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</si>
  <si>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</si>
  <si>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</si>
  <si>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</si>
  <si>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</si>
  <si>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</si>
  <si>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</si>
  <si>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</si>
  <si>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</si>
  <si>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</si>
  <si>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</si>
  <si>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</si>
  <si>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</si>
  <si>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</si>
  <si>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</si>
  <si>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</si>
  <si>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</si>
  <si>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</si>
  <si>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</si>
  <si>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</si>
  <si>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</si>
  <si>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</si>
  <si>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</si>
  <si>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</si>
  <si>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</si>
  <si>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</si>
  <si>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</si>
  <si>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</si>
  <si>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</si>
  <si>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</si>
  <si>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</si>
  <si>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</si>
  <si>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</si>
  <si>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</si>
  <si>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</si>
  <si>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</si>
  <si>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</si>
  <si>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</si>
  <si>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</si>
  <si>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</si>
  <si>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</si>
  <si>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</si>
  <si>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</si>
  <si>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</si>
  <si>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</si>
  <si>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</si>
  <si>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</si>
  <si>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</si>
  <si>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</si>
  <si>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</si>
  <si>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</si>
  <si>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</si>
  <si>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</si>
  <si>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</si>
  <si>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</si>
  <si>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</si>
  <si>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</si>
  <si>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</si>
  <si>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</si>
  <si>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</si>
  <si>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</si>
  <si>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</si>
  <si>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</si>
  <si>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</si>
  <si>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</si>
  <si>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</si>
  <si>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</si>
  <si>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</si>
  <si>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</si>
  <si>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</si>
  <si>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</si>
  <si>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</si>
  <si>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</si>
  <si>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</si>
  <si>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</si>
  <si>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</si>
  <si>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</si>
  <si>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</si>
  <si>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</si>
  <si>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</si>
  <si>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</si>
  <si>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</si>
  <si>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</si>
  <si>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</si>
  <si>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</si>
  <si>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</si>
  <si>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</si>
  <si>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</si>
  <si>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</si>
  <si>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</si>
  <si>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</si>
  <si>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</si>
  <si>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</si>
  <si>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</si>
  <si>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</si>
  <si>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</si>
  <si>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</si>
  <si>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</si>
  <si>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</si>
  <si>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</si>
  <si>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</si>
  <si>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</si>
  <si>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</si>
  <si>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</si>
  <si>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</si>
  <si>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</si>
  <si>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</si>
  <si>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</si>
  <si>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</si>
  <si>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</si>
  <si>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</si>
  <si>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</si>
  <si>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</si>
  <si>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</si>
  <si>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</si>
  <si>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</si>
  <si>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</si>
  <si>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</si>
  <si>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</si>
  <si>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</si>
  <si>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</si>
  <si>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</si>
  <si>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</si>
  <si>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</si>
  <si>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</si>
  <si>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</si>
  <si>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</si>
  <si>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</si>
  <si>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</si>
  <si>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</si>
  <si>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</si>
  <si>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</si>
  <si>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</si>
  <si>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</si>
  <si>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</si>
  <si>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</si>
  <si>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</si>
  <si>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</si>
  <si>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</si>
  <si>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</si>
  <si>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</si>
  <si>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</si>
  <si>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</si>
  <si>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</si>
  <si>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</si>
  <si>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</si>
  <si>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</si>
  <si>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</si>
  <si>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</si>
  <si>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</si>
  <si>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</si>
  <si>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</si>
  <si>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</si>
  <si>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</si>
  <si>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</si>
  <si>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</si>
  <si>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</si>
  <si>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</si>
  <si>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</si>
  <si>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</si>
  <si>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</si>
  <si>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</si>
  <si>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</si>
  <si>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</si>
  <si>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</si>
  <si>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</si>
  <si>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</si>
  <si>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</si>
  <si>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</si>
  <si>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</si>
  <si>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</si>
  <si>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</si>
  <si>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</si>
  <si>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</si>
  <si>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</si>
  <si>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</si>
  <si>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</si>
  <si>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</si>
  <si>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</si>
  <si>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</si>
  <si>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</si>
  <si>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</si>
  <si>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</si>
  <si>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</si>
  <si>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</si>
  <si>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</si>
  <si>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</si>
  <si>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</si>
  <si>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</si>
  <si>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</si>
  <si>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</si>
  <si>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</si>
  <si>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</si>
  <si>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</si>
  <si>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</si>
  <si>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</si>
  <si>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</si>
  <si>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</si>
  <si>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</si>
  <si>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</si>
  <si>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</si>
  <si>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</si>
  <si>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</si>
  <si>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</si>
  <si>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</si>
  <si>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</si>
  <si>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</si>
  <si>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</si>
  <si>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</si>
  <si>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</si>
  <si>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</si>
  <si>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</si>
  <si>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</si>
  <si>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</si>
  <si>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</si>
  <si>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</si>
  <si>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</si>
  <si>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</si>
  <si>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</si>
  <si>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</si>
  <si>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</si>
  <si>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</si>
  <si>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</si>
  <si>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</si>
  <si>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</si>
  <si>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</si>
  <si>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</si>
  <si>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</si>
  <si>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</si>
  <si>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</si>
  <si>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</si>
  <si>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</si>
  <si>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</si>
  <si>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</si>
  <si>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</si>
  <si>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</si>
  <si>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</si>
  <si>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</si>
  <si>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</si>
  <si>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</si>
  <si>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</si>
  <si>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</si>
  <si>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</si>
  <si>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</si>
  <si>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</si>
  <si>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</si>
  <si>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</si>
  <si>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</si>
  <si>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</si>
  <si>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</si>
  <si>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</si>
  <si>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</si>
  <si>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</si>
  <si>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</si>
  <si>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</si>
  <si>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</si>
  <si>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</si>
  <si>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</si>
  <si>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</si>
  <si>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</si>
  <si>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</si>
  <si>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</si>
  <si>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</si>
  <si>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</si>
  <si>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</si>
  <si>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</si>
  <si>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</si>
  <si>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</si>
  <si>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</si>
  <si>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</si>
  <si>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</si>
  <si>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</si>
  <si>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</si>
  <si>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</si>
  <si>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</si>
  <si>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</si>
  <si>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</si>
  <si>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</si>
  <si>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</si>
  <si>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</si>
  <si>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</si>
  <si>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</si>
  <si>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</si>
  <si>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</si>
  <si>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</si>
  <si>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</si>
  <si>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</si>
  <si>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</si>
  <si>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</si>
  <si>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</si>
  <si>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</si>
  <si>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</si>
  <si>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</si>
  <si>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</si>
  <si>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</si>
  <si>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</si>
  <si>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</si>
  <si>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</si>
  <si>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</si>
  <si>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</si>
  <si>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</si>
  <si>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</si>
  <si>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</si>
  <si>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</si>
  <si>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</si>
  <si>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</si>
  <si>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</si>
  <si>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</si>
  <si>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</si>
  <si>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</si>
  <si>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</si>
  <si>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</si>
  <si>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</si>
  <si>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</si>
  <si>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</si>
  <si>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</si>
  <si>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</si>
  <si>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</si>
  <si>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</si>
  <si>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</si>
  <si>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</si>
  <si>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</si>
  <si>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</si>
  <si>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</si>
  <si>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</si>
  <si>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</si>
  <si>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</si>
  <si>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</si>
  <si>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</si>
  <si>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</si>
  <si>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</si>
  <si>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</si>
  <si>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</si>
  <si>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</si>
  <si>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</si>
  <si>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</si>
  <si>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</si>
  <si>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</si>
  <si>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</si>
  <si>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</si>
  <si>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</si>
  <si>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</si>
  <si>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</si>
  <si>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</si>
  <si>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</si>
  <si>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</si>
  <si>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</si>
  <si>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</si>
  <si>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</si>
  <si>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</si>
  <si>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</si>
  <si>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</si>
  <si>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</si>
  <si>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</si>
  <si>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</si>
  <si>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</si>
  <si>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</si>
  <si>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</si>
  <si>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</si>
  <si>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</si>
  <si>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</si>
  <si>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</si>
  <si>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</si>
  <si>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</si>
  <si>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</si>
  <si>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</si>
  <si>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</si>
  <si>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</si>
  <si>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</si>
  <si>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</si>
  <si>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</si>
  <si>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</si>
  <si>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</si>
  <si>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</si>
  <si>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</si>
  <si>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</si>
  <si>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</si>
  <si>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</si>
  <si>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</si>
  <si>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</si>
  <si>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</si>
  <si>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</si>
  <si>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</si>
  <si>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</si>
  <si>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</si>
  <si>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</si>
  <si>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</si>
  <si>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</si>
  <si>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</si>
  <si>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</si>
  <si>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</si>
  <si>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</si>
  <si>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</si>
  <si>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</si>
  <si>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</si>
  <si>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</si>
  <si>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</si>
  <si>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</si>
  <si>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</si>
  <si>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</si>
  <si>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PVC, ROSCÁVEL, VOLANTE SIMPLES, 1/2" - FORNECIMENTO E INSTALAÇÃO. AF_08/2021</t>
  </si>
  <si>
    <t>REGISTRO DE PRESSÃO, PVC, ROSCÁVEL, VOLANTE SIMPLES, 3/4"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</si>
  <si>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</si>
  <si>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</si>
  <si>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</si>
  <si>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</si>
  <si>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</si>
  <si>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</si>
  <si>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</si>
  <si>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</si>
  <si>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</si>
  <si>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</si>
  <si>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</si>
  <si>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</si>
  <si>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</si>
  <si>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</si>
  <si>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</si>
  <si>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</si>
  <si>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</si>
  <si>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</si>
  <si>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</si>
  <si>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</si>
  <si>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</si>
  <si>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</si>
  <si>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</si>
  <si>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</si>
  <si>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</si>
  <si>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</si>
  <si>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</si>
  <si>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</si>
  <si>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</si>
  <si>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</si>
  <si>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</si>
  <si>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</si>
  <si>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</si>
  <si>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</si>
  <si>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</si>
  <si>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</si>
  <si>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</si>
  <si>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</si>
  <si>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</si>
  <si>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</si>
  <si>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</si>
  <si>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</si>
  <si>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</si>
  <si>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</si>
  <si>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</si>
  <si>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</si>
  <si>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</si>
  <si>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</si>
  <si>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</si>
  <si>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</si>
  <si>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</si>
  <si>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</si>
  <si>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</si>
  <si>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</si>
  <si>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</si>
  <si>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</si>
  <si>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</si>
  <si>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</si>
  <si>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</si>
  <si>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</si>
  <si>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</si>
  <si>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</si>
  <si>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</si>
  <si>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</si>
  <si>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</si>
  <si>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</si>
  <si>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</si>
  <si>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</si>
  <si>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</si>
  <si>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</si>
  <si>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</si>
  <si>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</si>
  <si>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</si>
  <si>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</si>
  <si>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</si>
  <si>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</si>
  <si>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</si>
  <si>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</si>
  <si>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</si>
  <si>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</si>
  <si>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</si>
  <si>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</si>
  <si>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</si>
  <si>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</si>
  <si>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</si>
  <si>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</si>
  <si>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</si>
  <si>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</si>
  <si>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</si>
  <si>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</si>
  <si>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</si>
  <si>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</si>
  <si>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</si>
  <si>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</si>
  <si>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</si>
  <si>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</si>
  <si>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</si>
  <si>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</si>
  <si>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</si>
  <si>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</si>
  <si>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</si>
  <si>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</si>
  <si>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</si>
  <si>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</si>
  <si>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</si>
  <si>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</si>
  <si>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</si>
  <si>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</si>
  <si>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</si>
  <si>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</si>
  <si>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</si>
  <si>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</si>
  <si>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</si>
  <si>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</si>
  <si>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</si>
  <si>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 - Sistema Nacional de Pesquisa de Custos e Índices da Construção Civil</t>
  </si>
  <si>
    <t>Mês de Referência:</t>
  </si>
  <si>
    <t>Data de emissão:</t>
  </si>
  <si>
    <t>Custo (R$)</t>
  </si>
  <si>
    <t>Código do
Insumo</t>
  </si>
  <si>
    <t>Descrição do Insumo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</si>
  <si>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</si>
  <si>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</si>
  <si>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</si>
  <si>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</si>
  <si>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</si>
  <si>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</si>
  <si>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</si>
  <si>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</si>
  <si>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</si>
  <si>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</si>
  <si>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</si>
  <si>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</si>
  <si>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</si>
  <si>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</si>
  <si>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</si>
  <si>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</si>
  <si>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</si>
  <si>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</si>
  <si>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</si>
  <si>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</si>
  <si>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</si>
  <si>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</si>
  <si>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</si>
  <si>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</si>
  <si>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</si>
  <si>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</si>
  <si>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</si>
  <si>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</si>
  <si>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</si>
  <si>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</si>
  <si>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</si>
  <si>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</si>
  <si>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</si>
  <si>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</si>
  <si>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</si>
  <si>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</si>
  <si>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</si>
  <si>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</si>
  <si>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</si>
  <si>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</si>
  <si>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</si>
  <si>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</si>
  <si>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</si>
  <si>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</si>
  <si>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</si>
  <si>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</si>
  <si>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</si>
  <si>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</si>
  <si>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</si>
  <si>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</si>
  <si>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</si>
  <si>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</si>
  <si>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</si>
  <si>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</si>
  <si>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</si>
  <si>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</si>
  <si>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</si>
  <si>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</si>
  <si>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</si>
  <si>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</si>
  <si>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</si>
  <si>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</si>
  <si>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</si>
  <si>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</si>
  <si>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</si>
  <si>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</si>
  <si>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</si>
  <si>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</si>
  <si>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</si>
  <si>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</si>
  <si>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</si>
  <si>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</si>
  <si>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</si>
  <si>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</si>
  <si>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</si>
  <si>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</si>
  <si>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</si>
  <si>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</si>
  <si>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</si>
  <si>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</si>
  <si>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</si>
  <si>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</si>
  <si>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</si>
  <si>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</si>
  <si>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</si>
  <si>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</si>
  <si>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</si>
  <si>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</si>
  <si>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</si>
  <si>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</si>
  <si>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</si>
  <si>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</si>
  <si>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</si>
  <si>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</si>
  <si>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</si>
  <si>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</si>
  <si>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</si>
  <si>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</si>
  <si>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</si>
  <si>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</si>
  <si>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</si>
  <si>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</si>
  <si>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</si>
  <si>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</si>
  <si>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</si>
  <si>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</si>
  <si>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</si>
  <si>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</si>
  <si>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</si>
  <si>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</si>
  <si>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</si>
  <si>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</si>
  <si>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</si>
  <si>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</si>
  <si>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</si>
  <si>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</si>
  <si>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</si>
  <si>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</si>
  <si>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</si>
  <si>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</si>
  <si>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</si>
  <si>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</si>
  <si>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</si>
  <si>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</si>
  <si>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</si>
  <si>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</si>
  <si>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</si>
  <si>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</si>
  <si>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</si>
  <si>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</si>
  <si>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</si>
  <si>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</si>
  <si>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</si>
  <si>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</si>
  <si>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</si>
  <si>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</si>
  <si>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</si>
  <si>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</si>
  <si>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</si>
  <si>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</si>
  <si>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</si>
  <si>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</si>
  <si>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</si>
  <si>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</si>
  <si>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</si>
  <si>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</si>
  <si>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</si>
  <si>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</si>
  <si>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</si>
  <si>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</si>
  <si>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</si>
  <si>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</si>
  <si>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</si>
  <si>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</si>
  <si>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</si>
  <si>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</si>
  <si>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</si>
  <si>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</si>
  <si>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</si>
  <si>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</si>
  <si>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</si>
  <si>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</si>
  <si>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</si>
  <si>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</si>
  <si>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</si>
  <si>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</si>
  <si>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</si>
  <si>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</si>
  <si>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</si>
  <si>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</si>
  <si>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</si>
  <si>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</si>
  <si>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</si>
  <si>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</si>
  <si>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</si>
  <si>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</si>
  <si>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</si>
  <si>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</si>
  <si>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</si>
  <si>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</si>
  <si>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</si>
  <si>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</si>
  <si>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</si>
  <si>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</si>
  <si>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</si>
  <si>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</si>
  <si>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</si>
  <si>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</si>
  <si>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</si>
  <si>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</si>
  <si>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</si>
  <si>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</si>
  <si>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</si>
  <si>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</si>
  <si>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</si>
  <si>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</si>
  <si>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</si>
  <si>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</si>
  <si>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</si>
  <si>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</si>
  <si>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</si>
  <si>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</si>
  <si>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</si>
  <si>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</si>
  <si>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</si>
  <si>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</si>
  <si>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</si>
  <si>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</si>
  <si>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</si>
  <si>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</si>
  <si>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</si>
  <si>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</si>
  <si>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</si>
  <si>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</si>
  <si>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</si>
  <si>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</si>
  <si>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</si>
  <si>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</si>
  <si>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</si>
  <si>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</si>
  <si>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</si>
  <si>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</si>
  <si>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</si>
  <si>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</si>
  <si>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</si>
  <si>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</si>
  <si>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</si>
  <si>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</si>
  <si>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</si>
  <si>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</si>
  <si>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</si>
  <si>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</si>
  <si>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</si>
  <si>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</si>
  <si>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</si>
  <si>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</si>
  <si>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</si>
  <si>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</si>
  <si>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</si>
  <si>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</si>
  <si>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</si>
  <si>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</si>
  <si>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</si>
  <si>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</si>
  <si>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</si>
  <si>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</si>
  <si>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</si>
  <si>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</si>
  <si>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</si>
  <si>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</si>
  <si>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</si>
  <si>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</si>
  <si>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</si>
  <si>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</si>
  <si>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</si>
  <si>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</si>
  <si>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</si>
  <si>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</si>
  <si>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</si>
  <si>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</si>
  <si>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</si>
  <si>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</si>
  <si>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</si>
  <si>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</si>
  <si>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</si>
  <si>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</si>
  <si>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</si>
  <si>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</si>
  <si>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</si>
  <si>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</si>
  <si>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</si>
  <si>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</si>
  <si>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</si>
  <si>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</si>
  <si>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</si>
  <si>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</si>
  <si>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</si>
  <si>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</si>
  <si>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</si>
  <si>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</si>
  <si>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</si>
  <si>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</si>
  <si>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</si>
  <si>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</si>
  <si>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</si>
  <si>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</si>
  <si>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</si>
  <si>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</si>
  <si>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</si>
  <si>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</si>
  <si>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</si>
  <si>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</si>
  <si>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</si>
  <si>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</si>
  <si>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</si>
  <si>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</si>
  <si>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</si>
  <si>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</si>
  <si>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</si>
  <si>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</si>
  <si>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</si>
  <si>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</si>
  <si>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</si>
  <si>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</si>
  <si>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</si>
  <si>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</si>
  <si>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</si>
  <si>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</si>
  <si>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</si>
  <si>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</si>
  <si>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</si>
  <si>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</si>
  <si>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</si>
  <si>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</si>
  <si>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</si>
  <si>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</si>
  <si>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</si>
  <si>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</si>
  <si>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</si>
  <si>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</si>
  <si>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</si>
  <si>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</si>
  <si>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</si>
  <si>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</si>
  <si>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</si>
  <si>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</si>
  <si>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</si>
  <si>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</si>
  <si>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</si>
  <si>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</si>
  <si>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</si>
  <si>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</si>
  <si>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</si>
  <si>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</si>
  <si>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</si>
  <si>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</si>
  <si>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</si>
  <si>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</si>
  <si>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</si>
  <si>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</si>
  <si>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</si>
  <si>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</si>
  <si>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</si>
  <si>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</si>
  <si>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</si>
  <si>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</si>
  <si>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</si>
  <si>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</si>
  <si>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</si>
  <si>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</si>
  <si>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</si>
  <si>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</si>
  <si>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</si>
  <si>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</si>
  <si>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</si>
  <si>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</si>
  <si>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</si>
  <si>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</si>
  <si>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</si>
  <si>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</si>
  <si>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</si>
  <si>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</si>
  <si>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</si>
  <si>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</si>
  <si>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</si>
  <si>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</si>
  <si>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</si>
  <si>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</si>
  <si>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</si>
  <si>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</si>
  <si>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</si>
  <si>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</si>
  <si>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</si>
  <si>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</si>
  <si>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</si>
  <si>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</si>
  <si>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</si>
  <si>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</si>
  <si>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</si>
  <si>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</si>
  <si>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</si>
  <si>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</si>
  <si>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</si>
  <si>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</si>
  <si>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</si>
  <si>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</si>
  <si>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</si>
  <si>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</si>
  <si>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</si>
  <si>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</si>
  <si>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</si>
  <si>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</si>
  <si>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</si>
  <si>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</si>
  <si>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</si>
  <si>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</si>
  <si>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</si>
  <si>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</si>
  <si>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</si>
  <si>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</si>
  <si>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</si>
  <si>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</si>
  <si>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</si>
  <si>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</si>
  <si>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</si>
  <si>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</si>
  <si>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</si>
  <si>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</si>
  <si>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</si>
  <si>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</si>
  <si>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</si>
  <si>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</si>
  <si>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</si>
  <si>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</si>
  <si>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</si>
  <si>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</si>
  <si>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</si>
  <si>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</si>
  <si>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</si>
  <si>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</si>
  <si>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</si>
  <si>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</si>
  <si>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</si>
  <si>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</si>
  <si>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</si>
  <si>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</si>
  <si>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</si>
  <si>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</si>
  <si>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</si>
  <si>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</si>
  <si>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</si>
  <si>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</si>
  <si>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</si>
  <si>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</si>
  <si>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</si>
  <si>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</si>
  <si>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</si>
  <si>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</si>
  <si>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</si>
  <si>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</si>
  <si>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</si>
  <si>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</si>
  <si>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</si>
  <si>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</si>
  <si>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</si>
  <si>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</si>
  <si>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</si>
  <si>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</si>
  <si>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</si>
  <si>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</si>
  <si>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</si>
  <si>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</si>
  <si>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</si>
  <si>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</si>
  <si>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</si>
  <si>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</si>
  <si>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</si>
  <si>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</si>
  <si>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</si>
  <si>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</si>
  <si>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</si>
  <si>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</si>
  <si>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</si>
  <si>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</si>
  <si>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</si>
  <si>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</si>
  <si>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</si>
  <si>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</si>
  <si>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</si>
  <si>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</si>
  <si>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</si>
  <si>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</si>
  <si>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</si>
  <si>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</si>
  <si>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</si>
  <si>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</si>
  <si>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</si>
  <si>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</si>
  <si>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</si>
  <si>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</si>
  <si>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</si>
  <si>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</si>
  <si>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</si>
  <si>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</si>
  <si>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</si>
  <si>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</si>
  <si>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</si>
  <si>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</si>
  <si>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</si>
  <si>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</si>
  <si>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</si>
  <si>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</si>
  <si>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</si>
  <si>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</si>
  <si>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</si>
  <si>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</si>
  <si>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</si>
  <si>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</si>
  <si>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</si>
  <si>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</si>
  <si>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</si>
  <si>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</si>
  <si>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</si>
  <si>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</si>
  <si>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</si>
  <si>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</si>
  <si>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</si>
  <si>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</si>
  <si>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</si>
  <si>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</si>
  <si>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</si>
  <si>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</si>
  <si>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</si>
  <si>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</si>
  <si>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</si>
  <si>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</si>
  <si>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</si>
  <si>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</si>
  <si>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</si>
  <si>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</si>
  <si>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</si>
  <si>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</si>
  <si>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</si>
  <si>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</si>
  <si>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</si>
  <si>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</si>
  <si>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</si>
  <si>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</si>
  <si>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</si>
  <si>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</si>
  <si>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</si>
  <si>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</si>
  <si>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</si>
  <si>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</si>
  <si>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</si>
  <si>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</si>
  <si>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</si>
  <si>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</si>
  <si>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</si>
  <si>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</si>
  <si>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</si>
  <si>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</si>
  <si>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</si>
  <si>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</si>
  <si>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</si>
  <si>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</si>
  <si>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</si>
  <si>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</si>
  <si>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</si>
  <si>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</si>
  <si>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</si>
  <si>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</si>
  <si>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</si>
  <si>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</si>
  <si>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</si>
  <si>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</si>
  <si>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</si>
  <si>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</si>
  <si>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</si>
  <si>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</si>
  <si>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</si>
  <si>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</si>
  <si>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</si>
  <si>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</si>
  <si>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</si>
  <si>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</si>
  <si>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</si>
  <si>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</si>
  <si>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</si>
  <si>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</si>
  <si>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</si>
  <si>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</si>
  <si>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</si>
  <si>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</si>
  <si>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</si>
  <si>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</si>
  <si>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</si>
  <si>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</si>
  <si>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</si>
  <si>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</si>
  <si>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</si>
  <si>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</si>
  <si>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</si>
  <si>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</si>
  <si>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</si>
  <si>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</si>
  <si>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</si>
  <si>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</si>
  <si>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</si>
  <si>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</si>
  <si>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</si>
  <si>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</si>
  <si>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</si>
  <si>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</si>
  <si>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</si>
  <si>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</si>
  <si>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</si>
  <si>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</si>
  <si>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</si>
  <si>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</si>
  <si>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</si>
  <si>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</si>
  <si>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</si>
  <si>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</si>
  <si>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</si>
  <si>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</si>
  <si>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</si>
  <si>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</si>
  <si>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</si>
  <si>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</si>
  <si>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</si>
  <si>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</si>
  <si>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</si>
  <si>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</si>
  <si>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</si>
  <si>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</si>
  <si>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</si>
  <si>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</si>
  <si>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</si>
  <si>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</si>
  <si>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</si>
  <si>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</si>
  <si>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</si>
  <si>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</si>
  <si>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</si>
  <si>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</si>
  <si>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</si>
  <si>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</si>
  <si>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</si>
  <si>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</si>
  <si>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</si>
  <si>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</si>
  <si>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</si>
  <si>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</si>
  <si>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</si>
  <si>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</si>
  <si>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</si>
  <si>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</si>
  <si>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</si>
  <si>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</si>
  <si>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</si>
  <si>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</si>
  <si>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</si>
  <si>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</si>
  <si>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</si>
  <si>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</si>
  <si>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</si>
  <si>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</si>
  <si>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</si>
  <si>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</si>
  <si>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</si>
  <si>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</si>
  <si>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</si>
  <si>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</si>
  <si>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</si>
  <si>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</si>
  <si>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</si>
  <si>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</si>
  <si>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</si>
  <si>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</si>
  <si>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</si>
  <si>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</si>
  <si>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</si>
  <si>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</si>
  <si>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</si>
  <si>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</si>
  <si>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</si>
  <si>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</si>
  <si>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</si>
  <si>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</si>
  <si>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</si>
  <si>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</si>
  <si>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</si>
  <si>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</si>
  <si>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</si>
  <si>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</si>
  <si>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</si>
  <si>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</si>
  <si>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</si>
  <si>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</si>
  <si>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</si>
  <si>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</si>
  <si>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</si>
  <si>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</si>
  <si>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</si>
  <si>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</si>
  <si>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</si>
  <si>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</si>
  <si>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</si>
  <si>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</si>
  <si>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</si>
  <si>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</si>
  <si>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</si>
  <si>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</si>
  <si>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</si>
  <si>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</si>
  <si>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</si>
  <si>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</si>
  <si>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</si>
  <si>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</si>
  <si>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</si>
  <si>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</si>
  <si>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</si>
  <si>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</si>
  <si>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</si>
  <si>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</si>
  <si>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</si>
  <si>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</si>
  <si>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</si>
  <si>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</si>
  <si>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</si>
  <si>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</si>
  <si>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</si>
  <si>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</si>
  <si>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</si>
  <si>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</si>
  <si>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</si>
  <si>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</si>
  <si>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</si>
  <si>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</si>
  <si>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</si>
  <si>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</si>
  <si>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</si>
  <si>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</si>
  <si>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</si>
  <si>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</si>
  <si>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</si>
  <si>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</si>
  <si>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</si>
  <si>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</si>
  <si>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</si>
  <si>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</si>
  <si>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</si>
  <si>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</si>
  <si>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</si>
  <si>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</si>
  <si>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</si>
  <si>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</si>
  <si>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</si>
  <si>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</si>
  <si>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</si>
  <si>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</si>
  <si>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</si>
  <si>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</si>
  <si>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</si>
  <si>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</si>
  <si>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</si>
  <si>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</si>
  <si>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</si>
  <si>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</si>
  <si>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</si>
  <si>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</si>
  <si>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</si>
  <si>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</si>
  <si>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</si>
  <si>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</si>
  <si>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</si>
  <si>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</si>
  <si>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</si>
  <si>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</si>
  <si>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</si>
  <si>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</si>
  <si>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</si>
  <si>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</si>
  <si>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</si>
  <si>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</si>
  <si>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</si>
  <si>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</si>
  <si>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</si>
  <si>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</si>
  <si>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</si>
  <si>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</si>
  <si>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</si>
  <si>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</si>
  <si>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</si>
  <si>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</si>
  <si>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</si>
  <si>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</si>
  <si>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</si>
  <si>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</si>
  <si>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</si>
  <si>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</si>
  <si>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</si>
  <si>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</si>
  <si>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</si>
  <si>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</si>
  <si>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</si>
  <si>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</si>
  <si>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</si>
  <si>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</si>
  <si>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</si>
  <si>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</si>
  <si>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</si>
  <si>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</si>
  <si>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</si>
  <si>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</si>
  <si>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</si>
  <si>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</si>
  <si>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</si>
  <si>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</si>
  <si>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</si>
  <si>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</si>
  <si>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</si>
  <si>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</si>
  <si>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</si>
  <si>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</si>
  <si>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</si>
  <si>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</si>
  <si>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</si>
  <si>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</si>
  <si>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</si>
  <si>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</si>
  <si>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</si>
  <si>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</si>
  <si>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</si>
  <si>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</si>
  <si>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</si>
  <si>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</si>
  <si>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</si>
  <si>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</si>
  <si>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</si>
  <si>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</si>
  <si>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</si>
  <si>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</si>
  <si>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</si>
  <si>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</si>
  <si>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</si>
  <si>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</si>
  <si>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</si>
  <si>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</si>
  <si>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</si>
  <si>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</si>
  <si>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</si>
  <si>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</si>
  <si>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</si>
  <si>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</si>
  <si>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</si>
  <si>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</si>
  <si>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</si>
  <si>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</si>
  <si>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</si>
  <si>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</si>
  <si>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</si>
  <si>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</si>
  <si>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</si>
  <si>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</si>
  <si>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</si>
  <si>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</si>
  <si>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</si>
  <si>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</si>
  <si>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</si>
  <si>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</si>
  <si>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</si>
  <si>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</si>
  <si>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</si>
  <si>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</si>
  <si>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</si>
  <si>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</si>
  <si>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</si>
  <si>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</si>
  <si>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</si>
  <si>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</si>
  <si>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</si>
  <si>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</si>
  <si>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</si>
  <si>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</si>
  <si>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</si>
  <si>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</si>
  <si>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</si>
  <si>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</si>
  <si>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</si>
  <si>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</si>
  <si>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</si>
  <si>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</si>
  <si>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</si>
  <si>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</si>
  <si>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</si>
  <si>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</si>
  <si>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</si>
  <si>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</si>
  <si>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</si>
  <si>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</si>
  <si>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</si>
  <si>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</si>
  <si>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</si>
  <si>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</si>
  <si>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</si>
  <si>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</si>
  <si>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</si>
  <si>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</si>
  <si>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</si>
  <si>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</si>
  <si>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</si>
  <si>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</si>
  <si>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</si>
  <si>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</si>
  <si>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</si>
  <si>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</si>
  <si>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</si>
  <si>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</si>
  <si>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</si>
  <si>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</si>
  <si>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</si>
  <si>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</si>
  <si>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</si>
  <si>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</si>
  <si>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</si>
  <si>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</si>
  <si>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</si>
  <si>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</si>
  <si>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</si>
  <si>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</si>
  <si>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</si>
  <si>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</si>
  <si>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</si>
  <si>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</si>
  <si>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</si>
  <si>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</si>
  <si>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</si>
  <si>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</si>
  <si>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</si>
  <si>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</si>
  <si>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</si>
  <si>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</si>
  <si>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</si>
  <si>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</si>
  <si>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</si>
  <si>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</si>
  <si>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</si>
  <si>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</si>
  <si>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</si>
  <si>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</si>
  <si>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</si>
  <si>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</si>
  <si>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</si>
  <si>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</si>
  <si>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</si>
  <si>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</si>
  <si>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</si>
  <si>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</si>
  <si>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</si>
  <si>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</si>
  <si>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</si>
  <si>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</si>
  <si>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</si>
  <si>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</si>
  <si>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</si>
  <si>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</si>
  <si>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</si>
  <si>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</si>
  <si>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</si>
  <si>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</si>
  <si>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</si>
  <si>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</si>
  <si>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</si>
  <si>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</si>
  <si>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</si>
  <si>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</si>
  <si>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</si>
  <si>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</si>
  <si>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</si>
  <si>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</si>
  <si>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</si>
  <si>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</si>
  <si>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</si>
  <si>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</si>
  <si>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</si>
  <si>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</si>
  <si>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</si>
  <si>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</si>
  <si>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</si>
  <si>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</si>
  <si>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</si>
  <si>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</si>
  <si>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</si>
  <si>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</si>
  <si>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</si>
  <si>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</si>
  <si>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</si>
  <si>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</si>
  <si>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</si>
  <si>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</si>
  <si>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</si>
  <si>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</si>
  <si>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</si>
  <si>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</si>
  <si>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</si>
  <si>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</si>
  <si>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</si>
  <si>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</si>
  <si>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</si>
  <si>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</si>
  <si>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</si>
  <si>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</si>
  <si>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</si>
  <si>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</si>
  <si>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</si>
  <si>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</si>
  <si>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</si>
  <si>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</si>
  <si>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</si>
  <si>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</si>
  <si>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</si>
  <si>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</si>
  <si>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</si>
  <si>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</si>
  <si>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</si>
  <si>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</si>
  <si>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</si>
  <si>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</si>
  <si>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</si>
  <si>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</si>
  <si>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</si>
  <si>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</si>
  <si>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</si>
  <si>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</si>
  <si>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</si>
  <si>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</si>
  <si>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</si>
  <si>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</si>
  <si>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</si>
  <si>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</si>
  <si>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</si>
  <si>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</si>
  <si>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</si>
  <si>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</si>
  <si>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</si>
  <si>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</si>
  <si>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</si>
  <si>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</si>
  <si>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</si>
  <si>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</si>
  <si>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</si>
  <si>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</si>
  <si>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</si>
  <si>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</si>
  <si>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</si>
  <si>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</si>
  <si>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</si>
  <si>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</si>
  <si>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</si>
  <si>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</si>
  <si>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</si>
  <si>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</si>
  <si>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</si>
  <si>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</si>
  <si>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</si>
  <si>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</si>
  <si>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</si>
  <si>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</si>
  <si>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</si>
  <si>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</si>
  <si>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</si>
  <si>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</si>
  <si>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</si>
  <si>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</si>
  <si>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</si>
  <si>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</si>
  <si>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</si>
  <si>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</si>
  <si>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</si>
  <si>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</si>
  <si>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</si>
  <si>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</si>
  <si>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</si>
  <si>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</si>
  <si>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</si>
  <si>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</si>
  <si>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</si>
  <si>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</si>
  <si>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</si>
  <si>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</si>
  <si>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</si>
  <si>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</si>
  <si>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</si>
  <si>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</si>
  <si>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</si>
  <si>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</si>
  <si>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</si>
  <si>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</si>
  <si>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</si>
  <si>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</si>
  <si>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</si>
  <si>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</si>
  <si>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</si>
  <si>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</si>
  <si>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</si>
  <si>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</si>
  <si>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</si>
  <si>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</si>
  <si>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</si>
  <si>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</si>
  <si>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</si>
  <si>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</si>
  <si>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</si>
  <si>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</si>
  <si>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</si>
  <si>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</si>
  <si>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</si>
  <si>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</si>
  <si>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</si>
  <si>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</si>
  <si>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</si>
  <si>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</si>
  <si>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</si>
  <si>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</si>
  <si>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</si>
  <si>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</si>
  <si>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</si>
  <si>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</si>
  <si>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</si>
  <si>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</si>
  <si>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</si>
  <si>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</si>
  <si>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</si>
  <si>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</si>
  <si>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</si>
  <si>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</si>
  <si>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</si>
  <si>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</si>
  <si>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</si>
  <si>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</si>
  <si>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</si>
  <si>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</si>
  <si>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</si>
  <si>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</si>
  <si>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</si>
  <si>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</si>
  <si>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</si>
  <si>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</si>
  <si>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</si>
  <si>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</si>
  <si>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</si>
  <si>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</si>
  <si>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</si>
  <si>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</si>
  <si>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</si>
  <si>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</si>
  <si>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</si>
  <si>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</si>
  <si>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</si>
  <si>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</si>
  <si>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</si>
  <si>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</si>
  <si>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</si>
  <si>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</si>
  <si>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</si>
  <si>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</si>
  <si>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</si>
  <si>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</si>
  <si>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</si>
  <si>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</si>
  <si>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</si>
  <si>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</si>
  <si>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</si>
  <si>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</si>
  <si>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</si>
  <si>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</si>
  <si>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</si>
  <si>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</si>
  <si>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</si>
  <si>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</si>
  <si>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</si>
  <si>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</si>
  <si>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</si>
  <si>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</si>
  <si>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</si>
  <si>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</si>
  <si>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</si>
  <si>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</si>
  <si>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</si>
  <si>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</si>
  <si>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</si>
  <si>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</si>
  <si>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</si>
  <si>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</si>
  <si>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</si>
  <si>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</si>
  <si>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</si>
  <si>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</si>
  <si>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</si>
  <si>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</si>
  <si>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</si>
  <si>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</si>
  <si>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</si>
  <si>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</si>
  <si>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</si>
  <si>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</si>
  <si>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</si>
  <si>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</si>
  <si>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</si>
  <si>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</si>
  <si>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</si>
  <si>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</si>
  <si>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</si>
  <si>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</si>
  <si>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</si>
  <si>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</si>
  <si>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</si>
  <si>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</si>
  <si>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</si>
  <si>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</si>
  <si>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</si>
  <si>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</si>
  <si>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</si>
  <si>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</si>
  <si>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</si>
  <si>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</si>
  <si>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</si>
  <si>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</si>
  <si>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</si>
  <si>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</si>
  <si>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</si>
  <si>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</si>
  <si>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</si>
  <si>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</si>
  <si>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</si>
  <si>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</si>
  <si>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</si>
  <si>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</si>
  <si>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</si>
  <si>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</si>
  <si>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</si>
  <si>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</si>
  <si>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</si>
  <si>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</si>
  <si>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</si>
  <si>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</si>
  <si>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</si>
  <si>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</si>
  <si>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</si>
  <si>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</si>
  <si>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</si>
  <si>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</si>
  <si>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</si>
  <si>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</si>
  <si>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</si>
  <si>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</si>
  <si>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</si>
  <si>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</si>
  <si>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</si>
  <si>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</si>
  <si>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</si>
  <si>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</si>
  <si>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</si>
  <si>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</si>
  <si>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</si>
  <si>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</si>
  <si>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</si>
  <si>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</si>
  <si>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</si>
  <si>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</si>
  <si>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</si>
  <si>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</si>
  <si>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</si>
  <si>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</si>
  <si>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</si>
  <si>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</si>
  <si>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</si>
  <si>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</si>
  <si>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</si>
  <si>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</si>
  <si>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</si>
  <si>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</si>
  <si>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</si>
  <si>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</si>
  <si>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</si>
  <si>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</si>
  <si>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</si>
  <si>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</si>
  <si>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</si>
  <si>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</si>
  <si>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</si>
  <si>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</si>
  <si>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</si>
  <si>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</si>
  <si>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</si>
  <si>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</si>
  <si>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</si>
  <si>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</si>
  <si>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</si>
  <si>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</si>
  <si>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</si>
  <si>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</si>
  <si>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</si>
  <si>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</si>
  <si>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</si>
  <si>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</si>
  <si>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</si>
  <si>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</si>
  <si>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</si>
  <si>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</si>
  <si>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</si>
  <si>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</si>
  <si>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</si>
  <si>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</si>
  <si>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</si>
  <si>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</si>
  <si>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</si>
  <si>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</si>
  <si>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</si>
  <si>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</si>
  <si>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</si>
  <si>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</si>
  <si>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</si>
  <si>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</si>
  <si>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</si>
  <si>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</si>
  <si>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</si>
  <si>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</si>
  <si>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</si>
  <si>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</si>
  <si>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</si>
  <si>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</si>
  <si>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</si>
  <si>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</si>
  <si>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</si>
  <si>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</si>
  <si>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</si>
  <si>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</si>
  <si>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</si>
  <si>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</si>
  <si>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</si>
  <si>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</si>
  <si>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</si>
  <si>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</si>
  <si>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</si>
  <si>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</si>
  <si>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</si>
  <si>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</si>
  <si>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</si>
  <si>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</si>
  <si>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</si>
  <si>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</si>
  <si>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</si>
  <si>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</si>
  <si>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</si>
  <si>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</si>
  <si>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</si>
  <si>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</si>
  <si>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</si>
  <si>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</si>
  <si>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</si>
  <si>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</si>
  <si>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</si>
  <si>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</si>
  <si>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</si>
  <si>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</si>
  <si>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</si>
  <si>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</si>
  <si>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</si>
  <si>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</si>
  <si>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</si>
  <si>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</si>
  <si>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</si>
  <si>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</si>
  <si>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</si>
  <si>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</si>
  <si>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</si>
  <si>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</si>
  <si>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</si>
  <si>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</si>
  <si>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</si>
  <si>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</si>
  <si>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</si>
  <si>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</si>
  <si>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</si>
  <si>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</si>
  <si>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</si>
  <si>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</si>
  <si>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</si>
  <si>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</si>
  <si>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</si>
  <si>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</si>
  <si>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</si>
  <si>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</si>
  <si>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</si>
  <si>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</si>
  <si>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</si>
  <si>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</si>
  <si>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</si>
  <si>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</si>
  <si>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</si>
  <si>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</si>
  <si>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</si>
  <si>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</si>
  <si>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</si>
  <si>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</si>
  <si>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</si>
  <si>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</si>
  <si>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</si>
  <si>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</si>
  <si>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</si>
  <si>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</si>
  <si>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</si>
  <si>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</si>
  <si>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</si>
  <si>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</si>
  <si>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</si>
  <si>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</si>
  <si>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</si>
  <si>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</si>
  <si>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</si>
  <si>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</si>
  <si>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</si>
  <si>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</si>
  <si>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</si>
  <si>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</si>
  <si>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</si>
  <si>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</si>
  <si>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</si>
  <si>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</si>
  <si>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</si>
  <si>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</si>
  <si>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</si>
  <si>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</si>
  <si>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</si>
  <si>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</si>
  <si>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</si>
  <si>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</si>
  <si>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</si>
  <si>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</si>
  <si>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</si>
  <si>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</si>
  <si>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</si>
  <si>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</si>
  <si>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</si>
  <si>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</si>
  <si>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</si>
  <si>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</si>
  <si>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</si>
  <si>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</si>
  <si>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</si>
  <si>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</si>
  <si>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</si>
  <si>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</si>
  <si>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</si>
  <si>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</si>
  <si>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</si>
  <si>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</si>
  <si>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</si>
  <si>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</si>
  <si>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</si>
  <si>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</si>
  <si>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</si>
  <si>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</si>
  <si>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</si>
  <si>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</si>
  <si>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</si>
  <si>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</si>
  <si>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</si>
  <si>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</si>
  <si>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</si>
  <si>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</si>
  <si>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</si>
  <si>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</si>
  <si>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</si>
  <si>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</si>
  <si>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</si>
  <si>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</si>
  <si>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</si>
  <si>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</si>
  <si>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</si>
  <si>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</si>
  <si>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</si>
  <si>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</si>
  <si>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</si>
  <si>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</si>
  <si>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</si>
  <si>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</si>
  <si>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</si>
  <si>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</si>
  <si>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</si>
  <si>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</si>
  <si>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</si>
  <si>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</si>
  <si>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</si>
  <si>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</si>
  <si>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</si>
  <si>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</si>
  <si>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</si>
  <si>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</si>
  <si>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</si>
  <si>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</si>
  <si>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</si>
  <si>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</si>
  <si>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</si>
  <si>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</si>
  <si>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</si>
  <si>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</si>
  <si>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</si>
  <si>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</si>
  <si>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</si>
  <si>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</si>
  <si>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</si>
  <si>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</si>
  <si>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</si>
  <si>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</si>
  <si>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</si>
  <si>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</si>
  <si>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</si>
  <si>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</si>
  <si>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</si>
  <si>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</si>
  <si>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</si>
  <si>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</si>
  <si>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</si>
  <si>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</si>
  <si>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</si>
  <si>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</si>
  <si>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</si>
  <si>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</si>
  <si>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</si>
  <si>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</si>
  <si>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</si>
  <si>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</si>
  <si>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</si>
  <si>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</si>
  <si>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</si>
  <si>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</si>
  <si>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</si>
  <si>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</si>
  <si>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</si>
  <si>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</si>
  <si>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</si>
  <si>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</si>
  <si>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</si>
  <si>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</si>
  <si>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</si>
  <si>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</si>
  <si>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</si>
  <si>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</si>
  <si>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</si>
  <si>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</si>
  <si>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</si>
  <si>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</si>
  <si>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</si>
  <si>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</si>
  <si>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</si>
  <si>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</si>
  <si>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</si>
  <si>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</si>
  <si>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</si>
  <si>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</si>
  <si>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</si>
  <si>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</si>
  <si>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</si>
  <si>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</si>
  <si>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</si>
  <si>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</si>
  <si>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</si>
  <si>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</si>
  <si>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</si>
  <si>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</si>
  <si>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</si>
  <si>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</si>
  <si>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</si>
  <si>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</si>
  <si>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</si>
  <si>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</si>
  <si>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</si>
  <si>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</si>
  <si>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</si>
  <si>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</si>
  <si>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</si>
  <si>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</si>
  <si>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</si>
  <si>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</si>
  <si>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</si>
  <si>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</si>
  <si>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</si>
  <si>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</si>
  <si>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</si>
  <si>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</si>
  <si>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</si>
  <si>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</si>
  <si>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</si>
  <si>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</si>
  <si>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</si>
  <si>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</si>
  <si>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</si>
  <si>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</si>
  <si>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</si>
  <si>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</si>
  <si>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</si>
  <si>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</si>
  <si>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</si>
  <si>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</si>
  <si>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</si>
  <si>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</si>
  <si>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</si>
  <si>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</si>
  <si>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</si>
  <si>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</si>
  <si>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</si>
  <si>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</si>
  <si>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</si>
  <si>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</si>
  <si>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</si>
  <si>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</si>
  <si>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</si>
  <si>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</si>
  <si>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</si>
  <si>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</si>
  <si>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</si>
  <si>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</si>
  <si>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</si>
  <si>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</si>
  <si>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</si>
  <si>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</si>
  <si>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</si>
  <si>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</si>
  <si>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</si>
  <si>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</si>
  <si>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</si>
  <si>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</si>
  <si>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</si>
  <si>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</si>
  <si>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</si>
  <si>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</si>
  <si>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</si>
  <si>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</si>
  <si>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</si>
  <si>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</si>
  <si>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</si>
  <si>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</si>
  <si>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</si>
  <si>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</si>
  <si>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</si>
  <si>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</si>
  <si>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</si>
  <si>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</si>
  <si>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</si>
  <si>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</si>
  <si>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</si>
  <si>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</si>
  <si>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</si>
  <si>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</si>
  <si>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</si>
  <si>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</si>
  <si>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</si>
  <si>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</si>
  <si>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</si>
  <si>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</si>
  <si>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</si>
  <si>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</si>
  <si>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</si>
  <si>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</si>
  <si>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</si>
  <si>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</si>
  <si>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</si>
  <si>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</si>
  <si>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</si>
  <si>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</si>
  <si>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</si>
  <si>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</si>
  <si>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</si>
  <si>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</si>
  <si>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</si>
  <si>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</si>
  <si>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</si>
  <si>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</si>
  <si>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</si>
  <si>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</si>
  <si>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</si>
  <si>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</si>
  <si>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</si>
  <si>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</si>
  <si>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</si>
  <si>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</si>
  <si>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</si>
  <si>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</si>
  <si>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</si>
  <si>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</si>
  <si>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</si>
  <si>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</si>
  <si>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</si>
  <si>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</si>
  <si>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</si>
  <si>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</si>
  <si>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</si>
  <si>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</si>
  <si>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</si>
  <si>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</si>
  <si>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</si>
  <si>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</si>
  <si>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</si>
  <si>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</si>
  <si>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</si>
  <si>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</si>
  <si>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</si>
  <si>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</si>
  <si>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</si>
  <si>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</si>
  <si>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</si>
  <si>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</si>
  <si>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</si>
  <si>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</si>
  <si>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</si>
  <si>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</si>
  <si>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</si>
  <si>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</si>
  <si>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</si>
  <si>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</si>
  <si>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</si>
  <si>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</si>
  <si>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</si>
  <si>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</si>
  <si>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</si>
  <si>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</si>
  <si>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</si>
  <si>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</si>
  <si>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</si>
  <si>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</si>
  <si>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</si>
  <si>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</si>
  <si>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</si>
  <si>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</si>
  <si>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</si>
  <si>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</si>
  <si>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</si>
  <si>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</si>
  <si>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</si>
  <si>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</si>
  <si>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</si>
  <si>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</si>
  <si>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</si>
  <si>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</si>
  <si>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</si>
  <si>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</si>
  <si>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</si>
  <si>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</si>
  <si>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</si>
  <si>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</si>
  <si>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</si>
  <si>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</si>
  <si>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</si>
  <si>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</si>
  <si>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</si>
  <si>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</si>
  <si>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</si>
  <si>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</si>
  <si>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</si>
  <si>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</si>
  <si>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</si>
  <si>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</si>
  <si>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</si>
  <si>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</si>
  <si>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</si>
  <si>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</si>
  <si>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</si>
  <si>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</si>
  <si>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</si>
  <si>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</si>
  <si>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</si>
  <si>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</si>
  <si>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</si>
  <si>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</si>
  <si>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</si>
  <si>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</si>
  <si>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</si>
  <si>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</si>
  <si>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</si>
  <si>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</si>
  <si>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</si>
  <si>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</si>
  <si>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</si>
  <si>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</si>
  <si>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</si>
  <si>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</si>
  <si>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</si>
  <si>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</si>
  <si>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</si>
  <si>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</si>
  <si>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</si>
  <si>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</si>
  <si>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</si>
  <si>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</si>
  <si>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</si>
  <si>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</si>
  <si>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</si>
  <si>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</si>
  <si>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</si>
  <si>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</si>
  <si>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</si>
  <si>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</si>
  <si>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</si>
  <si>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</si>
  <si>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</si>
  <si>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</si>
  <si>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</si>
  <si>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</si>
  <si>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</si>
  <si>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</si>
  <si>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</si>
  <si>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</si>
  <si>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</si>
  <si>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</si>
  <si>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</si>
  <si>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</si>
  <si>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</si>
  <si>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</si>
  <si>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</si>
  <si>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</si>
  <si>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</si>
  <si>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</si>
  <si>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</si>
  <si>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</si>
  <si>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</si>
  <si>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</si>
  <si>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</si>
  <si>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</si>
  <si>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</si>
  <si>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</si>
  <si>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</si>
  <si>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</si>
  <si>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</si>
  <si>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</si>
  <si>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</si>
  <si>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</si>
  <si>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</si>
  <si>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</si>
  <si>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</si>
  <si>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</si>
  <si>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</si>
  <si>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</si>
  <si>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</si>
  <si>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</si>
  <si>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</si>
  <si>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</si>
  <si>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</si>
  <si>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</si>
  <si>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</si>
  <si>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</si>
  <si>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</si>
  <si>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</si>
  <si>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</si>
  <si>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</si>
  <si>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</si>
  <si>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</si>
  <si>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</si>
  <si>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</si>
  <si>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</si>
  <si>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</si>
  <si>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</si>
  <si>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</si>
  <si>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</si>
  <si>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</si>
  <si>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</si>
  <si>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</si>
  <si>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</si>
  <si>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</si>
  <si>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</si>
  <si>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</si>
  <si>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</si>
  <si>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</si>
  <si>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</si>
  <si>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</si>
  <si>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</si>
  <si>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</si>
  <si>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</si>
  <si>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</si>
  <si>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</si>
  <si>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</si>
  <si>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</si>
  <si>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</si>
  <si>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</si>
  <si>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</si>
  <si>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</si>
  <si>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</si>
  <si>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</si>
  <si>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</si>
  <si>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</si>
  <si>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</si>
  <si>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</si>
  <si>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</si>
  <si>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</si>
  <si>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</si>
  <si>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</si>
  <si>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</si>
  <si>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</si>
  <si>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</si>
  <si>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</si>
  <si>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</si>
  <si>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</si>
  <si>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</si>
  <si>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</si>
  <si>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</si>
  <si>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</si>
  <si>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</si>
  <si>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</si>
  <si>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</si>
  <si>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</si>
  <si>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</si>
  <si>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</si>
  <si>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</si>
  <si>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</si>
  <si>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</si>
  <si>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</si>
  <si>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</si>
  <si>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</si>
  <si>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</si>
  <si>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</si>
  <si>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</si>
  <si>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</si>
  <si>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</si>
  <si>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</si>
  <si>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</si>
  <si>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</si>
  <si>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</si>
  <si>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</si>
  <si>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</si>
  <si>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</si>
  <si>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</si>
  <si>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</si>
  <si>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</si>
  <si>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</si>
  <si>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</si>
  <si>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</si>
  <si>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</si>
  <si>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</si>
  <si>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</si>
  <si>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</si>
  <si>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</si>
  <si>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</si>
  <si>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</si>
  <si>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</si>
  <si>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</si>
  <si>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</si>
  <si>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</si>
  <si>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</si>
  <si>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</si>
  <si>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</si>
  <si>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</si>
  <si>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</si>
  <si>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</si>
  <si>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</si>
  <si>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</si>
  <si>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</si>
  <si>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</si>
  <si>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</si>
  <si>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</si>
  <si>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</si>
  <si>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</si>
  <si>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</si>
  <si>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</si>
  <si>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</si>
  <si>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</si>
  <si>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</si>
  <si>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</si>
  <si>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</si>
  <si>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</si>
  <si>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</si>
  <si>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</si>
  <si>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</si>
  <si>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</si>
  <si>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</si>
  <si>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</si>
  <si>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</si>
  <si>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</si>
  <si>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</si>
  <si>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</si>
  <si>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</si>
  <si>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</si>
  <si>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</si>
  <si>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</si>
  <si>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</si>
  <si>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</si>
  <si>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</si>
  <si>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</si>
  <si>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</si>
  <si>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</si>
  <si>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</si>
  <si>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</si>
  <si>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</si>
  <si>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</si>
  <si>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</si>
  <si>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</si>
  <si>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</si>
  <si>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</si>
  <si>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</si>
  <si>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</si>
  <si>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</si>
  <si>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</si>
  <si>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</si>
  <si>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</si>
  <si>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</si>
  <si>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</si>
  <si>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</si>
  <si>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</si>
  <si>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</si>
  <si>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</si>
  <si>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</si>
  <si>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</si>
  <si>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</si>
  <si>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</si>
  <si>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</si>
  <si>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</si>
  <si>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</si>
  <si>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</si>
  <si>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</si>
  <si>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</si>
  <si>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</si>
  <si>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</si>
  <si>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</si>
  <si>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</si>
  <si>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</si>
  <si>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</si>
  <si>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</si>
  <si>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</si>
  <si>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</si>
  <si>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</si>
  <si>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</si>
  <si>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</si>
  <si>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</si>
  <si>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</si>
  <si>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</si>
  <si>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</si>
  <si>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</si>
  <si>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</si>
  <si>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</si>
  <si>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</si>
  <si>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</si>
  <si>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</si>
  <si>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</si>
  <si>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</si>
  <si>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</si>
  <si>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</si>
  <si>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</si>
  <si>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</si>
  <si>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</si>
  <si>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</si>
  <si>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</si>
  <si>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</si>
  <si>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</si>
  <si>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</si>
  <si>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</si>
  <si>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</si>
  <si>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</si>
  <si>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</si>
  <si>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</si>
  <si>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</si>
  <si>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</si>
  <si>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</si>
  <si>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</si>
  <si>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</si>
  <si>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</si>
  <si>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</si>
  <si>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</si>
  <si>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</si>
  <si>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</si>
  <si>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</si>
  <si>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</si>
  <si>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</si>
  <si>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</si>
  <si>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</si>
  <si>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</si>
  <si>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</si>
  <si>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</si>
  <si>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</si>
  <si>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</si>
  <si>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</si>
  <si>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</si>
  <si>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</si>
  <si>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</si>
  <si>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</si>
  <si>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</si>
  <si>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</si>
  <si>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</si>
  <si>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</si>
  <si>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</si>
  <si>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</si>
  <si>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</si>
  <si>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</si>
  <si>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</si>
  <si>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</si>
  <si>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</si>
  <si>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</si>
  <si>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</si>
  <si>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</si>
  <si>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</si>
  <si>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</si>
  <si>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</si>
  <si>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</si>
  <si>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</si>
  <si>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</si>
  <si>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</si>
  <si>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</si>
  <si>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</si>
  <si>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</si>
  <si>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</si>
  <si>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</si>
  <si>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</si>
  <si>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</si>
  <si>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</si>
  <si>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</si>
  <si>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</si>
  <si>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</si>
  <si>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</si>
  <si>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</si>
  <si>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</si>
  <si>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</si>
  <si>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</si>
  <si>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</si>
  <si>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</si>
  <si>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</si>
  <si>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</si>
  <si>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</si>
  <si>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</si>
  <si>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</si>
  <si>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</si>
  <si>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</si>
  <si>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</si>
  <si>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</si>
  <si>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</si>
  <si>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</si>
  <si>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</si>
  <si>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</si>
  <si>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</si>
  <si>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</si>
  <si>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</si>
  <si>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</si>
  <si>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</si>
  <si>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</si>
  <si>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</si>
  <si>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</si>
  <si>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</si>
  <si>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</si>
  <si>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</si>
  <si>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</si>
  <si>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</si>
  <si>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</si>
  <si>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</si>
  <si>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</si>
  <si>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</si>
  <si>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</si>
  <si>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</si>
  <si>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</si>
  <si>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</si>
  <si>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</si>
  <si>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</si>
  <si>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</si>
  <si>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</si>
  <si>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</si>
  <si>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</si>
  <si>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</si>
  <si>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</si>
  <si>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</si>
  <si>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</si>
  <si>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</si>
  <si>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</si>
  <si>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</si>
  <si>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</si>
  <si>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</si>
  <si>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</si>
  <si>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</si>
  <si>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</si>
  <si>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</si>
  <si>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</si>
  <si>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</si>
  <si>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</si>
  <si>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</si>
  <si>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</si>
  <si>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</si>
  <si>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</si>
  <si>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</si>
  <si>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</si>
  <si>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</si>
  <si>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</si>
  <si>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</si>
  <si>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</si>
  <si>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</si>
  <si>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</si>
  <si>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</si>
  <si>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</si>
  <si>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</si>
  <si>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</si>
  <si>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</si>
  <si>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</si>
  <si>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</si>
  <si>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</si>
  <si>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</si>
  <si>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</si>
  <si>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</si>
  <si>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</si>
  <si>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</si>
  <si>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</si>
  <si>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</si>
  <si>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</si>
  <si>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</si>
  <si>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</si>
  <si>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</si>
  <si>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</si>
  <si>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</si>
  <si>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</si>
  <si>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</si>
  <si>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</si>
  <si>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</si>
  <si>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</si>
  <si>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</si>
  <si>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</si>
  <si>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</si>
  <si>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</si>
  <si>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</si>
  <si>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</si>
  <si>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</si>
  <si>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</si>
  <si>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</si>
  <si>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</si>
  <si>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</si>
  <si>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</si>
  <si>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</si>
  <si>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</si>
  <si>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</si>
  <si>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</si>
  <si>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</si>
  <si>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</si>
  <si>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</si>
  <si>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</si>
  <si>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</si>
  <si>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</si>
  <si>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</si>
  <si>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</si>
  <si>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</si>
  <si>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</si>
  <si>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</si>
  <si>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</si>
  <si>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</si>
  <si>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</si>
  <si>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</si>
  <si>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</si>
  <si>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</si>
  <si>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</si>
  <si>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</si>
  <si>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</si>
  <si>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</si>
  <si>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</si>
  <si>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</si>
  <si>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</si>
  <si>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</si>
  <si>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</si>
  <si>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</si>
  <si>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</si>
  <si>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</si>
  <si>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</si>
  <si>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</si>
  <si>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</si>
  <si>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</si>
  <si>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</si>
  <si>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</si>
  <si>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</si>
  <si>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</si>
  <si>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</si>
  <si>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</si>
  <si>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</si>
  <si>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</si>
  <si>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</si>
  <si>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</si>
  <si>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</si>
  <si>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</si>
  <si>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</si>
  <si>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</si>
  <si>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</si>
  <si>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</si>
  <si>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</si>
  <si>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</si>
  <si>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</si>
  <si>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</si>
  <si>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</si>
  <si>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</si>
  <si>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</si>
  <si>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</si>
  <si>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</si>
  <si>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</si>
  <si>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</si>
  <si>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</si>
  <si>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</si>
  <si>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</si>
  <si>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</si>
  <si>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</si>
  <si>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</si>
  <si>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</si>
  <si>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</si>
  <si>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</si>
  <si>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</si>
  <si>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</si>
  <si>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</si>
  <si>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</si>
  <si>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</si>
  <si>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</si>
  <si>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</si>
  <si>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</si>
  <si>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</si>
  <si>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</si>
  <si>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</si>
  <si>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</si>
  <si>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</si>
  <si>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</si>
  <si>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</si>
  <si>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</si>
  <si>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</si>
  <si>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</si>
  <si>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</si>
  <si>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</si>
  <si>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</si>
  <si>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</si>
  <si>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</si>
  <si>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</si>
  <si>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</si>
  <si>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</si>
  <si>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</si>
  <si>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</si>
  <si>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</si>
  <si>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</si>
  <si>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</si>
  <si>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</si>
  <si>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</si>
  <si>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</si>
  <si>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</si>
  <si>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</si>
  <si>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</si>
  <si>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</si>
  <si>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</si>
  <si>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</si>
  <si>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</si>
  <si>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</si>
  <si>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</si>
  <si>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</si>
  <si>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</si>
  <si>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</si>
  <si>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</si>
  <si>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</si>
  <si>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</si>
  <si>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</si>
  <si>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</si>
  <si>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</si>
  <si>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</si>
  <si>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</si>
  <si>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</si>
  <si>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</si>
  <si>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</si>
  <si>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</si>
  <si>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</si>
  <si>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</si>
  <si>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</si>
  <si>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</si>
  <si>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</si>
  <si>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</si>
  <si>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</si>
  <si>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</si>
  <si>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</si>
  <si>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</si>
  <si>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</si>
  <si>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</si>
  <si>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</si>
  <si>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</si>
  <si>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</si>
  <si>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</si>
  <si>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</si>
  <si>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</si>
  <si>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</si>
  <si>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</si>
  <si>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</si>
  <si>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</si>
  <si>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</si>
  <si>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</si>
  <si>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</si>
  <si>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</si>
  <si>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</si>
  <si>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</si>
  <si>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</si>
  <si>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</si>
  <si>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</si>
  <si>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</si>
  <si>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</si>
  <si>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</si>
  <si>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</si>
  <si>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</si>
  <si>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</si>
  <si>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</si>
  <si>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</si>
  <si>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</si>
  <si>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</si>
  <si>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</si>
  <si>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</si>
  <si>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</si>
  <si>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</si>
  <si>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</si>
  <si>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</si>
  <si>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</si>
  <si>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</si>
  <si>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</si>
  <si>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</si>
  <si>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</si>
  <si>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</si>
  <si>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</si>
  <si>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</si>
  <si>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</si>
  <si>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</si>
  <si>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</si>
  <si>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</si>
  <si>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</si>
  <si>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</si>
  <si>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</si>
  <si>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</si>
  <si>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</si>
  <si>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</si>
  <si>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</si>
  <si>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</si>
  <si>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</si>
  <si>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</si>
  <si>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</si>
  <si>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</si>
  <si>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</si>
  <si>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</si>
  <si>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</si>
  <si>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</si>
  <si>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</si>
  <si>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</si>
  <si>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</si>
  <si>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</si>
  <si>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</si>
  <si>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</si>
  <si>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</si>
  <si>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</si>
  <si>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</si>
  <si>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</si>
  <si>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</si>
  <si>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</si>
  <si>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</si>
  <si>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</si>
  <si>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</si>
  <si>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</si>
  <si>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</si>
  <si>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</si>
  <si>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</si>
  <si>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</si>
  <si>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</si>
  <si>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</si>
  <si>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</si>
  <si>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</si>
  <si>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</si>
  <si>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</si>
  <si>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</si>
  <si>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</si>
  <si>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</si>
  <si>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</si>
  <si>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</si>
  <si>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</si>
  <si>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</si>
  <si>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</si>
  <si>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</si>
  <si>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</si>
  <si>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</si>
  <si>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</si>
  <si>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</si>
  <si>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</si>
  <si>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</si>
  <si>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</si>
  <si>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</si>
  <si>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</si>
  <si>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</si>
  <si>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</si>
  <si>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</si>
  <si>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</si>
  <si>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</si>
  <si>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</si>
  <si>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</si>
  <si>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</si>
  <si>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</si>
  <si>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</si>
  <si>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</si>
  <si>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</si>
  <si>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</si>
  <si>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</si>
  <si>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</si>
  <si>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</si>
  <si>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</si>
  <si>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</si>
  <si>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</si>
  <si>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</si>
  <si>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</si>
  <si>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</si>
  <si>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</si>
  <si>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</si>
  <si>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</si>
  <si>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</si>
  <si>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</si>
  <si>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</si>
  <si>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</si>
  <si>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</si>
  <si>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</si>
  <si>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</si>
  <si>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</si>
  <si>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</si>
  <si>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</si>
  <si>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</si>
  <si>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</si>
  <si>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</si>
  <si>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</si>
  <si>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</si>
  <si>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</si>
  <si>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</si>
  <si>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</si>
  <si>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</si>
  <si>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</si>
  <si>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</si>
  <si>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</si>
  <si>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</si>
  <si>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</si>
  <si>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</si>
  <si>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</si>
  <si>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</si>
  <si>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</si>
  <si>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</si>
  <si>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</si>
  <si>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</si>
  <si>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</si>
  <si>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</si>
  <si>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</si>
  <si>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</si>
  <si>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</si>
  <si>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</si>
  <si>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</si>
  <si>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</si>
  <si>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</si>
  <si>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</si>
  <si>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</si>
  <si>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</si>
  <si>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</si>
  <si>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</si>
  <si>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</si>
  <si>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</si>
  <si>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</si>
  <si>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</si>
  <si>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</si>
  <si>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</si>
  <si>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</si>
  <si>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</si>
  <si>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</si>
  <si>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</si>
  <si>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</si>
  <si>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</si>
  <si>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</si>
  <si>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</si>
  <si>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</si>
  <si>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</si>
  <si>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</si>
  <si>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</si>
  <si>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</si>
  <si>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</si>
  <si>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</si>
  <si>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</si>
  <si>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</si>
  <si>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</si>
  <si>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</si>
  <si>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</si>
  <si>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</si>
  <si>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</si>
  <si>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</si>
  <si>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</si>
  <si>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</si>
  <si>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</si>
  <si>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</si>
  <si>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</si>
  <si>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</si>
  <si>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</si>
  <si>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</si>
  <si>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</si>
  <si>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</si>
  <si>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</si>
  <si>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</si>
  <si>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</si>
  <si>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</si>
  <si>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</si>
  <si>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</si>
  <si>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</si>
  <si>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</si>
  <si>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</si>
  <si>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</si>
  <si>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</si>
  <si>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</si>
  <si>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</si>
  <si>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</si>
  <si>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</si>
  <si>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</si>
  <si>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</si>
  <si>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</si>
  <si>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</si>
  <si>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</si>
  <si>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</si>
  <si>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</si>
  <si>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</si>
  <si>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</si>
  <si>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</si>
  <si>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</si>
  <si>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</si>
  <si>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</si>
  <si>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</si>
  <si>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</si>
  <si>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</si>
  <si>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</si>
  <si>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</si>
  <si>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</si>
  <si>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</si>
  <si>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</si>
  <si>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</si>
  <si>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</si>
  <si>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</si>
  <si>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</si>
  <si>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</si>
  <si>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</si>
  <si>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</si>
  <si>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</si>
  <si>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</si>
  <si>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</si>
  <si>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</si>
  <si>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</si>
  <si>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</si>
  <si>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</si>
  <si>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</si>
  <si>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</si>
  <si>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</si>
  <si>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</si>
  <si>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</si>
  <si>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</si>
  <si>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</si>
  <si>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</si>
  <si>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</si>
  <si>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</si>
  <si>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</si>
  <si>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</si>
  <si>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</si>
  <si>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</si>
  <si>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</si>
  <si>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</si>
  <si>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</si>
  <si>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</si>
  <si>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</si>
  <si>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</si>
  <si>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</si>
  <si>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</si>
  <si>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</si>
  <si>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</si>
  <si>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</si>
  <si>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</si>
  <si>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</si>
  <si>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</si>
  <si>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</si>
  <si>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</si>
  <si>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</si>
  <si>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</si>
  <si>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</si>
  <si>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</si>
  <si>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</si>
  <si>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</si>
  <si>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</si>
  <si>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</si>
  <si>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</si>
  <si>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</si>
  <si>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</si>
  <si>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</si>
  <si>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</si>
  <si>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</si>
  <si>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</si>
  <si>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</si>
  <si>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</si>
  <si>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</si>
  <si>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</si>
  <si>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</si>
  <si>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</si>
  <si>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</si>
  <si>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</si>
  <si>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</si>
  <si>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</si>
  <si>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</si>
  <si>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</si>
  <si>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</si>
  <si>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</si>
  <si>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</si>
  <si>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</si>
  <si>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</si>
  <si>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</si>
  <si>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</si>
  <si>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</si>
  <si>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</si>
  <si>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</si>
  <si>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</si>
  <si>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</si>
  <si>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</si>
  <si>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</si>
  <si>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</si>
  <si>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</si>
  <si>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</si>
  <si>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</si>
  <si>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</si>
  <si>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</si>
  <si>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</si>
  <si>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</si>
  <si>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</si>
  <si>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</si>
  <si>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</si>
  <si>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</si>
  <si>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</si>
  <si>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</si>
  <si>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</si>
  <si>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</si>
  <si>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</si>
  <si>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</si>
  <si>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</si>
  <si>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</si>
  <si>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</si>
  <si>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</si>
  <si>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</si>
  <si>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</si>
  <si>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</si>
  <si>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</si>
  <si>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</si>
  <si>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</si>
  <si>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</si>
  <si>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</si>
  <si>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</si>
  <si>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</si>
  <si>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</si>
  <si>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</si>
  <si>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</si>
  <si>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</si>
  <si>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</si>
  <si>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</si>
  <si>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</si>
  <si>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</si>
  <si>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</si>
  <si>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</si>
  <si>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</si>
  <si>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</si>
  <si>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</si>
  <si>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</si>
  <si>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</si>
  <si>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</si>
  <si>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</si>
  <si>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</si>
  <si>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</si>
  <si>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</si>
  <si>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</si>
  <si>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</si>
  <si>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</si>
  <si>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</si>
  <si>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</si>
  <si>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</si>
  <si>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</si>
  <si>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</si>
  <si>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</si>
  <si>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</si>
  <si>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</si>
  <si>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</si>
  <si>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</si>
  <si>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</si>
  <si>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</si>
  <si>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</si>
  <si>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</si>
  <si>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</si>
  <si>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</si>
  <si>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</si>
  <si>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</si>
  <si>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</si>
  <si>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</si>
  <si>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</si>
  <si>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</si>
  <si>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</si>
  <si>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</si>
  <si>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</si>
  <si>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</si>
  <si>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</si>
  <si>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</si>
  <si>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</si>
  <si>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</si>
  <si>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</si>
  <si>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</si>
  <si>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</si>
  <si>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</si>
  <si>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</si>
  <si>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</si>
  <si>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</si>
  <si>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</si>
  <si>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</si>
  <si>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</si>
  <si>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</si>
  <si>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</si>
  <si>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</si>
  <si>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</si>
  <si>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</si>
  <si>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</si>
  <si>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</si>
  <si>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</si>
  <si>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</si>
  <si>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</si>
  <si>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</si>
  <si>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</si>
  <si>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</si>
  <si>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</si>
  <si>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</si>
  <si>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</si>
  <si>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</si>
  <si>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</si>
  <si>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</si>
  <si>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</si>
  <si>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</si>
  <si>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</si>
  <si>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</si>
  <si>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</si>
  <si>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</si>
  <si>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</si>
  <si>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</si>
  <si>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</si>
  <si>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</si>
  <si>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</si>
  <si>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</si>
  <si>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</si>
  <si>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</si>
  <si>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</si>
  <si>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</si>
  <si>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</si>
  <si>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</si>
  <si>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</si>
  <si>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</si>
  <si>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</si>
  <si>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</si>
  <si>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</si>
  <si>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</si>
  <si>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</si>
  <si>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</si>
  <si>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</si>
  <si>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</si>
  <si>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</si>
  <si>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</si>
  <si>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</si>
  <si>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</si>
  <si>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</si>
  <si>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</si>
  <si>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</si>
  <si>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</si>
  <si>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</si>
  <si>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</si>
  <si>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</si>
  <si>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</si>
  <si>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</si>
  <si>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</si>
  <si>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</si>
  <si>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</si>
  <si>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</si>
  <si>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</si>
  <si>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</si>
  <si>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</si>
  <si>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</si>
  <si>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</si>
  <si>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</si>
  <si>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</si>
  <si>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</si>
  <si>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</si>
  <si>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</si>
  <si>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</si>
  <si>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</si>
  <si>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</si>
  <si>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</si>
  <si>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</si>
  <si>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</si>
  <si>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</si>
  <si>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</si>
  <si>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</si>
  <si>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</si>
  <si>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</si>
  <si>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</si>
  <si>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</si>
  <si>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</si>
  <si>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</si>
  <si>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</si>
  <si>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</si>
  <si>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</si>
  <si>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</si>
  <si>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</si>
  <si>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</si>
  <si>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</si>
  <si>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</si>
  <si>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</si>
  <si>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</si>
  <si>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</si>
  <si>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</si>
  <si>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</si>
  <si>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</si>
  <si>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</si>
  <si>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</si>
  <si>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</si>
  <si>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</si>
  <si>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</si>
  <si>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</si>
  <si>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</si>
  <si>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</si>
  <si>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</si>
  <si>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</si>
  <si>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</si>
  <si>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</si>
  <si>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</si>
  <si>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</si>
  <si>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</si>
  <si>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</si>
  <si>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</si>
  <si>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</si>
  <si>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</si>
  <si>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</si>
  <si>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</si>
  <si>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</si>
  <si>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</si>
  <si>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</si>
  <si>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</si>
  <si>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</si>
  <si>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</si>
  <si>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</si>
  <si>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</si>
  <si>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</si>
  <si>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</si>
  <si>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</si>
  <si>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</si>
  <si>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</si>
  <si>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</si>
  <si>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</si>
  <si>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</si>
  <si>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</si>
  <si>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</si>
  <si>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</si>
  <si>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</si>
  <si>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</si>
  <si>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</si>
  <si>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</si>
  <si>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</si>
  <si>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</si>
  <si>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</si>
  <si>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</si>
  <si>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</si>
  <si>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</si>
  <si>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</si>
  <si>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</si>
  <si>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</si>
  <si>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</si>
  <si>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</si>
  <si>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</si>
  <si>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</si>
  <si>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</si>
  <si>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</si>
  <si>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</si>
  <si>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</si>
  <si>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</si>
  <si>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</si>
  <si>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</si>
  <si>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</si>
  <si>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</si>
  <si>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</si>
  <si>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</si>
  <si>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</si>
  <si>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</si>
  <si>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</si>
  <si>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</si>
  <si>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</si>
  <si>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</si>
  <si>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</si>
  <si>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</si>
  <si>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</si>
  <si>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</si>
  <si>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</si>
  <si>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</si>
  <si>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</si>
  <si>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</si>
  <si>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</si>
  <si>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</si>
  <si>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</si>
  <si>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</si>
  <si>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</si>
  <si>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</si>
  <si>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</si>
  <si>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</si>
  <si>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</si>
  <si>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</si>
  <si>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</si>
  <si>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</si>
  <si>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</si>
  <si>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</si>
  <si>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</si>
  <si>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</si>
  <si>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</si>
  <si>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</si>
  <si>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</si>
  <si>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</si>
  <si>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</si>
  <si>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</si>
  <si>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</si>
  <si>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</si>
  <si>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</si>
  <si>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</si>
  <si>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</si>
  <si>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</si>
  <si>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</si>
  <si>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</si>
  <si>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</si>
  <si>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</si>
  <si>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</si>
  <si>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</si>
  <si>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</si>
  <si>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</si>
  <si>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</si>
  <si>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</si>
  <si>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</si>
  <si>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</si>
  <si>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</si>
  <si>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</si>
  <si>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</si>
  <si>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</si>
  <si>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</si>
  <si>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</si>
  <si>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</si>
  <si>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</si>
  <si>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</si>
  <si>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</si>
  <si>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</si>
  <si>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</si>
  <si>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</si>
  <si>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</si>
  <si>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</si>
  <si>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</si>
  <si>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</si>
  <si>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</si>
  <si>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</si>
  <si>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</si>
  <si>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</si>
  <si>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</si>
  <si>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</si>
  <si>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</si>
  <si>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</si>
  <si>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</si>
  <si>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</si>
  <si>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</si>
  <si>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</si>
  <si>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</si>
  <si>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</si>
  <si>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</si>
  <si>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</si>
  <si>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</si>
  <si>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</si>
  <si>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</si>
  <si>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</si>
  <si>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</si>
  <si>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</si>
  <si>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</si>
  <si>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</si>
  <si>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</si>
  <si>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</si>
  <si>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</si>
  <si>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</si>
  <si>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</si>
  <si>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</si>
  <si>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</si>
  <si>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</si>
  <si>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</si>
  <si>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</si>
  <si>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</si>
  <si>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</si>
  <si>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</si>
  <si>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</si>
  <si>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</si>
  <si>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</si>
  <si>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</si>
  <si>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</si>
  <si>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</si>
  <si>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</si>
  <si>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</si>
  <si>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</si>
  <si>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</si>
  <si>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</si>
  <si>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</si>
  <si>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</si>
  <si>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</si>
  <si>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</si>
  <si>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</si>
  <si>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</si>
  <si>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</si>
  <si>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</si>
  <si>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</si>
  <si>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</si>
  <si>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</si>
  <si>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</si>
  <si>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</si>
  <si>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</si>
  <si>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</si>
  <si>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</si>
  <si>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</si>
  <si>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</si>
  <si>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</si>
  <si>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</si>
  <si>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</si>
  <si>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</si>
  <si>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</si>
  <si>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</si>
  <si>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</si>
  <si>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</si>
  <si>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</si>
  <si>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</si>
  <si>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</si>
  <si>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</si>
  <si>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</si>
  <si>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</si>
  <si>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</si>
  <si>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</si>
  <si>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</si>
  <si>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</si>
  <si>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</si>
  <si>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</si>
  <si>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</si>
  <si>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</si>
  <si>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</si>
  <si>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</si>
  <si>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</si>
  <si>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</si>
  <si>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</si>
  <si>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</si>
  <si>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</si>
  <si>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</si>
  <si>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</si>
  <si>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</si>
  <si>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</si>
  <si>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</si>
  <si>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</si>
  <si>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</si>
  <si>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</si>
  <si>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</si>
  <si>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</si>
  <si>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</si>
  <si>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</si>
  <si>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</si>
  <si>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</si>
  <si>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</si>
  <si>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</si>
  <si>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</si>
  <si>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</si>
  <si>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</si>
  <si>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</si>
  <si>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</si>
  <si>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</si>
  <si>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</si>
  <si>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</si>
  <si>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</si>
  <si>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</si>
  <si>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</si>
  <si>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</si>
  <si>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</si>
  <si>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</si>
  <si>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</si>
  <si>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</si>
  <si>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</si>
  <si>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</si>
  <si>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</si>
  <si>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</si>
  <si>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</si>
  <si>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</si>
  <si>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</si>
  <si>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</si>
  <si>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</si>
  <si>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</si>
  <si>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</si>
  <si>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</si>
  <si>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</si>
  <si>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</si>
  <si>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</si>
  <si>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</si>
  <si>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</si>
  <si>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</si>
  <si>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</si>
  <si>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</si>
  <si>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</si>
  <si>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</si>
  <si>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</si>
  <si>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</si>
  <si>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</si>
  <si>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</si>
  <si>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</si>
  <si>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</si>
  <si>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</si>
  <si>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</si>
  <si>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</si>
  <si>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</si>
  <si>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</si>
  <si>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</si>
  <si>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</si>
  <si>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</si>
  <si>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</si>
  <si>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</si>
  <si>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</si>
  <si>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</si>
  <si>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</si>
  <si>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</si>
  <si>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</si>
  <si>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</si>
  <si>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</si>
  <si>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</si>
  <si>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</si>
  <si>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</si>
  <si>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</si>
  <si>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</si>
  <si>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</si>
  <si>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</si>
  <si>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</si>
  <si>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</si>
  <si>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</si>
  <si>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</si>
  <si>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</si>
  <si>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</si>
  <si>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</si>
  <si>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</si>
  <si>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</si>
  <si>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</si>
  <si>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</si>
  <si>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</si>
  <si>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</si>
  <si>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</si>
  <si>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</si>
  <si>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</si>
  <si>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</si>
  <si>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</si>
  <si>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</si>
  <si>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</si>
  <si>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</si>
  <si>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</si>
  <si>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</si>
  <si>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</si>
  <si>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</si>
  <si>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</si>
  <si>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</si>
  <si>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</si>
  <si>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</si>
  <si>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</si>
  <si>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</si>
  <si>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</si>
  <si>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</si>
  <si>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</si>
  <si>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</si>
  <si>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</si>
  <si>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</si>
  <si>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</si>
  <si>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</si>
  <si>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</si>
  <si>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</si>
  <si>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</si>
  <si>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</si>
  <si>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</si>
  <si>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</si>
  <si>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</si>
  <si>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</si>
  <si>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</si>
  <si>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</si>
  <si>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</si>
  <si>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</si>
  <si>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</si>
  <si>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</si>
  <si>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</si>
  <si>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</si>
  <si>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</si>
  <si>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</si>
  <si>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</si>
  <si>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</si>
  <si>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</si>
  <si>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</si>
  <si>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</si>
  <si>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</si>
  <si>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</si>
  <si>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</si>
  <si>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</si>
  <si>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</si>
  <si>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</si>
  <si>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</si>
  <si>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</si>
  <si>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</si>
  <si>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</si>
  <si>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</si>
  <si>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</si>
  <si>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</si>
  <si>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</si>
  <si>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</si>
  <si>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</si>
  <si>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</si>
  <si>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</si>
  <si>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</si>
  <si>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</si>
  <si>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</si>
  <si>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</si>
  <si>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</si>
  <si>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</si>
  <si>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</si>
  <si>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</si>
  <si>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</si>
  <si>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</si>
  <si>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</si>
  <si>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</si>
  <si>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</si>
  <si>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</si>
  <si>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</si>
  <si>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</si>
  <si>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</si>
  <si>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</si>
  <si>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</si>
  <si>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</si>
  <si>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</si>
  <si>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</si>
  <si>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</si>
  <si>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</si>
  <si>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</si>
  <si>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</si>
  <si>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</si>
  <si>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</si>
  <si>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</si>
  <si>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</si>
  <si>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</si>
  <si>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</si>
  <si>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</si>
  <si>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</si>
  <si>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</si>
  <si>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</si>
  <si>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</si>
  <si>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</si>
  <si>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</si>
  <si>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</si>
  <si>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</si>
  <si>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</si>
  <si>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</si>
  <si>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</si>
  <si>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</si>
  <si>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</si>
  <si>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</si>
  <si>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</si>
  <si>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</si>
  <si>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</si>
  <si>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</si>
  <si>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</si>
  <si>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</si>
  <si>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</si>
  <si>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</si>
  <si>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</si>
  <si>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</si>
  <si>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</si>
  <si>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</si>
  <si>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</si>
  <si>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</si>
  <si>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</si>
  <si>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</si>
  <si>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</si>
  <si>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</si>
  <si>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</si>
  <si>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</si>
  <si>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</si>
  <si>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</si>
  <si>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</si>
  <si>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</si>
  <si>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</si>
  <si>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</si>
  <si>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</si>
  <si>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</si>
  <si>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</si>
  <si>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</si>
  <si>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</si>
  <si>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</si>
  <si>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</si>
  <si>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</si>
  <si>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</si>
  <si>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</si>
  <si>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</si>
  <si>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</si>
  <si>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</si>
  <si>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</si>
  <si>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</si>
  <si>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</si>
  <si>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</si>
  <si>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</si>
  <si>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</si>
  <si>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</si>
  <si>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</si>
  <si>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</si>
  <si>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</si>
  <si>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</si>
  <si>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</si>
  <si>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</si>
  <si>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</si>
  <si>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</si>
  <si>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</si>
  <si>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</si>
  <si>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</si>
  <si>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</si>
  <si>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</si>
  <si>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</si>
  <si>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</si>
  <si>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</si>
  <si>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</si>
  <si>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</si>
  <si>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</si>
  <si>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</si>
  <si>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</si>
  <si>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</si>
  <si>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</si>
  <si>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</si>
  <si>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</si>
  <si>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</si>
  <si>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</si>
  <si>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</si>
  <si>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</si>
  <si>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</si>
  <si>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</si>
  <si>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</si>
  <si>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</si>
  <si>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</si>
  <si>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</si>
  <si>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</si>
  <si>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</si>
  <si>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</si>
  <si>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</si>
  <si>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</si>
  <si>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</si>
  <si>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</si>
  <si>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</si>
  <si>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</si>
  <si>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</si>
  <si>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</si>
  <si>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</si>
  <si>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</si>
  <si>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</si>
  <si>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</si>
  <si>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</si>
  <si>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</si>
  <si>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</si>
  <si>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</si>
  <si>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</si>
  <si>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</si>
  <si>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</si>
  <si>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</si>
  <si>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</si>
  <si>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</si>
  <si>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</si>
  <si>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</si>
  <si>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</si>
  <si>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</si>
  <si>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</si>
  <si>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</si>
  <si>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</si>
  <si>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</si>
  <si>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</si>
  <si>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</si>
  <si>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</si>
  <si>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</si>
  <si>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</si>
  <si>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</si>
  <si>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</si>
  <si>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</si>
  <si>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</si>
  <si>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</si>
  <si>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</si>
  <si>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</si>
  <si>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</si>
  <si>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</si>
  <si>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</si>
  <si>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</si>
  <si>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</si>
  <si>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</si>
  <si>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</si>
  <si>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</si>
  <si>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</si>
  <si>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</si>
  <si>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</si>
  <si>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</si>
  <si>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</si>
  <si>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</si>
  <si>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</si>
  <si>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</si>
  <si>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</si>
  <si>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</si>
  <si>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</si>
  <si>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</si>
  <si>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</si>
  <si>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</si>
  <si>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</si>
  <si>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</si>
  <si>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</si>
  <si>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</si>
  <si>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</si>
  <si>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</si>
  <si>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</si>
  <si>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</si>
  <si>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</si>
  <si>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</si>
  <si>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</si>
  <si>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</si>
  <si>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</si>
  <si>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</si>
  <si>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</si>
  <si>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</si>
  <si>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</si>
  <si>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</si>
  <si>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</si>
  <si>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</si>
  <si>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</si>
  <si>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</si>
  <si>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</si>
  <si>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</si>
  <si>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</si>
  <si>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</si>
  <si>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</si>
  <si>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</si>
  <si>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</si>
  <si>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</si>
  <si>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</si>
  <si>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</si>
  <si>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</si>
  <si>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</si>
  <si>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</si>
  <si>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</si>
  <si>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</si>
  <si>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</si>
  <si>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</si>
  <si>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</si>
  <si>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</si>
  <si>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</si>
  <si>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</si>
  <si>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</si>
  <si>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</si>
  <si>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</si>
  <si>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</si>
  <si>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</si>
  <si>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</si>
  <si>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</si>
  <si>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</si>
  <si>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</si>
  <si>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</si>
  <si>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</si>
  <si>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</si>
  <si>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</si>
  <si>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</si>
  <si>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</si>
  <si>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</si>
  <si>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</si>
  <si>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</si>
  <si>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</si>
  <si>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</si>
  <si>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</si>
  <si>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</si>
  <si>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</si>
  <si>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</si>
  <si>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</si>
  <si>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</si>
  <si>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</si>
  <si>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</si>
  <si>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</si>
  <si>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</si>
  <si>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</si>
  <si>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</si>
  <si>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</si>
  <si>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</si>
  <si>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</si>
  <si>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</si>
  <si>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</si>
  <si>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</si>
  <si>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</si>
  <si>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</si>
  <si>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</si>
  <si>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</si>
  <si>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</si>
  <si>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</si>
  <si>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</si>
  <si>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</si>
  <si>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</si>
  <si>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</si>
  <si>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</si>
  <si>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</si>
  <si>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</si>
  <si>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</si>
  <si>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</si>
  <si>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</si>
  <si>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</si>
  <si>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</si>
  <si>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</si>
  <si>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</si>
  <si>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</si>
  <si>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</si>
  <si>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</si>
  <si>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</si>
  <si>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</si>
  <si>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</si>
  <si>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</si>
  <si>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</si>
  <si>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</si>
  <si>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</si>
  <si>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</si>
  <si>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</si>
  <si>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</si>
  <si>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</si>
  <si>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</si>
  <si>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</si>
  <si>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</si>
  <si>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</si>
  <si>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</si>
  <si>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</si>
  <si>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</si>
  <si>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</si>
  <si>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</si>
  <si>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</si>
  <si>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</si>
  <si>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</si>
  <si>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</si>
  <si>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</si>
  <si>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</si>
  <si>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</si>
  <si>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</si>
  <si>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</si>
  <si>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</si>
  <si>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</si>
  <si>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</si>
  <si>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</si>
  <si>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</si>
  <si>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</si>
  <si>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</si>
  <si>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</si>
  <si>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</si>
  <si>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</si>
  <si>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</si>
  <si>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</si>
  <si>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</si>
  <si>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</si>
  <si>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</si>
  <si>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</si>
  <si>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</si>
  <si>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</si>
  <si>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</si>
  <si>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</si>
  <si>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</si>
  <si>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</si>
  <si>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</si>
  <si>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</si>
  <si>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</si>
  <si>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</si>
  <si>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</si>
  <si>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</si>
  <si>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</si>
  <si>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</si>
  <si>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</si>
  <si>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</si>
  <si>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</si>
  <si>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</si>
  <si>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</si>
  <si>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</si>
  <si>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</si>
  <si>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</si>
  <si>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</si>
  <si>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</si>
  <si>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</si>
  <si>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</si>
  <si>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</si>
  <si>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</si>
  <si>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</si>
  <si>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</si>
  <si>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</si>
  <si>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</si>
  <si>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</si>
  <si>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</si>
  <si>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</si>
  <si>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</si>
  <si>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</si>
  <si>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</si>
  <si>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</si>
  <si>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</si>
  <si>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</si>
  <si>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</si>
  <si>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</si>
  <si>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</si>
  <si>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</si>
  <si>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</si>
  <si>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</si>
  <si>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</si>
  <si>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</si>
  <si>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</si>
  <si>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</si>
  <si>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</si>
  <si>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</si>
  <si>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</si>
  <si>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</si>
  <si>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</si>
  <si>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</si>
  <si>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</si>
  <si>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</si>
  <si>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</si>
  <si>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</si>
  <si>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</si>
  <si>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</si>
  <si>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</si>
  <si>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</si>
  <si>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</si>
  <si>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</si>
  <si>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</si>
  <si>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</si>
  <si>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</si>
  <si>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</si>
  <si>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</si>
  <si>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</si>
  <si>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</si>
  <si>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</si>
  <si>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</si>
  <si>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</si>
  <si>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</si>
  <si>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</si>
  <si>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</si>
  <si>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</si>
  <si>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</si>
  <si>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</si>
  <si>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</si>
  <si>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</si>
  <si>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</si>
  <si>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</si>
  <si>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</si>
  <si>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</si>
  <si>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</si>
  <si>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</si>
  <si>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</si>
  <si>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</si>
  <si>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</si>
  <si>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</si>
  <si>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</si>
  <si>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</si>
  <si>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</si>
  <si>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</si>
  <si>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</si>
  <si>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</si>
  <si>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</si>
  <si>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</si>
  <si>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</si>
  <si>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</si>
  <si>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</si>
  <si>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</si>
  <si>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</si>
  <si>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</si>
  <si>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</si>
  <si>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</si>
  <si>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</si>
  <si>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</si>
  <si>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</si>
  <si>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</si>
  <si>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</si>
  <si>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</si>
  <si>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</si>
  <si>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</si>
  <si>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</si>
  <si>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</si>
  <si>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</si>
  <si>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</si>
  <si>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</si>
  <si>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</si>
  <si>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</si>
  <si>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</si>
  <si>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</si>
  <si>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</si>
  <si>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</si>
  <si>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</si>
  <si>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</si>
  <si>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</si>
  <si>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</si>
  <si>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</si>
  <si>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</si>
  <si>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</si>
  <si>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</si>
  <si>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</si>
  <si>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</si>
  <si>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</si>
  <si>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</si>
  <si>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</si>
  <si>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</si>
  <si>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</si>
  <si>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</si>
  <si>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</si>
  <si>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</si>
  <si>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</si>
  <si>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</si>
  <si>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</si>
  <si>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</si>
  <si>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</si>
  <si>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</si>
  <si>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</si>
  <si>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</si>
  <si>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</si>
  <si>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</si>
  <si>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</si>
  <si>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</si>
  <si>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</si>
  <si>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</si>
  <si>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</si>
  <si>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</si>
  <si>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</si>
  <si>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</si>
  <si>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</si>
  <si>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</si>
  <si>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</si>
  <si>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</si>
  <si>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</si>
  <si>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</si>
  <si>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</si>
  <si>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</si>
  <si>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</si>
  <si>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</si>
  <si>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</si>
  <si>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</si>
  <si>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</si>
  <si>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</si>
  <si>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</si>
  <si>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</si>
  <si>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</si>
  <si>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</si>
  <si>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</si>
  <si>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</si>
  <si>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</si>
  <si>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</si>
  <si>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</si>
  <si>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</si>
  <si>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</si>
  <si>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</si>
  <si>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</si>
  <si>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</si>
  <si>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</si>
  <si>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</si>
  <si>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</si>
  <si>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</si>
  <si>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</si>
  <si>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</si>
  <si>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</si>
  <si>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</si>
  <si>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</si>
  <si>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</si>
  <si>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</si>
  <si>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</si>
  <si>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</si>
  <si>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</si>
  <si>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</si>
  <si>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</si>
  <si>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</si>
  <si>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</si>
  <si>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</si>
  <si>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</si>
  <si>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</si>
  <si>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</si>
  <si>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</si>
  <si>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</si>
  <si>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</si>
  <si>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</si>
  <si>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</si>
  <si>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</si>
  <si>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</si>
  <si>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</si>
  <si>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</si>
  <si>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</si>
  <si>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</si>
  <si>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</si>
  <si>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</si>
  <si>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</si>
  <si>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</si>
  <si>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</si>
  <si>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</si>
  <si>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</si>
  <si>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</si>
  <si>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</si>
  <si>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</si>
  <si>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</si>
  <si>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</si>
  <si>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</si>
  <si>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</si>
  <si>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</si>
  <si>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</si>
  <si>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</si>
  <si>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</si>
  <si>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</si>
  <si>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</si>
  <si>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</si>
  <si>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</si>
  <si>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</si>
  <si>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</si>
  <si>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</si>
  <si>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</si>
  <si>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</si>
  <si>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</si>
  <si>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</si>
  <si>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</si>
  <si>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</si>
  <si>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</si>
  <si>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</si>
  <si>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</si>
  <si>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</si>
  <si>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</si>
  <si>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</si>
  <si>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</si>
  <si>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</si>
  <si>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</si>
  <si>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</si>
  <si>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</si>
  <si>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</si>
  <si>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</si>
  <si>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</si>
  <si>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</si>
  <si>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</si>
  <si>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</si>
  <si>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</si>
  <si>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</si>
  <si>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</si>
  <si>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</si>
  <si>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</si>
  <si>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</si>
  <si>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</si>
  <si>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</si>
  <si>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</si>
  <si>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</si>
  <si>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</si>
  <si>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</si>
  <si>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</si>
  <si>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</si>
  <si>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</si>
  <si>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</si>
  <si>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</si>
  <si>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</si>
  <si>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</si>
  <si>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</si>
  <si>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</si>
  <si>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</si>
  <si>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</si>
  <si>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</si>
  <si>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</si>
  <si>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</si>
  <si>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</si>
  <si>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</si>
  <si>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</si>
  <si>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</si>
  <si>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</si>
  <si>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</si>
  <si>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</si>
  <si>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</si>
  <si>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</si>
  <si>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</si>
  <si>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</si>
  <si>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</si>
  <si>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</si>
  <si>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</si>
  <si>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</si>
  <si>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</si>
  <si>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</si>
  <si>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</si>
  <si>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</si>
  <si>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</si>
  <si>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</si>
  <si>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</si>
  <si>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</si>
  <si>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</si>
  <si>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</si>
  <si>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</si>
  <si>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</si>
  <si>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</si>
  <si>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</si>
  <si>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</si>
  <si>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</si>
  <si>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</si>
  <si>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</si>
  <si>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</si>
  <si>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</si>
  <si>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</si>
  <si>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</si>
  <si>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</si>
  <si>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</si>
  <si>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</si>
  <si>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</si>
  <si>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</si>
  <si>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</si>
  <si>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</si>
  <si>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</si>
  <si>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</si>
  <si>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</si>
  <si>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</si>
  <si>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</si>
  <si>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</si>
  <si>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</si>
  <si>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</si>
  <si>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</si>
  <si>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</si>
  <si>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</si>
  <si>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</si>
  <si>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</si>
  <si>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</si>
  <si>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</si>
  <si>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</si>
  <si>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</si>
  <si>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</si>
  <si>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</si>
  <si>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</si>
  <si>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</si>
  <si>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</si>
  <si>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</si>
  <si>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</si>
  <si>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</si>
  <si>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</si>
  <si>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</si>
  <si>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</si>
  <si>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</si>
  <si>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</si>
  <si>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</si>
  <si>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</si>
  <si>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</si>
  <si>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</si>
  <si>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</si>
  <si>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</si>
  <si>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</si>
  <si>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</si>
  <si>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</si>
  <si>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</si>
  <si>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</si>
  <si>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</si>
  <si>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</si>
  <si>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</si>
  <si>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</si>
  <si>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</si>
  <si>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</si>
  <si>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</si>
  <si>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</si>
  <si>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</si>
  <si>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</si>
  <si>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</si>
  <si>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</si>
  <si>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</si>
  <si>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</si>
  <si>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</si>
  <si>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</si>
  <si>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</si>
  <si>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</si>
  <si>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</si>
  <si>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</si>
  <si>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</si>
  <si>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</si>
  <si>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</si>
  <si>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</si>
  <si>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</si>
  <si>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</si>
  <si>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</si>
  <si>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</si>
  <si>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</si>
  <si>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</si>
  <si>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</si>
  <si>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</si>
  <si>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</si>
  <si>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</si>
  <si>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</si>
  <si>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</si>
  <si>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</si>
  <si>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</si>
  <si>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</si>
  <si>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</si>
  <si>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</si>
  <si>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</si>
  <si>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</si>
  <si>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</si>
  <si>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</si>
  <si>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</si>
  <si>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</si>
  <si>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</si>
  <si>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</si>
  <si>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</si>
  <si>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</si>
  <si>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</si>
  <si>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</si>
  <si>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</si>
  <si>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</si>
  <si>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</si>
  <si>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</si>
  <si>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</si>
  <si>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</si>
  <si>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</si>
  <si>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</si>
  <si>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</si>
  <si>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</si>
  <si>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</si>
  <si>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</si>
  <si>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</si>
  <si>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</si>
  <si>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</si>
  <si>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</si>
  <si>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</si>
  <si>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</si>
  <si>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</si>
  <si>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</si>
  <si>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</si>
  <si>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</si>
  <si>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</si>
  <si>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</si>
  <si>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</si>
  <si>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</si>
  <si>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</si>
  <si>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</si>
  <si>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</si>
  <si>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</si>
  <si>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</si>
  <si>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</si>
  <si>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</si>
  <si>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</si>
  <si>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</si>
  <si>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</si>
  <si>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</si>
  <si>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</si>
  <si>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</si>
  <si>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</si>
  <si>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</si>
  <si>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</si>
  <si>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</si>
  <si>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</si>
  <si>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</si>
  <si>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</si>
  <si>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</si>
  <si>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</si>
  <si>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</si>
  <si>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</si>
  <si>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</si>
  <si>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</si>
  <si>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</si>
  <si>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</si>
  <si>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</si>
  <si>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</si>
  <si>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</si>
  <si>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</si>
  <si>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</si>
  <si>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</si>
  <si>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</si>
  <si>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</si>
  <si>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</si>
  <si>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</si>
  <si>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</si>
  <si>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</si>
  <si>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</si>
  <si>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</si>
  <si>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</si>
  <si>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</si>
  <si>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</si>
  <si>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</si>
  <si>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</si>
  <si>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</si>
  <si>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</si>
  <si>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</si>
  <si>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</si>
  <si>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</si>
  <si>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</si>
  <si>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</si>
  <si>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</si>
  <si>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</si>
  <si>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</si>
  <si>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</si>
  <si>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</si>
  <si>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</si>
  <si>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</si>
  <si>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</si>
  <si>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</si>
  <si>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</si>
  <si>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</si>
  <si>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</si>
  <si>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</si>
  <si>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</si>
  <si>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</si>
  <si>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</si>
  <si>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</si>
  <si>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</si>
  <si>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</si>
  <si>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</si>
  <si>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</si>
  <si>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</si>
  <si>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</si>
  <si>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</si>
  <si>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</si>
  <si>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</si>
  <si>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</si>
  <si>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</si>
  <si>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</si>
  <si>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</si>
  <si>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</si>
  <si>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</si>
  <si>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</si>
  <si>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</si>
  <si>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</si>
  <si>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</si>
  <si>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</si>
  <si>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</si>
  <si>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</si>
  <si>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</si>
  <si>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</si>
  <si>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</si>
  <si>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</si>
  <si>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</si>
  <si>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</si>
  <si>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</si>
  <si>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</si>
  <si>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</si>
  <si>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</si>
  <si>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</si>
  <si>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</si>
  <si>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</si>
  <si>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</si>
  <si>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</si>
  <si>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</si>
  <si>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</si>
  <si>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</si>
  <si>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</si>
  <si>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</si>
  <si>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</si>
  <si>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</si>
  <si>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</si>
  <si>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</si>
  <si>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</si>
  <si>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</si>
  <si>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</si>
  <si>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</si>
  <si>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</si>
  <si>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</si>
  <si>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</si>
  <si>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</si>
  <si>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</si>
  <si>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</si>
  <si>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</si>
  <si>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</si>
  <si>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</si>
  <si>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</si>
  <si>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</si>
  <si>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</si>
  <si>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</si>
  <si>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</si>
  <si>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</si>
  <si>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</si>
  <si>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</si>
  <si>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</si>
  <si>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</si>
  <si>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</si>
  <si>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</si>
  <si>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</si>
  <si>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</si>
  <si>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</si>
  <si>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</si>
  <si>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</si>
  <si>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</si>
  <si>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</si>
  <si>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</si>
  <si>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</si>
  <si>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</si>
  <si>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</si>
  <si>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</si>
  <si>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</si>
  <si>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</si>
  <si>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</si>
  <si>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</si>
  <si>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</si>
  <si>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</si>
  <si>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</si>
  <si>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</si>
  <si>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</si>
  <si>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</si>
  <si>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</si>
  <si>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</si>
  <si>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</si>
  <si>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</si>
  <si>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</si>
  <si>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</si>
  <si>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</si>
  <si>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</si>
  <si>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</si>
  <si>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</si>
  <si>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</si>
  <si>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</si>
  <si>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</si>
  <si>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</si>
  <si>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</si>
  <si>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</si>
  <si>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</si>
  <si>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</si>
  <si>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</si>
  <si>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</si>
  <si>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</si>
  <si>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</si>
  <si>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</si>
  <si>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</si>
  <si>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</si>
  <si>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</si>
  <si>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</si>
  <si>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</si>
  <si>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</si>
  <si>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</si>
  <si>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</si>
  <si>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</si>
  <si>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</si>
  <si>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</si>
  <si>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</si>
  <si>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</si>
  <si>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</si>
  <si>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</si>
  <si>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</si>
  <si>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</si>
  <si>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</si>
  <si>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</si>
  <si>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</si>
  <si>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</si>
  <si>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</si>
  <si>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</si>
  <si>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</si>
  <si>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</si>
  <si>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</si>
  <si>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</si>
  <si>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</si>
  <si>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</si>
  <si>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</si>
  <si>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</si>
  <si>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</si>
  <si>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</si>
  <si>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</si>
  <si>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</si>
  <si>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</si>
  <si>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</si>
  <si>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</si>
  <si>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</si>
  <si>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</si>
  <si>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</si>
  <si>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</si>
  <si>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</si>
  <si>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</si>
  <si>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</si>
  <si>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</si>
  <si>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</si>
  <si>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</si>
  <si>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</si>
  <si>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</si>
  <si>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</si>
  <si>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</si>
  <si>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</si>
  <si>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</si>
  <si>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</si>
  <si>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</si>
  <si>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</si>
  <si>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</si>
  <si>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</si>
  <si>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</si>
  <si>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</si>
  <si>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</si>
  <si>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</si>
  <si>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</si>
  <si>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</si>
  <si>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</si>
  <si>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</si>
  <si>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</si>
  <si>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</si>
  <si>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</si>
  <si>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</si>
  <si>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</si>
  <si>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</si>
  <si>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</si>
  <si>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</si>
  <si>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</si>
  <si>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</si>
  <si>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</si>
  <si>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</si>
  <si>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</si>
  <si>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</si>
  <si>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</si>
  <si>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</si>
  <si>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</si>
  <si>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</si>
  <si>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</si>
  <si>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</si>
  <si>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</si>
  <si>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</si>
  <si>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</si>
  <si>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</si>
  <si>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</si>
  <si>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</si>
  <si>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</si>
  <si>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</si>
  <si>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</si>
  <si>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</si>
  <si>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</si>
  <si>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</si>
  <si>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</si>
  <si>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</si>
  <si>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</si>
  <si>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</si>
  <si>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</si>
  <si>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</si>
  <si>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</si>
  <si>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</si>
  <si>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</si>
  <si>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</si>
  <si>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</si>
  <si>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</si>
  <si>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</si>
  <si>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</si>
  <si>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</si>
  <si>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</si>
  <si>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</si>
  <si>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</si>
  <si>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</si>
  <si>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</si>
  <si>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</si>
  <si>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</si>
  <si>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</si>
  <si>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</si>
  <si>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</si>
  <si>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</si>
  <si>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</si>
  <si>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</si>
  <si>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</si>
  <si>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</si>
  <si>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</si>
  <si>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</si>
  <si>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</si>
  <si>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</si>
  <si>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</si>
  <si>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</si>
  <si>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</si>
  <si>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</si>
  <si>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</si>
  <si>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</si>
  <si>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</si>
  <si>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</si>
  <si>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</si>
  <si>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</si>
  <si>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</si>
  <si>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</si>
  <si>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</si>
  <si>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</si>
  <si>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</si>
  <si>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</si>
  <si>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</si>
  <si>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</si>
  <si>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</si>
  <si>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</si>
  <si>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</si>
  <si>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</si>
  <si>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</si>
  <si>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</si>
  <si>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</si>
  <si>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</si>
  <si>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</si>
  <si>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</si>
  <si>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</si>
  <si>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</si>
  <si>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</si>
  <si>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</si>
  <si>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</si>
  <si>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</si>
  <si>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</si>
  <si>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</si>
  <si>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</si>
  <si>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</si>
  <si>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</si>
  <si>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</si>
  <si>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</si>
  <si>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</si>
  <si>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</si>
  <si>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</si>
  <si>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</si>
  <si>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</si>
  <si>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</si>
  <si>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</si>
  <si>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</si>
  <si>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</si>
  <si>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</si>
  <si>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</si>
  <si>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</si>
  <si>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</si>
  <si>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</si>
  <si>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</si>
  <si>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</si>
  <si>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</si>
  <si>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</si>
  <si>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</si>
  <si>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</si>
  <si>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</si>
  <si>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</si>
  <si>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</si>
  <si>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</si>
  <si>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</si>
  <si>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</si>
  <si>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</si>
  <si>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</si>
  <si>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</si>
  <si>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</si>
  <si>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</si>
  <si>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</si>
  <si>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</si>
  <si>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</si>
  <si>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</si>
  <si>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</si>
  <si>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</si>
  <si>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</si>
  <si>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</si>
  <si>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</si>
  <si>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</si>
  <si>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</si>
  <si>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</si>
  <si>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</si>
  <si>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</si>
  <si>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</si>
  <si>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</si>
  <si>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</si>
  <si>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</si>
  <si>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</si>
  <si>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</si>
  <si>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</si>
  <si>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</si>
  <si>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</si>
  <si>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</si>
  <si>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</si>
  <si>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</si>
  <si>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</si>
  <si>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</si>
  <si>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</si>
  <si>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</si>
  <si>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</si>
  <si>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</si>
  <si>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</si>
  <si>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</si>
  <si>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</si>
  <si>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</si>
  <si>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</si>
  <si>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</si>
  <si>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</si>
  <si>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</si>
  <si>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</si>
  <si>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</si>
  <si>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</si>
  <si>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</si>
  <si>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</si>
  <si>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</si>
  <si>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</si>
  <si>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</si>
  <si>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</si>
  <si>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</si>
  <si>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</si>
  <si>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</si>
  <si>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</si>
  <si>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</si>
  <si>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</si>
  <si>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</si>
  <si>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</si>
  <si>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</si>
  <si>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</si>
  <si>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</si>
  <si>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</si>
  <si>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</si>
  <si>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</si>
  <si>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</si>
  <si>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</si>
  <si>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</si>
  <si>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</si>
  <si>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</si>
  <si>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</si>
  <si>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</si>
  <si>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</si>
  <si>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</si>
  <si>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</si>
  <si>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</si>
  <si>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</si>
  <si>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</si>
  <si>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</si>
  <si>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</si>
  <si>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</si>
  <si>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</si>
  <si>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</si>
  <si>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</si>
  <si>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</si>
  <si>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</si>
  <si>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</si>
  <si>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</si>
  <si>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</si>
  <si>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</si>
  <si>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</si>
  <si>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</si>
  <si>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</si>
  <si>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</si>
  <si>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</si>
  <si>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</si>
  <si>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</si>
  <si>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</si>
  <si>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</si>
  <si>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</si>
  <si>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</si>
  <si>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</si>
  <si>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</si>
  <si>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</si>
  <si>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</si>
  <si>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</si>
  <si>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</si>
  <si>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</si>
  <si>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</si>
  <si>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</si>
  <si>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</si>
  <si>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</si>
  <si>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</si>
  <si>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</si>
  <si>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</si>
  <si>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</si>
  <si>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</si>
  <si>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</si>
  <si>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</si>
  <si>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</si>
  <si>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</si>
  <si>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</si>
  <si>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</si>
  <si>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</si>
  <si>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</si>
  <si>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</si>
  <si>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</si>
  <si>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</si>
  <si>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</si>
  <si>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</si>
  <si>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</si>
  <si>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</si>
  <si>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</si>
  <si>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</si>
  <si>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</si>
  <si>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</si>
  <si>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</si>
  <si>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</si>
  <si>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</si>
  <si>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</si>
  <si>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</si>
  <si>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</si>
  <si>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</si>
  <si>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</si>
  <si>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</si>
  <si>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</si>
  <si>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</si>
  <si>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</si>
  <si>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</si>
  <si>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</si>
  <si>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</si>
  <si>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</si>
  <si>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</si>
  <si>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</si>
  <si>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</si>
  <si>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</si>
  <si>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</si>
  <si>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</si>
  <si>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</si>
  <si>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</si>
  <si>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</si>
  <si>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</si>
  <si>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</si>
  <si>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</si>
  <si>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</si>
  <si>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</si>
  <si>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</si>
  <si>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</si>
  <si>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</si>
  <si>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</si>
  <si>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</si>
  <si>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</si>
  <si>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</si>
  <si>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</si>
  <si>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</si>
  <si>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</si>
  <si>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</si>
  <si>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</si>
  <si>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</si>
  <si>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</si>
  <si>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</si>
  <si>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</si>
  <si>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</si>
  <si>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</si>
  <si>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</si>
  <si>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</si>
  <si>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</si>
  <si>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</si>
  <si>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</si>
  <si>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</si>
  <si>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</si>
  <si>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</si>
  <si>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</si>
  <si>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</si>
  <si>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</si>
  <si>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</si>
  <si>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</si>
  <si>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</si>
  <si>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</si>
  <si>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</si>
  <si>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</si>
  <si>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</si>
  <si>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</si>
  <si>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</si>
  <si>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</si>
  <si>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</si>
  <si>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</si>
  <si>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</si>
  <si>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</si>
  <si>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</si>
  <si>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</si>
  <si>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</si>
  <si>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</si>
  <si>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</si>
  <si>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</si>
  <si>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</si>
  <si>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</si>
  <si>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</si>
  <si>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</si>
  <si>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</si>
  <si>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</si>
  <si>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</si>
  <si>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</si>
  <si>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</si>
  <si>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</si>
  <si>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</si>
  <si>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</si>
  <si>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</si>
  <si>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</si>
  <si>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</si>
  <si>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</si>
  <si>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</si>
  <si>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</si>
  <si>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</si>
  <si>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</si>
  <si>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</si>
  <si>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</si>
  <si>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</si>
  <si>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</si>
  <si>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</si>
  <si>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</si>
  <si>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</si>
  <si>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</si>
  <si>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</si>
  <si>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</si>
  <si>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</si>
  <si>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</si>
  <si>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</si>
  <si>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</si>
  <si>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</si>
  <si>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</si>
  <si>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</si>
  <si>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</si>
  <si>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</si>
  <si>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</si>
  <si>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</si>
  <si>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</si>
  <si>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</si>
  <si>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</si>
  <si>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</si>
  <si>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</si>
  <si>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</si>
  <si>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MS</t>
  </si>
  <si>
    <t>ACIONADOR MANUAL TIPO QUEBRA VIDRO, COM MARTELO E BOTOEIRA, PARA ALARME ENDERECAVEL, DA ILUMAC OU SIMILAR</t>
  </si>
  <si>
    <t>ALARME AUDIOVISUAL DE EMERGENCIA, MODELO BIVOLT 110/220V - 50/60HZ, FUNCIONAMENTO POR RADIOFREQUENCIA, ALCANCE ATE 25M, ILUMINACAO LED AUTO BRILHO, PRESSAO SONORA 100DB, INCL PLACA ALTO RELEVO E BRAILLE, DA ANLIK OU SIMILAR</t>
  </si>
  <si>
    <t>ANEL ESPACADOR LOSANGULAR DE 15/35 KV</t>
  </si>
  <si>
    <t>BARRA DE APOIO DE 25X25CM, EM ACO INOX POLIDO, DIAMETRO DE 3,8CM, CHAPA 18CM</t>
  </si>
  <si>
    <t>BRACO SUPORTE TIPO C</t>
  </si>
  <si>
    <t>BRACO SUPORTE TIPO L</t>
  </si>
  <si>
    <t>CABO DE ACO ZINCADO 3/8" (9,5MM) - CLASSE B</t>
  </si>
  <si>
    <t>CABO DE ALUMINIO CA, PROTEGIDO 15KV - 50MM2</t>
  </si>
  <si>
    <t>CABO PP 4 X 2,5MM2 1KV</t>
  </si>
  <si>
    <t>CONECTOR CUNHA ESTRIBO PARA CABO 50MM2</t>
  </si>
  <si>
    <t>CONECTOR CUNHA ESTRIBO PARA CABO 70MM2</t>
  </si>
  <si>
    <t>CONECTOR PERFURANTE ISOLADO - PRINC. 240-240MM2 / DERIV. 70-240MM2</t>
  </si>
  <si>
    <t>ELABORACAO DE BOLETIM PARA SONDAGEM, COM FOTOS E ART</t>
  </si>
  <si>
    <t>ESPACADOR LOSANGULAR 15 KV - 50MM2</t>
  </si>
  <si>
    <t>FONTE DRIVER PARA FITA DE LED, POTENCIA DE 84W, 7A, 12 VOTS, BIVOLT COM PUG DA PIX ILUMINACAO OU SIMILAR</t>
  </si>
  <si>
    <t>GRAMPO DE ANCORAGEM DIELETRICO 16-50MM</t>
  </si>
  <si>
    <t>GRAMPO DE SUSPENSAO PARA MENSAGEIRO 35MM2</t>
  </si>
  <si>
    <t>ISOLADOR SUSPENSAO POLIMERICO, CLASSE 15 KV</t>
  </si>
  <si>
    <t>LACO PREFORMADO PARA CABO 1/0 AWG</t>
  </si>
  <si>
    <t>LACO PREFORMADO PARA CABO 2 AWG</t>
  </si>
  <si>
    <t>MANILHA SAPATILHA</t>
  </si>
  <si>
    <t>MAO FRANCESA NORMAL DE 726 MM</t>
  </si>
  <si>
    <t>PERFIL DE TRANSICAO "T" MESMO NIVEL, EM ALUMINIO, PARA PISO CLICADO, COR CHAMPAGNE, LARGURA DE 3 CM E ALTURA DE 5 MM, INCLUSO BASE DE FIXACAO</t>
  </si>
  <si>
    <t>PINO ISOLADOR POLIMERICO 15 KV, 3/8" X 180MM</t>
  </si>
  <si>
    <t>PLACA DE SINALIZACAO DE PROIBICAO, SIMBOLO CIRCULAR, FUNDO BRANCO, PICTOGRAMA PRETO, FAIXA CIRCULAR E BARRA DIAMETRAL VERMELHA, EM PVC, 2MM ANTI-CHAMAS, DIAMETRO DE 25,2CM</t>
  </si>
  <si>
    <t>PLACA TATIL EM ACRILICO COM LETRAS EM ALTO RELEVO E BRAILLE (20X15)CM PARA SINALIZACAO DE PORTAS DIVERSAS (EX. SANIT. MASCULINO/SANIT. FEMININO), FIXADAS POR ADESIVOS DUPLA FACE, DA ANLIK OU SIMILAR</t>
  </si>
  <si>
    <t>PLACA TATIL EM ACRILICO COM LETRAS EM ALTO RELEVO E BRAILLE (20X20)CM PARA SINALIZACAO DE PORTAS DIVERSAS (EX. SANIT. UNISSEX ACESSIVEL), FIXADAS POR ADESIVOS DUPLA FACE, DA ANLIK OU SIMILAR</t>
  </si>
  <si>
    <t>PLACA TATIL PARA CORRIMAO EM ALUMINIO DE 10 X 3CM COM LETRA E PONTO DE ALUMINIO, DA ANLIK OU SIMILAR</t>
  </si>
  <si>
    <t>PROTETOR DE IMPACTO EM ACO INOX POLIDO 304 SHIELD, ALTURA DE 40CM, LARGURA DE 80CM OU 90CM</t>
  </si>
  <si>
    <t>REATOR PARA LAMPADA VAPOR METALICO DE 150W</t>
  </si>
  <si>
    <t>SUPORTE COMPACTO TIPO T, 13,8 KV</t>
  </si>
  <si>
    <t>SUPORTE COMPACTO TIPO Z</t>
  </si>
  <si>
    <t>TAXA DE MONTAGEM, DESMONTAGEM E AGUA POR FURO</t>
  </si>
  <si>
    <t>TERMINAL CONTRATIL PINO MACICO LONGO PARA CABO 70MM2</t>
  </si>
  <si>
    <t>TORNEIRA PARA LAVATORIO DE MESA PRESSMATIC 110 COD. 17160806 DA DOCOL OU SIMILAR</t>
  </si>
  <si>
    <t>VENTILADOR DE TETO, TIPO COMERCIAL, COM TRES PAS METALICAS, FABRICACAO VENTI-DELTA OU SIMILAR</t>
  </si>
  <si>
    <t>COMPOSIÇÃO 12</t>
  </si>
  <si>
    <t>COMPOSIÇÃO 13</t>
  </si>
  <si>
    <t>SINALIZAÇÃO DE SEGURANÇA COM TELA PLASTICA TECIDA LISTRADA BRANCA E LARANJA, TIPO GUARDA CORPO, EM POLIETILENO MONOFILADO, ROLO 1,20 X 50 M (L X C)</t>
  </si>
  <si>
    <t>SINALIZAÇÃO DE SEGURANÇA COM CONE DE SINALIZACAO EM PVC RIGIDO COM FAIXA REFLETIVA, H = 70 / 76 CM</t>
  </si>
  <si>
    <t>AGENCIA  ESTADUAL  DE  GESTAO  DE  EMPREENDIMENTOS  -  AGESUL</t>
  </si>
  <si>
    <t>NÃO DESONERADO</t>
  </si>
  <si>
    <t>CANTEIRO DE OBRAS</t>
  </si>
  <si>
    <t>CODIGO</t>
  </si>
  <si>
    <t>S E R V I C O S</t>
  </si>
  <si>
    <t>*  CANTEIRO DE OBRAS - SERVICOS GERAIS</t>
  </si>
  <si>
    <t>SINAPI - 98524 - LIMPEZA MANUAL DE VEGETACAO EM TERRENO COM ENXADA. AF_03/2024</t>
  </si>
  <si>
    <t>REGULARIZACAO DO SOLO COM IRREGULARIDADES ATE 0,20 M</t>
  </si>
  <si>
    <t>SINAPI - 100575 - REGULARIZACAO DE SUPERFICIES COM MOTONIVELADORA. AF_09/2024</t>
  </si>
  <si>
    <t>SINAPI - 98525 - LIMPEZA MECANIZADA DE CAMADA VEGETAL, VEGETACAO E PEQUENAS ARVORES (DIAMETRO DE TRONCO MENOR QUE 0,20 M), COM TRATOR DE ESTEIRAS. AF_03/2024</t>
  </si>
  <si>
    <t>TAPUME COM TELHA TRAPEZOIDAL  EM ACO GALVANIZADO, ESP=0,50MM, ESTRUTURA EM MADEIRA NAO APARELHADA (REAPROVEITAMENTO DA TELHA DE 3X), INCLUSO PINTURA LATEX EXTERNAMENTE</t>
  </si>
  <si>
    <t>PORTAO PARA TAPUME COM TELHA TRAPEZOIDAL EM ACO GALVANIZADO,  ESP=0,5MM, EM ESTRUTURA DE MADEIRA, INCLUSIVE FERRAGENS (REAPROVEITAMENTO DA TELHA DE 3X), INCLUSO PINTURA LATEX EXTERNAMENTE</t>
  </si>
  <si>
    <t>EXECUCAO DE ESCRITORIO EM CANTEIRO DE OBRAS, FORA DA PROJECAO DA LAJE, EM CHAPA DE MADEIRA COMPENSADA, NAO INCLUSO MOBILIARIO E EQUIPAMENTOS</t>
  </si>
  <si>
    <t>EXECUCAO DE ALMOXARIFADO EM CANTEIRO DE OBRAS, FORA DA PROJECAO DA LAJE, EM CHAPA DE MADEIRA COMPENSADA, NAO INCLUSO MOBILIARIO E EQUIPAMENTOS</t>
  </si>
  <si>
    <t>EXECUCAO DE REFEITORIO EM CANTEIRO DE OBRAS, FORA DA PROJECAO DA LAJE, EM CHAPA DE MADEIRA COMPENSADA, NAO INCLUSO MOBILIARIO E EQUIPAMENTOS</t>
  </si>
  <si>
    <t>BEBEDOURO INDUSTRIAL DE COLUNA EM ACO INOX, CAPACIDADE DE 50 LITROS, 2 TORNEIRAS, KIT INSTALACAO E FILTRO BACTERIOLOGICO, REF. KX-05 DA KNOX OU SIMILAR (REAPROVEITAMENTO DE 6X)</t>
  </si>
  <si>
    <t>EXECUCAO DE SANITARIO E VESTIARIO EM CANTEIRO DE OBRAS, FORA DA PROJECAO DA LAJE, EM CHAPA DE MADEIRA COMPENSADA, NAO INCLUSO MOBILIARIO</t>
  </si>
  <si>
    <t>EXECUCAO DE CENTRAL DE FORMAS, PRODUCAO DE ARGAMASSA OU CONCRETO EM CANTEIRO DE OBRAS, NAO INCLUSO MOBILIARIO E EQUIPAMENTOS</t>
  </si>
  <si>
    <t>EXECUCAO DE CENTRAL DE ARMADURA EM CANTEIRO DE OBRA, NAO INCLUSO MOBILIARIO E EQUIPAMENTOS</t>
  </si>
  <si>
    <t>EXECUCAO DE RESERVATORIO ELEVADO DE AGUA (2000 LITROS) EM CANTEIRO DE OBRAS, APOIADO EM ESTRUTURA DE MADEIRA</t>
  </si>
  <si>
    <t>LOCACAO DE BANHEIRO QUIMICO, INCLUSO 4 HIGIENIZACOES, MOBILIZACAO E DESMOBILIZACAO</t>
  </si>
  <si>
    <t>LOCACAO DE CONTAINER PARA DEPOSITO DE (2,30 X 6,00)M, ALT. 2,50M, SEM DIVISORIAS INTERNAS E SEM SANITARIO, EXC TRANSP/CARGA/DESCARGA</t>
  </si>
  <si>
    <t>LOCACAO DE CONTAINER 2,30 X 4,30 M, ALT. 2,50 M, PARA SANITARIO, COM 3 BACIAS, 4 CHUVEIROS, 1 LAVATORIO E 1 MICTORIO, EXCLUSIVE TRANSPORTE/CARGA/DESCARGA</t>
  </si>
  <si>
    <t>SINAPI - 101190 - CERCA COM MOUROES DE CONCRETO, RETO, H=3,00 M, ESPACAMENTO DE 2,5 M, CRAVADOS 0,5 M, COM 4 FIOS DE ARAME DE ACO OVALADO 15X17 - FORNECIMENTO E INSTALACAO. AF_05/2020</t>
  </si>
  <si>
    <t>SINAPI - 98529 - CORTE RASO E RECORTE DE ARVORE COM DIAMETRO DE TRONCO MAIOR OU IGUAL A 0,20 M E MENOR QUE 0,40 M. AF_03/2024</t>
  </si>
  <si>
    <t>SINAPI - 98530 - CORTE RASO E RECORTE DE ARVORE COM DIAMETRO DE TRONCO MAIOR OU IGUAL A 0,40 M E MENOR QUE 0,60 M. AF_03/2024</t>
  </si>
  <si>
    <t>SINAPI - 98531 - CORTE RASO E RECORTE DE ARVORE COM DIAMETRO DE TRONCO MAIOR OU IGUAL A 0,60 M. AF_03/2024</t>
  </si>
  <si>
    <t>SINAPI - 98526 - REMOCAO DE RAIZES REMANESCENTES DE TRONCO DE ARVORE COM DIAMETRO MAIOR OU IGUAL A 0,20 M E MENOR QUE 0,40 M. AF_03/2024</t>
  </si>
  <si>
    <t>SINAPI - 98527 - REMOCAO DE RAIZES REMANESCENTES DE TRONCO DE ARVORE COM DIAMETRO MAIOR OU IGUAL A 0,40 M E MENOR QUE 0,60 M. AF_03/2024</t>
  </si>
  <si>
    <t>SINAPI - 98528 - REMOCAO DE RAIZES REMANESCENTES DE TRONCO DE ARVORE COM DIAMETRO MAIOR OU IGUAL A 0,60 M. AF_03/2024</t>
  </si>
  <si>
    <t>BAIA DE RESIDUOS P/ COLETA SELETIVA CONST. COBERTA-3 CELULAS - SENDO INTERNAMENTE 1,50X1,50M CADA CELULA -PAREDES EM CH. DE MADEIRA COMPENSADA 12MM H=1,10M, PISO EM TERRENO NATURAL FORTEMENTE APILOADO, PILARETE EM EUCALIPTO TRAT. 15CM, CONF. PROJ</t>
  </si>
  <si>
    <t>BAIA PARA AGREGADOS DESCOBERTA, MEDINDO (3,0 X 3,0 X 0,9)M, PAREDES EM CHAPA DE COMPENSADO RESINADA 6MM, ESTRUTURADA COM CAIBROS, PISO EM TERRENO NATURAL, REGULARIZADO E COMPACTADO</t>
  </si>
  <si>
    <t>*  CANTEIRO DE OBRAS - INSTALACOES HIDRAULICAS</t>
  </si>
  <si>
    <t>INSTALACAO PROVISORIA DE AGUA E ESGOTO PARA OBRAS DE PORTE PEQUENO</t>
  </si>
  <si>
    <t>SINAPI - 95635 - KIT CAVALETE PARA MEDICAO DE AGUA - ENTRADA PRINCIPAL, EM PVC 25 MM (3/4") - FORNECIMENTO E INSTALACAO (EXCLUSIVE HIDROMETRO). AF_03/2024</t>
  </si>
  <si>
    <t>SINAPI - 95675 - HIDROMETRO DN 3/4", 5,0 M3/H - FORNECIMENTO E INSTALACAO. AF_03/2024</t>
  </si>
  <si>
    <t>FOSSA SEPTICA CIRCULAR EM CONCRETO PRE-MOLDADO ARMADO, DIAMETRO INTERNO = 1,00M, ALTURA EXTERNA = 2,00M, REJUNTADA COM ARGAMASSA NO TRACO 1:3 (EM VOLUME DE CIMENTO E AREIA UMIDA) COM ADICAO DE IMPERMEABILIZANTE, INCLUSIVE TAMPA PRE-MOLDADA</t>
  </si>
  <si>
    <t>FOSSA SEPTICA CIRCULAR EM CONCRETO PRE-MOLDADO ARMADO, DIAMETRO INTERNO = 1,00M, ALTURA EXTERNA = 3,00M, REJUNTADA COM ARGAMASSA NO TRACO 1:3 (EM VOLUME DE CIMENTO E AREIA UMIDA) COM ADICAO DE IMPERMEABILIZANTE, INCLUSIVE TAMPA PRE-MOLDADA</t>
  </si>
  <si>
    <t>SUMIDOURO CIRCULAR EM CONCRETO PRE-MOLDADO ARMADO, DIAMETRO INTERNO = 1,00M, ALTURA EXTERNA = 2,00M, REJUNTADA COM ARGAMASSA NO TRACO 1:3 (EM VOLUME DE CIMENTO E AREIA UMIDA) COM ADICAO DE IMPERMEABILIZANTE, INCLUSIVE TAMPA PRE-MOLDADA</t>
  </si>
  <si>
    <t>SUMIDOURO CIRCULAR EM CONCRETO PRE-MOLDADO ARMADO, DIAMETRO INTERNO = 1,00M, ALTURA EXTERNA = 3,00M, REJUNTADA COM ARGAMASSA NO TRACO 1:3 (EM VOLUME DE CIMENTO E AREIA UMIDA) COM ADICAO DE IMPERMEABILIZANTE, INCLUSIVE TAMPA PRE-MOLDADA</t>
  </si>
  <si>
    <t>SINAPI - 98104 - CAIXA DE GORDURA SIMPLES (CAPACIDADE: 36L), RETANGULAR, EM ALVENARIA COM TIJOLOS CERAMICOS MACICOS, DIMENSOES INTERNAS = 0,2X0,4 M, ALTURA INTERNA = 0,8 M. AF_12/2020</t>
  </si>
  <si>
    <t>TUBO PVC SOLDAVEL AGUA FRIA DN 25MM, INCLUSIVE CONEXOES - FORNECIMENTO E INSTALACAO</t>
  </si>
  <si>
    <t>TUBO PVC SOLDAVEL AGUA FRIA DN 50MM, INCLUSIVE CONEXOES - FORNECIMENTO E INSTALACAO</t>
  </si>
  <si>
    <t>TUBO PVC ESGOTO PREDIAL DN 100MM, INCLUSIVE CONEXOES - FORNECIMENTO E INSTALACAO</t>
  </si>
  <si>
    <t>*  CANTEIRO DE OBRAS - INSTALACOES ELETRICAS</t>
  </si>
  <si>
    <t>INSTALACOES PROVISORIAS DE LUZ E FORCA PARA OBRAS DE PORTE PEQUENO</t>
  </si>
  <si>
    <t>PADRAO PROVISORIO TRIFASICO ATE 47 KW</t>
  </si>
  <si>
    <t>PADRAO PROVISORIO TRIFASICO ATE 75 KW</t>
  </si>
  <si>
    <t>LUMINARIA DE LED PARA ILUMINACAO PUBLICA DE 51 W ATE 67 W - FORNECIMENTO E INSTALACAO (REAPROVEITAMENTO DE 5X)</t>
  </si>
  <si>
    <t>BRACO PARA LUMINARIA PUBLICA 1 X 1,50M ROMAGNOLE OU EQUIV (REAPROVEITAMENTO DE 5X), FIXADO EM POSTE OU PAREDE - FORNECIMENTO E INSTALACAO</t>
  </si>
  <si>
    <t>CABO PP 4X25MM2 DE 1KV (REAPROVEITAMENTO DE 3X) - FORNECIMENTO E INSTALACAO</t>
  </si>
  <si>
    <t>CABO MULTIPLEXADO DE ALUMINIO CA/CAL 3X1X25+25MM2 (REAPROVEITAMENTO 3X) - FORNECIMENTO E INSTALACAO</t>
  </si>
  <si>
    <t>CABO MULTIPLEXADO DE ALUMINIO CA/CAL 3X1X35+35MM2 (REAPROVEITAMENTO DE 3X)</t>
  </si>
  <si>
    <t>CABO MULTIPLEXADO DE ALUMINIO CA/CAL 3X1X70+70MM2 (REAPROVEITAMENTO DE 3X)</t>
  </si>
  <si>
    <t>ISOLADOR DE ROLDANA, PARA BAIXA TENSAO (REAPROVEITAMENTO DE 3X)</t>
  </si>
  <si>
    <t>RELE FOTOELETRICO INTERNO E EXTERNO BIVOLT 1000W, DE CONECTOR, COM BASE - FORNECIMENTO E INSTALACAO (REAPROVEITAMENTO DE 3X)</t>
  </si>
  <si>
    <t>ARMACAO SECUNDARIA, COM HASTE, NA(S) ESPECIFICACAO(OES):- 1 ESTRIBO (REAPROVEITAMENTO DE 3X)</t>
  </si>
  <si>
    <t>CONECTOR CUNHA PARA CABO 2 AWG - FORNECIMENTO E INSTALACAO (REAPROVEITAMENTO 3X)</t>
  </si>
  <si>
    <t>GRAMPO METALICO TIPO OLHAL PARA HASTE DE ATERRAMENTO DE 5/8", CONDUTOR DE *10* A 50 MM2 - FORNECIMENTO E INSTALACAO (SEM REAPROVEITAMENTO)</t>
  </si>
  <si>
    <t>SINAPI - 96985 - HASTE DE ATERRAMENTO, DIAMETRO 5/8", COM 3 METROS - FORNECIMENTO E INSTALACAO. AF_08/2023</t>
  </si>
  <si>
    <t>QUADRO PARA CANTEIRO DE OBRAS DE 3X40A, STECK OU SIMILAR, CONTENDO: 2 TOMADAS N4049, 3P+T 16A 220/250V, 4 TOMADAS NBR 20A 127V, 1 DISJUNTOR SDD63C40 E PRENSA CABO PG21 (REAPROVEITAMENTO DE 5X) - FORNECIMENTO E INSTALACAO</t>
  </si>
  <si>
    <t>MADEIRA ROLICA, EUCALIPTO OU EQUIVALENTE DA REGIAO, H = 6,00M, D = 16 A 20 CM, ENTERRADO 60CM (REAPROVEITAMENTO DE 5X) - FORNECIMENTO E INSTALACAO</t>
  </si>
  <si>
    <t>DEMOLICOES E RETIRADAS</t>
  </si>
  <si>
    <t>*  SERVIÇOS DE DEMOLIÇÃO</t>
  </si>
  <si>
    <t>SINAPI - 97624 - DEMOLICAO DE ALVENARIA DE TIJOLO MACICO, DE FORMA MANUAL, SEM REAPROVEITAMENTO. AF_09/2023</t>
  </si>
  <si>
    <t>SINAPI - 97622 - DEMOLICAO DE ALVENARIA DE BLOCO FURADO, DE FORMA MANUAL, SEM REAPROVEITAMENTO. AF_09/2023</t>
  </si>
  <si>
    <t>DEMOLICAO MANUAL DE ESTRUTURA EM CONCRETO SIMPLES</t>
  </si>
  <si>
    <t>SINAPI - 97629 - DEMOLICAO DE LAJES, EM CONCRETO ARMADO, DE FORMA MECANIZADA COM MARTELETE, SEM REAPROVEITAMENTO. AF_09/2023</t>
  </si>
  <si>
    <t>SINAPI - 97627 - DEMOLICAO DE PILARES E VIGAS EM CONCRETO ARMADO, DE FORMA MECANIZADA COM MARTELETE, SEM REAPROVEITAMENTO. AF_09/2023</t>
  </si>
  <si>
    <t>DEMOLICAO DE PISO DE GRANILITE, INCLUSIVE LASTRO, DE FORMA MECANIZADA UTILIZANDO MARTELETE</t>
  </si>
  <si>
    <t>DEMOLICAO MANUAL DE PISO CIMENTADO, INCLUSIVE LASTRO DE CONCRETO</t>
  </si>
  <si>
    <t>DEMOLICAO MANUAL DE PISO CIMENTADO, EXCLUSIVE LASTRO DE CONCRETO</t>
  </si>
  <si>
    <t>SINAPI - 104789 - DEMOLICAO DE PISO DE CONCRETO SIMPLES, DE FORMA MANUAL, SEM REAPROVEITAMENTO. AF_09/2023</t>
  </si>
  <si>
    <t>SINAPI - 104790 - DEMOLICAO DE PISO DE CONCRETO SIMPLES, DE FORMA MECANIZADA COM MARTELETE, SEM REAPROVEITAMENTO. AF_09/2023</t>
  </si>
  <si>
    <t>SINAPI - 97633 - DEMOLICAO DE REVESTIMENTO CERAMICO, DE FORMA MANUAL, SEM REAPROVEITAMENTO. AF_09/2023</t>
  </si>
  <si>
    <t>DEMOLICAO MANUAL DE PISO CERAMICO, SEM REAPROVEITAMENTO</t>
  </si>
  <si>
    <t>DEMOLICAO DE PISO CERAMICO, DE FORMA MECANIZADA, SEM REAPROVEITAMENRO</t>
  </si>
  <si>
    <t>SINAPI - 97632 - DEMOLICAO DE RODAPE CERAMICO, DE FORMA MANUAL, SEM REAPROVEITAMENTO. AF_09/2023</t>
  </si>
  <si>
    <t>SINAPI - 97631 - DEMOLICAO DE ARGAMASSAS, DE FORMA MANUAL, SEM REAPROVEITAMENTO. AF_09/2023</t>
  </si>
  <si>
    <t>*  SERVIÇOS COMPLEMENTARES</t>
  </si>
  <si>
    <t>CARGA MANUAL DE ENTULHO EM CAMINHAO BASCULANTE 6 M3</t>
  </si>
  <si>
    <t>CARGA MANUAL DE ENTULHO EM CACAMBA</t>
  </si>
  <si>
    <t>SINAPI - 97914 - TRANSPORTE COM CAMINHAO BASCULANTE DE 6 M3, EM VIA URBANA PAVIMENTADA, DMT ATE 30 KM (UNIDADE: M3XKM). AF_07/2020</t>
  </si>
  <si>
    <t>*  SERVIÇOS DE REMOÇÃO</t>
  </si>
  <si>
    <t>SINAPI - 97647 - REMOCAO DE TELHAS DE FIBROCIMENTO METALICA E CERAMICA, DE FORMA MANUAL, SEM REAPROVEITAMENTO. AF_09/2023</t>
  </si>
  <si>
    <t>REMOCAO DE TELHAS DE FIBROCIMENTO, METALICA E CERAMICA DE FORMA MANUAL, COM REAPROVEITAMENTO</t>
  </si>
  <si>
    <t>SINAPI - 97655 - REMOCAO DE TRAMA METALICA PARA COBERTURA, DE FORMA MANUAL, SEM REAPROVEITAMENTO. AF_09/2023</t>
  </si>
  <si>
    <t>SINAPI - 97650 - REMOCAO DE TRAMA DE MADEIRA PARA COBERTURA, DE FORMA MANUAL, SEM REAPROVEITAMENTO. AF_09/2023</t>
  </si>
  <si>
    <t>SINAPI - 97642 - REMOCAO DE TRAMA METALICA OU DE MADEIRA PARA FORRO, DE FORMA MANUAL, SEM REAPROVEITAMENTO. AF_09/2023</t>
  </si>
  <si>
    <t>REMOCAO DE CALHAS, RUFOS E CONDUTORES DE AGUAS PLUVIAIS, SEM REAPROVEITAMENTO</t>
  </si>
  <si>
    <t>REMOCAO DE FORRO DE MADEIRA, DE FORMA MANUAL, SEM REAPROVEITAMENTO</t>
  </si>
  <si>
    <t>SINAPI - 97641 - REMOCAO DE FORRO DE GESSO, DE FORMA MANUAL, SEM REAPROVEITAMENTO. AF_09/2023</t>
  </si>
  <si>
    <t>SINAPI - 97640 - REMOCAO DE FORROS DE DRYWALL, PVC E FIBROMINERAL, DE FORMA MANUAL, SEM REAPROVEITAMENTO. AF_09/2023</t>
  </si>
  <si>
    <t>REMOCAO DE REVESTIMENTO COM LAMBRIS, INCLUSIVE ENTARUGAMENTO, SEM REAPROVEITAMENTO</t>
  </si>
  <si>
    <t>SINAPI - 97643 - REMOCAO DE PISO DE MADEIRA (ASSOALHO E BARROTE), DE FORMA MANUAL, SEM REAPROVEITAMENTO. AF_09/2023</t>
  </si>
  <si>
    <t>REMOCAO DE PISO REVESTIDO COM TACOS DE MADEIRA, DE FORMA MANUAL, SEM REAPROVEITAMENTO</t>
  </si>
  <si>
    <t>REMOCAO DE RODAPE DE MADEIRA, DE FORMA MANUAL, SEM REAPROVEITAMENTO</t>
  </si>
  <si>
    <t>REMOCAO DE PISO REVESTIDO EM CARPETE, SEM REAPROVEITAMENTO</t>
  </si>
  <si>
    <t>REMOCAO DE PISO EM PLACAS DE BORRACHA COLADA/ARGAMASSA, SEM REAPROVEITAMENTO</t>
  </si>
  <si>
    <t>REMOCAO DE ESQUADRIA DE MADEIRA, INCLUSIVE BATENTE E GUARNICAO, SEM REAPROVEITAMENTO</t>
  </si>
  <si>
    <t>REMOCAO DE ESQUADRIA METALICA, INCLUSIVE CONTRAMARCO, SEM REAPROVEITAMENTO</t>
  </si>
  <si>
    <t>SINAPI - 102190 - REMOCAO DE VIDRO LISO COMUM DE ESQUADRIA COM BAGUETE DE MADEIRA. AF_01/2021</t>
  </si>
  <si>
    <t>SINAPI - 102191 - REMOCAO DE VIDRO LISO COMUM DE ESQUADRIA COM BAGUETE DE ALUMINIO OU PVC. AF_01/2021</t>
  </si>
  <si>
    <t>SINAPI - 97665 - REMOCAO DE LUMINARIAS, DE FORMA MANUAL, SEM REAPROVEITAMENTO. AF_09/2023</t>
  </si>
  <si>
    <t>SINAPI - 97661 - REMOCAO DE CABOS ELETRICOS, COM SECAO DE 10 MM2, FORMA MANUAL, SEM REAPROVEITAMENTO. AF_09/2023</t>
  </si>
  <si>
    <t>SINAPI - 97660 - REMOCAO DE INTERRUPTORES/TOMADAS ELETRICAS, DE FORMA MANUAL, SEM REAPROVEITAMENTO. AF_09/2023</t>
  </si>
  <si>
    <t>SINAPI - 97662 - REMOCAO DE TUBULACOES (TUBOS E CONEXOES) DE AGUA FRIA, DE FORMA MANUAL, SEM REAPROVEITAMENTO. AF_09/2023</t>
  </si>
  <si>
    <t>SINAPI - 97663 - REMOCAO DE LOUCAS, DE FORMA MANUAL, SEM REAPROVEITAMENTO. AF_09/2023</t>
  </si>
  <si>
    <t>REMOCAO DE METAIS SANITARIOS (TORNEIRA, REGISTRO, SIFAO, VALVULA, ENGATE), DE FORMA MANUAL, SEM REAPROVEITAMENTO</t>
  </si>
  <si>
    <t>REMOCAO DE ACESSORIOS SANITARIOS (GANCHOS, SABONETEIRAS, PAPELEIRAS, TOALHEIROS), DE FORMA MANUAL, SEM REAPROVEITAMENTO</t>
  </si>
  <si>
    <t>REMOCAO DE IMPERMEABILIZACAO COM MANTA ASFALTICA EM LAJES E CALHAS</t>
  </si>
  <si>
    <t>SINAPI - 97648 - REMOCAO DE PROTECAO TERMICA PARA COBERTURA EM EPS, DE FORMA MANUAL, SEM REAPROVEITAMENTO. AF_09/2023</t>
  </si>
  <si>
    <t>SINAPI - 97637 - REMOCAO DE TAPUME/ CHAPAS METALICAS E DE MADEIRA, DE FORMA MANUAL, SEM REAPROVEITAMENTO. AF_09/2023</t>
  </si>
  <si>
    <t>*  SERVIÇOS DE RETIRADA</t>
  </si>
  <si>
    <t>RETIRADA DE CUMEEIRA E ESPIGAO CERAMICO, EMBOCADA COM ARGAMASSA, SEM REAPROVEITAMENTO</t>
  </si>
  <si>
    <t>RETIRADA DE CUMEEIRA NORMAL OU ARTICULADA DE FIBROCIMENTO, SEM REAPROVEITAMENTO</t>
  </si>
  <si>
    <t>RETIRADA DE PEITORIL EM MARMORE OU GRANITO, SEM REAPROVEITAMENTO</t>
  </si>
  <si>
    <t>RETIRADA DE SOLEIRA EM MARMORE OU GRANITO, SEM REAPROVEITAMENTO</t>
  </si>
  <si>
    <t>RETIRADA DE DIVISORIA NAVAL EM CHAPA COMPENSADA E MONTANTES METALICOS, COM REAPROVEITAMENTO</t>
  </si>
  <si>
    <t>RETIRADA DE GUARNICOES DAS ESQUADRIAS, DE FORMA MANUAL, SEM REAPROVEITAMENTO</t>
  </si>
  <si>
    <t>RETIRADA DE FECHADURA, FECHOS, TRINCOS OU DOBRADICAS DAS ESQUADRIAS DE MADEIRA/FERRO, SEM REAPROVEITAMENTO</t>
  </si>
  <si>
    <t>RETIRADA DE ELETRODUTO EMBUTIDO COM BITOLA ATE 2", SEM REAPROVEITAMENTO</t>
  </si>
  <si>
    <t>RETIRADA DE ELETRODUTO EMBUTIDO COM BITOLA SUPERIOR A 2", SEM REAPROVEITAMENTO</t>
  </si>
  <si>
    <t>RETIRADA DE ELETRODUTO APARENTE COM BITOLA ATE 2", SEM REAPROVEITAMENTO</t>
  </si>
  <si>
    <t>RETIRADA DE ELETRODUTO APARENTE COM BITOLA SUPERIOR A 2", SEM REAPROVEITAMENTO</t>
  </si>
  <si>
    <t>RETIRADA DE LUMINARIA INSTALADA EM POSTE, INCLUSO GUINDAUTO</t>
  </si>
  <si>
    <t>RETIRADA DE QUADRO DE DISTRIBUICAO ATE 10 DISJUNTORES</t>
  </si>
  <si>
    <t>RETIRADA DE QUADRO DE DISTRIBUICAO COM 12 A 20 DISJUNTORES</t>
  </si>
  <si>
    <t>RETIRADA DE QUADRO DE DISTRIBUICAO COM 22 A 30 DISJUNTORES</t>
  </si>
  <si>
    <t>RETIRADA DE QUADRO DE DISTRIBUICAO COM 32 A 42 DISJUNTORES</t>
  </si>
  <si>
    <t>RETIRADA DE CAIXA DE DESCARGA, SEM REAPROVEITAMENTO</t>
  </si>
  <si>
    <t>RETIRADA DE VALVULA DE DESCARGA, SEM REAPROVEITAMENTO</t>
  </si>
  <si>
    <t>RETIRADA MANUAL DE PINTURA LATEX PVC OU ACRILICA EM PAREDES</t>
  </si>
  <si>
    <t>RETIRADA MANUAL DE PINTURA ESMALTE EM ESQUADRIAS DE FERRO</t>
  </si>
  <si>
    <t>RETIRADA MANUAL DE PINTURA A OLEO OU ESMALTE EM PAREDES</t>
  </si>
  <si>
    <t>RETIRADA COM ESPATULA DE TINTAS SOLTAS EM PAREDES E TETOS, INCLUSO LIXAMENTO</t>
  </si>
  <si>
    <t>RETIRADA DE BALCAO E BANCADAS DE GRANITO, SEM REAPROVEITAMENTO</t>
  </si>
  <si>
    <t>FUNDACAO</t>
  </si>
  <si>
    <t>SONDAGEM A PERCUSSAO PARA RECONHECIMENTO DO TERRENO</t>
  </si>
  <si>
    <t>ESTACA BROCA DE CONCRETO, DIAMETRO DE 20CM, ESCAVACAO MANUAL COM TRADO CONCHA (EXCLUSIVE ARMADURA)</t>
  </si>
  <si>
    <t>ESTACA BROCA DE CONCRETO, DIAMETRO DE 25CM, ESCAVACAO  MANUAL COM TRADO CONCHA (EXCLUSIVE ARMADURA)</t>
  </si>
  <si>
    <t>ESTACA BROCA DE CONCRETO, DIAMETRO DE 30CM, ESCAVACAO MANUAL COM TRADO CONCHA (EXCLUSIVE ARMADURA)</t>
  </si>
  <si>
    <t>CORTE E PREPARO EM CABECA DE ESTACA</t>
  </si>
  <si>
    <t>ALVENARIA DE EMBASAMENTO EM TIJOLOS CERAMICOS MACICOS 5X10X20, ASSENTADO COM ARGAMASSA TRACO 1:2:8 (CIMENTO, CAL E AREIA)</t>
  </si>
  <si>
    <t>SINAPI - 101166 - ALVENARIA DE EMBASAMENTO COM BLOCO ESTRUTURAL DE CERAMICA, DE 14X19X29CM E ARGAMASSA DE ASSENTAMENTO COM PREPARO EM BETONEIRA. AF_05/2020</t>
  </si>
  <si>
    <t>SINAPI - 102487 - CONCRETO CICLOPICO FCK = 15MPA, 30% PEDRA DE MAO EM VOLUME REAL, INCLUSIVE LANCAMENTO. AF_05/2021</t>
  </si>
  <si>
    <t>ESTACA ESCAVADA MECANICAMENTE, SEM FLUIDO ESTABILIZANTE, COM 25CM DE DIAMETRO, CONCRETO LANCADO POR CAMINHAO BETONEIRA (EXCLUSIVE FERRAGENS, MOBILIZACAO E DESMOBILIZACAO)</t>
  </si>
  <si>
    <t>ESTACA ESCAVADA MECANICAMENTE, SEM FLUIDO ESTABILIZANTE, COM 30CM DE DIAMETRO, CONCRETO 25MPA, LANCADO POR CAMINHAO BETONEIRA (EXCLUSIVE FERRAGENS, MOBILIZACAO E DESMOBILIZACAO)</t>
  </si>
  <si>
    <t>ESTACA ESCAVADA MECANICAMENTE, SEM FLUIDO ESTABILIZANTE, COM 40CM DE DIAMETRO, CONCRETO LANCADO POR CAMINHAO BETONEIRA (EXCLUSIVE FERRAGENS, MOBILIZACAO E DESMOBILIZACAO)</t>
  </si>
  <si>
    <t>ESTACA ESCAVACA MECANICAMENTE, SEM FLUIDO ESTABILIZANTE, COM 60CM DE DIAMETRO, CONCRETO LANCADO POR CAMINHAO BETONEIRA (EXCLUSIVE FERRAGENS, MOBILIZACAO E DESMOBILIZACAO)</t>
  </si>
  <si>
    <t>ESTACA ESCAVADA MECANICAMENTE, SEM FLUIDO ESTABILIZANTE, COM 25CM DE DIAMETRO, CONCRETO LANCADO MANUALMENTE (EXCLUSIVE FERRAGENS, MOBILIZACAO E DESMOBILIZACAO)</t>
  </si>
  <si>
    <t>MOBILIZACAO E DESMOBILIZACAO DE EQUIPAMENTO DE PERFURACAO PARA EXECUCAO DE FUNDACAO</t>
  </si>
  <si>
    <t>KM</t>
  </si>
  <si>
    <t>SERVICOS EM TERRA</t>
  </si>
  <si>
    <t>*  SERVICOS EM TERRA (MANUAL)</t>
  </si>
  <si>
    <t>- ATE 2,00 M (COM PRESENCA DE AGUA)</t>
  </si>
  <si>
    <t>REGULARIZACAO E COMPACTACAO MANUAL DE TERRENO COM SOQUETE</t>
  </si>
  <si>
    <t>REGULARIZACAO E APILOAMENTO DE TERRENO PARA ASSENTAMENTO DE TUBULACAO</t>
  </si>
  <si>
    <t>REATERRO MANUAL APILOADO COM SOQUETE</t>
  </si>
  <si>
    <t>SINAPI - 93382 - REATERRO MANUAL DE VALAS, COM COMPACTADOR DE SOLOS DE PERCUSSAO. AF_08/2023</t>
  </si>
  <si>
    <t>CORTE E ATERRO COMPENSADO</t>
  </si>
  <si>
    <t>ATERRO EM CAMADAS DE 10 CM, UMEDECIDAS E FORTEMENTE APILOADAS, COM TERRA DISPONIVEL NA OBRA</t>
  </si>
  <si>
    <t>ATERRO EM CAMADAS DE 20 CM, UMEDECIDAS E FORTEMENTE APILOADAS, COM TERRA DISPONIVEL NA OBRA</t>
  </si>
  <si>
    <t>ATERRO MANUAL EM CAMADAS DE 20 CM, UMIDECIDAS E FORTEMENTE APILOADAS, COM AQUISICAO DE TERRA</t>
  </si>
  <si>
    <t>*  SERVICOS EM TERRA (MECANIZADO)</t>
  </si>
  <si>
    <t>SINAPI - 90082 - ESCAVACAO MECANIZADA DE VALA COM PROF. ATE 1,5 M (MEDIA MONTANTE E JUSANTE/UMA COMPOSICAO POR TRECHO), ESCAVADEIRA (0,8 M3), LARG. DE 1,5 M A 2,5 M, EM SOLO DE 1A CATEGORIA, EM LOCAIS COM ALTO NIVEL DE INTERFERENCIA. AF_09/2024</t>
  </si>
  <si>
    <t>SINAPI - 102278 - ESCAVACAO MECANIZADA DE VALA COM PROF. MAIOR QUE 1,50 M ATE 3,0 M (MEDIA MONTANTE E JUSANTE/UMA COMPOSICAO POR TRECHO), ESCAVADEIRA (1,2 M3), LARG. DE 1,5 M A 2,5 M, EM SOLO DE 1A CATEGORIA, EM LOCAIS COM ALTO NIVEL DE INTERFERENCIA</t>
  </si>
  <si>
    <t>SINAPI - 90090 - ESCAVACAO MECANIZADA DE VALA COM PROF. MAIOR QUE 4,5 M ATE 6,0 M(MEDIA MONTANTE E JUSANTE/UMA COMPOSICAO POR TRECHO), ESCAVADEIRA (1,2 M3), LARG. DE 1,5 M A 2,5 M, EM SOLO DE 1A CATEGORIA, EM LOCAIS COM ALTO NIVEL DE INTERFERENCIA. A</t>
  </si>
  <si>
    <t>SINAPI - 93368 - REATERRO MECANIZADO DE VALA COM ESCAVADEIRA HIDRAULICA (CAPACIDADE DA CACAMBA: 0,8 M3/POTENCIA: 111 HP), LARGURA ATE 1,5 M, PROFUNDIDADE DE 1,5 A 3,0 M, COM SOLO (SEM SUBSTITUICAO) DE 1a CATEGORIA, COM COMPACTADOR DE SOLOS DE PERCUSS</t>
  </si>
  <si>
    <t>SINAPI - 100574 - ESPALHAMENTO DE MATERIAL COM TRATOR DE ESTEIRAS. AF_09/2024</t>
  </si>
  <si>
    <t>REGULARIZACAO E COMPACTACAO DE ATERRO</t>
  </si>
  <si>
    <t>COMPACTACAO MECANICA, SEM CONTROLE DO GC (C/ COMPACTADOR PLACA 400 KG)</t>
  </si>
  <si>
    <t>SINAPI - 100976 - CARGA, MANOBRA E DESCARGA DE SOLOS E MATERIAIS GRANULARES EM CAMINHAO BASCULANTE 18 M3 - CARGA COM PA CARREGADEIRA (CACAMBA DE 1,7 A 2,8 M3 / 128 HP) E DESCARGA LIVRE (UNIDADE: M3). AF_07/2020</t>
  </si>
  <si>
    <t>SINAPI - 97083 - COMPACTACAO MECANICA DE SOLO PARA EXECUCAO DE RADIER, PISO DE CONCRETO OU LAJE SOBRE SOLO, COM COMPACTADOR DE SOLOS A PERCUSSAO. AF_09/2021</t>
  </si>
  <si>
    <t>SINAPI - 97084 - COMPACTACAO MECANICA DE SOLO PARA EXECUCAO DE RADIER, PISO DE CONCRETO OU LAJE SOBRE SOLO, COM COMPACTADOR DE SOLOS TIPO PLACA VIBRATORIA. AF_09/2021</t>
  </si>
  <si>
    <t>SINAPI - 97913 - TRANSPORTE COM CAMINHAO BASCULANTE DE 6 M3, EM VIA URBANA EM REVESTIMENTO PRIMARIO (UNIDADE: M3XKM). AF_07/2020</t>
  </si>
  <si>
    <t>DRENAGEM</t>
  </si>
  <si>
    <t>SINAPI - 92210 - TUBO DE CONCRETO PARA REDES COLETORAS DE AGUAS PLUVIAIS, DIAMETRO DE 400 MM, JUNTA RIGIDA, INSTALADO EM LOCAL COM BAIXO NIVEL DE INTERFERENCIAS - FORNECIMENTO E ASSENTAMENTO. AF_03/2024</t>
  </si>
  <si>
    <t>SINAPI - 92212 - TUBO DE CONCRETO PARA REDES COLETORAS DE AGUAS PLUVIAIS, DIAMETRO DE 600 MM, JUNTA RIGIDA, INSTALADO EM LOCAL COM BAIXO NIVEL DE INTERFERENCIAS - FORNECIMENTO E ASSENTAMENTO. AF_03/2024</t>
  </si>
  <si>
    <t>SINAPI - 92214 - TUBO DE CONCRETO PARA REDES COLETORAS DE AGUAS PLUVIAIS, DIAMETRO DE 800 MM, JUNTA RIGIDA, INSTALADO EM LOCAL COM BAIXO NIVEL DE INTERFERENCIAS - FORNECIMENTO E ASSENTAMENTO. AF_03/2024</t>
  </si>
  <si>
    <t>SINAPI - 92216 - TUBO DE CONCRETO PARA REDES COLETORAS DE AGUAS PLUVIAIS, DIAMETRO DE 1000 MM, JUNTA RIGIDA, INSTALADO EM LOCAL COM BAIXO NIVEL DE INTERFERENCIAS - FORNECIMENTO E ASSENTAMENTO. AF_03/2024</t>
  </si>
  <si>
    <t>SINAPI - 92816 - TUBO DE CONCRETO PARA REDES COLETORAS DE AGUAS PLUVIAIS, DIAMETRO DE 1200 MM, JUNTA RIGIDA, INSTALADO EM LOCAL COM BAIXO NIVEL DE INTERFERENCIAS - FORNECIMENTO E ASSENTAMENTO. AF_03/2024</t>
  </si>
  <si>
    <t>SINAPI - 92818 - TUBO DE CONCRETO PARA REDES COLETORAS DE AGUAS PLUVIAIS, DIAMETRO DE 1500 MM, JUNTA RIGIDA, INSTALADO EM LOCAL COM BAIXO NIVEL DE INTERFERENCIAS - FORNECIMENTO E ASSENTAMENTO. AF_03/2024</t>
  </si>
  <si>
    <t>TUBOS DE CONCRETO POROSOS, COM 200 MM DE DIAMETRO, PARA DRENOS, EM CONCRETO SIMPLES, MACHO-FEMEA</t>
  </si>
  <si>
    <t>FORNECIMENTO E ASSENTAMENTO DE BRITA 2 - DRENOS E FILTROS</t>
  </si>
  <si>
    <t>SINAPI - 98546 - IMPERMEABILIZACAO DE SUPERFICIE COM MANTA ASFALTICA, UMA CAMADA, INCLUSIVE APLICACAO DE PRIMER ASFALTICO, E=4MM. AF_09/2023</t>
  </si>
  <si>
    <t>TAMPAO DE FERRO FUNDIDO (T-170) PARA POCOS DE VISITA, ASSENTADO COM ARGAMASSA DE CIMENTO E AREIA NO TRACO 1:3</t>
  </si>
  <si>
    <t>ESGOTAMENTO DE AGUA DE LENCOL FREATICO, COM BOMBA ELETRICA, DE 3" DE RECALQUE</t>
  </si>
  <si>
    <t>ENROCAMENTO COM PEDRA DE MAO, MEDIDO NO VOLUME ACABADO</t>
  </si>
  <si>
    <t>EMBOCO OU MASSA UNICA EM ARGAMASSA TRACO 1:2:8, PREPARO MANUAL, ESP=25MM</t>
  </si>
  <si>
    <t>POCO DE VISITA COM CHAMINE DE ALTURA 1,00M DE ALTURA - ANEXO D-120, PARA OS TUBOS:- PV 400 MM</t>
  </si>
  <si>
    <t>- PV 600 MM</t>
  </si>
  <si>
    <t>- PV 800 MM</t>
  </si>
  <si>
    <t>- PV 1000 MM</t>
  </si>
  <si>
    <t>- PV 1200 MM</t>
  </si>
  <si>
    <t>- PV 1500 MM</t>
  </si>
  <si>
    <t>EXECUCAO DE BOCA DE LOBO, NO(S) TIPO(S):- BL-02 - ANEXO D-122</t>
  </si>
  <si>
    <t>- BL-04 - ANEXO D-124</t>
  </si>
  <si>
    <t>ESTRUTURA DE CONCRETO</t>
  </si>
  <si>
    <t>*  FORMAS</t>
  </si>
  <si>
    <t>FABRICACAO, MONTAGEM E DESMONTAGEM DE FORMA PARA FUNDACAO EM TABUAS DE 30CM E SARRAFOS 2,5X7,5CM, REAPROVEITAMENTO DE 2 VEZES</t>
  </si>
  <si>
    <t>FABRICACAO, MONTAGEM E DESMONTAGEM DE FORMA PARA FUNDACAO EM TABUAS DE 30CM E SARRAFOS 2,5X7,5CM, APROVEITAMENTO DE 1 VEZ</t>
  </si>
  <si>
    <t>FABRICACAO, MONTAGEM E DESMONTAGEM DE FORMA EM CHAPA DE MADEIRA TIPO RESINADA DE 8 A 12MM DE ESPESSURA, REAPROVEITAMENTO DE 2 VEZES</t>
  </si>
  <si>
    <t>FABRICACAO, MONTAGEM E DESMONTAGEM DE FORMA EM CHAPA DE MADEIRA TIPO RESINADA DE 8 A 12MM DE ESPESSURA, REAPROVEIRAMENTO DE 4 VEZES</t>
  </si>
  <si>
    <t>FABRICACAO, MONTAGEM E DESMONTAGEM DE FORMA EM CHAPA DE MADEIRA TIPO PLASTIFICADA DE 12 MM DE ESPESSURA, REAPROVEITAMENTO DE 2 VEZES</t>
  </si>
  <si>
    <t>FABRICACAO, MONTAGEM E DESMONTAGEM DE FORMA EM CHAPA DE MADEIRA TIPO PLASTIFICADA DE 12 MM DE ESPESSURA, REAPROVEITAMENTO DE 4 VEZES</t>
  </si>
  <si>
    <t>SINAPI - 92486 - MONTAGEM E DESMONTAGEM DE FORMA DE LAJE MACICA, PE-DIREITO SIMPLES, EM MADEIRA SERRADA, 4 UTILIZACOES. AF_09/2020</t>
  </si>
  <si>
    <t>CIMBRAMENTO DE MADEIRA PARA ALTURAS ATE 4M, ESTRUTURA LEVES - FORNECIMENTO E MONTAGEM</t>
  </si>
  <si>
    <t>CIMBRAMENTO PARA GALERIAS RETANGULARES</t>
  </si>
  <si>
    <t>*  FERRAGEM</t>
  </si>
  <si>
    <t>TELA DE ACO MALHA 15X15, 4,2MM REF. EAQ 92 DA TELCON - FORNECIMENTO E COLOCACAO</t>
  </si>
  <si>
    <t>ARMACAO EM TELA DE ACO SOLDADA NERVURADA Q-138, ACO CA-60, 4,2MM, MALHA 10X10CM</t>
  </si>
  <si>
    <t>ARMACAO DE BLOCO, VIGA BALDRAME E SAPATA UTILIZANDO ACO CA-60 DIAM. 4,2MM - FORNECIMENTO, CORTE, DOBRA E COLOCACAO (C/ PERDA DE 7%)</t>
  </si>
  <si>
    <t>ARMACAO DE BLOCO, VIGA BALDRAME E SAPATA UTILIZANDO ACO CA-60 DIAM. 5,0MM - FORNECIMENTO, CORTE, DOBRA E COLOCACAO (C/ PERDA DE 7%)</t>
  </si>
  <si>
    <t>ARMACAO DE BLOCO, VIGA BALDRAME E SAPATA UTILIZANDO ACO CA-50, MEDIA, DIAM. 6,3MM - FORNECIMENTO, CORTE, DOBRA E COLOCACAO (C/ PERDA DE 7%)</t>
  </si>
  <si>
    <t>ARMACAO DE BLOCO, VIGA BALDRAME E SAPATA UTILIZANDO ACO CA-50, MEDIA, DIAM. 8,0MM - FORNECIMENTO, CORTE, DOBRA E COLOCACAO (C/ PERDA DE 11%)</t>
  </si>
  <si>
    <t>ARMACAO DE BLOCO, VIGA BALDRAME E SAPATA UTILIZANDO ACO CA-50, MEDIA, DIAM. 10,0MM - FORNECIMENTO, CORTE, DOBRA E COLOCACAO (C/ PERDA DE 11%)</t>
  </si>
  <si>
    <t>ARMACAO DE BLOCO, VIGA BALDRAME E SAPATA UTILIZANDO ACO CA-50, MEDIA, DIAM. 12,5MM - FORNECIMENTO, CORTE, DOBRA E COLOCACAO (C/ PERDA DE 11%)</t>
  </si>
  <si>
    <t>ARMACAO DE BLOCO, VIGA BALDRAME E SAPATA UTILIZANDO ACO CA-50, GROSSA, DIAM. 16,0MM - FORNECIMENTO, CORTE, DOBRA E COLOCACAO (C/ PERDA DE 11%)</t>
  </si>
  <si>
    <t>ARMACAO DE BLOCO, VIGA BALDRAME E SAPATA UTILIZANDO ACO CA-50, GROSSA, DIAM. 20,0MM - FORNECIMENTO, CORTE, DOBRA E COLOCACAO (C/ PERDA DE 14%)</t>
  </si>
  <si>
    <t>ARMACAO DE PILAR OU VIGA DE ESTRUTURA UTILIZANDO ACO CA-60 DIAM. 4,2MM - FORNECIMENTO, CORTE, DOBRA E COLOCACAO (C/ PERDA DE 7%)</t>
  </si>
  <si>
    <t>ARMACAO DE PILAR OU VIGA DE ESTRUTURA UTILIZANDO ACO CA-60 DIAM. 5,0MM - FORNECIMENTO, CORTE, DOBRA E COLOCACAO (C/ PERDA DE 7%)</t>
  </si>
  <si>
    <t>ARMACAO DE PILAR OU VIGA DE ESTRUTURA UTILIZANDO ACO CA-50, MEDIA, DIAM. 6,3MM - FORNECIMENTO, CORTE, DOBRA E COLOCACAO (C/ PERDA DE 7%)</t>
  </si>
  <si>
    <t>ARMACAO DE PILAR OU VIGA DE ESTRUTURA UTILIZANDO ACO CA-50, MEDIA, DIAM. 8,0MM - FORNECIMENTO, CORTE, DOBRA E COLOCACAO (C/ PERDA DE 11%)</t>
  </si>
  <si>
    <t>ARMACAO DE PILAR OU VIGA DE ESTRUTURA UTILIZANDO ACO CA-50, MEDIA, DIAM. 10,0MM - FORNECIMENTO, CORTE, DOBRA E COLOCACAO (C/ PERDA DE 11%)</t>
  </si>
  <si>
    <t>ARMACAO DE PILAR OU VIGA DE ESTRUTURA UTILIZANDO ACO CA-50, MEDIA, DIAM. 12,5MM - FORNECIMENTO, CORTE, DOBRA E COLOCACAO (C/ PERDA DE 11%)</t>
  </si>
  <si>
    <t>ARMACAO DE PILAR OU VIGA DE ESTRUTURA UTILIZANDO ACO CA-50, GROSSA, DIAM. 16,0MM - FORNECIMENTO, CORTE, DOBRA E COLOCACAO (C/ PERDA DE 11%)</t>
  </si>
  <si>
    <t>ARMACAO DE PILAR OU VIGA DE ESTRUTURA UTILIZANDO ACO CA-50, GROSSA, DIAM. 20,0MM - FORNECIMENTO, CORTE, DOBRA E COLOCACAO (C/ PERDA DE 14%)</t>
  </si>
  <si>
    <t>*  CONCRETO</t>
  </si>
  <si>
    <t>SINAPI - 96624 - LASTRO COM MATERIAL GRANULAR (PEDRA BRITADA N.2), APLICADO EM PISOS OU LAJES SOBRE SOLO, ESPESSURA DE *10 CM*. AF_01/2024</t>
  </si>
  <si>
    <t>SINAPI - 94974 - CONCRETO MAGRO PARA LASTRO, TRACO 1:4,5:4,5 (EM MASSA SECA DE CIMENTO/ AREIA MEDIA/ BRITA 1) - PREPARO MANUAL. AF_05/2021</t>
  </si>
  <si>
    <t>LANCAMENTO/APLICACAO MANUAL DE CONCRETO EM FUNDACOES</t>
  </si>
  <si>
    <t>LANCAMENTO/APLICACAO MANUAL DE CONCRETO EM ESTRUTURAS</t>
  </si>
  <si>
    <t>SINAPI - 94963 - CONCRETO FCK = 15MPA, TRACO 1:3,4:3,5 (EM MASSA SECA DE CIMENTO/ AREIA MEDIA/ BRITA 1) - PREPARO MECANICO COM BETONEIRA 400 L. AF_05/2021</t>
  </si>
  <si>
    <t>SINAPI - 94964 - CONCRETO FCK = 20MPA, TRACO 1:2,7:3 (EM MASSA SECA DE CIMENTO/ AREIA MEDIA/ BRITA 1) - PREPARO MECANICO COM BETONEIRA 400 L. AF_05/2021</t>
  </si>
  <si>
    <t>SINAPI - 94965 - CONCRETO FCK = 25MPA, TRACO 1:2,3:2,7 (EM MASSA SECA DE CIMENTO/ AREIA MEDIA/ BRITA 1) - PREPARO MECANICO COM BETONEIRA 400 L. AF_05/2021</t>
  </si>
  <si>
    <t>CONCRETO USINADO CONVENCIONAL, CONTROLE TIPO A, CONSISTENCIA NORMAL PARA VIBRACAO, BRITA 1, FCK=20,0 MPA (SEM LANCAMENTO E ADENSAMENTO)</t>
  </si>
  <si>
    <t>CONCRETO USINADO CONVENCIONAL, CONTROLE TIPO A, CONSISTENCIA NORMAL PARA VIBRACAO, BRITA 1, FCK=25,0 MPA (SEM LANCAMENTO E ADENSAMENTO)</t>
  </si>
  <si>
    <t>CONCRETO USINADO CONVENCIONAL, CONTROLE TIPO A, CONSISTENCIA NORMAL PARA VIBRACAO, BRITA 1, FCK=30,0 MPA (SEM LANCAMENTO E ADENSAMENTO)</t>
  </si>
  <si>
    <t>BOMBEAMENTO, ADENSAMENTO E ACABAMENTO DE CONCRETO</t>
  </si>
  <si>
    <t>*  LAJES PRE-FABRICADAS</t>
  </si>
  <si>
    <t>LAJE PRE-FABRICADA TRELICADA BETA 12 FORRO/PISO, CAPA=4CM EM CONCRETO USINADO BOMBEADO FCK=25,0 MPA, CONTROLE A, CONS=0,052M3/M2, PREENCHIMENTO EPS/CERAMICA, INTEREIXO 42CM, SOBRECARGA=200KG/M2, VAOS ATE 4,60M, (EXCLUSIVE ESCORAMENTO E FERRAGENS)</t>
  </si>
  <si>
    <t>LAJE PRE-FABRICADA TRELICADA BETA 16 FORRO/PISO, CAPA=4CM EM CONCRETO USINADO BOMBEADO FCK=25,0 MPA, CONTROLE A, CONS=0,063M3/M2, PREENCHIMENTO EPS/CERAMICA, INTEREIXO 49CM, SOBRECARGA=200KG/M2, VAOS ATE 5,60M, (EXCLUSIVE ESCORAMENTO E FERRAGENS)</t>
  </si>
  <si>
    <t>LAJE PRE-FABRICADA TRELICADA BETA 20 FORRO/PISO, CAPA=4CM EM CONCRETO USINADO BOMBEADO FCK=25,0 MPA, CONTROLE A, CONS=0,073M3/M2, PREENCHIMENTO EPS/CERAMICA, INTEREIXO 42CM, SOBRECARGA=200KG/M2, VAOS ATE 7,20M, (EXCLUSIVE ESCORAMENTO E FERRAGENS)</t>
  </si>
  <si>
    <t>LAJE PRE-FABRICADA TRELICADA BETA 12 FORRO/PISO, CAPA=4CM EM CONCRETO FCK=25,0 MPA, CONTROLE B, CONS=0,052M3/M2, PREENCHIMENTO EPS/CERAMICA, INTEREIXO 42CM, SOBRECARGA=200KG/M2, VAOS ATE 4,60M, (EXCLUSIVE ESCORAMENTO E FERRAGENS)</t>
  </si>
  <si>
    <t>LAJE PRE-FABRICADA TRELICADA BETA 16 FORRO/PISO, CAPA=4CM EM CONCRETO FCK=25,0 MPA, CONTROLE B, CONS=0,063M3/M2, PREENCHIMENTO EPS/CERAMICA, INTEREIXO 49CM, SOBRECARGA=200KG/M2, VAOS ATE 5,60M, (EXCLUSIVE ESCORAMENTO E FERRAGENS)</t>
  </si>
  <si>
    <t>LAJE PRE-FABRICADA TRELICADA BETA 20 FORRO/PISO, CAPA=4CM EM CONCRETO FCK=25,0 MPA, CONTROLE B, CONS=0,073M3/M2, PREENCHIMENTO EPS/CERAMICA, INTEREIXO 42CM, SOBRECARGA=300KG/M2, VAOS ATE 6,80M, (EXCLUSIVE ESCORAMENTO E FERRAGENS)</t>
  </si>
  <si>
    <t>LAJE PRE-FABRICADA TRELICADA BETA 13 FORRO/PISO, CAPA=5CM EM CONCRETO USINADO BOMBEADO FCK=25,0 MPA, CONTROLE A, CONS=0,065M3/M2, PREENCHIMENTO EPS/CERAMICA, INTEREIXO 42CM, SOBRECARGA=200KG/M2, VAOS ATE 4,60M, (EXCLUSIVE ESCORAMENTO E FERRAGENS)</t>
  </si>
  <si>
    <t>LAJE PRE-FABRICADA TRELICADA BETA 17 FORRO/PISO, CAPA=5CM EM CONCRETO USINADO BOMBEADO FCK=25,0 MPA, CONTROLE A, CONS=0,079M3/M2, PREENCHIMENTO EPS/CERAMICA, INTEREIXO 49CM, SOBRECARGA=200KG/M2, VAOS ATE 5,60M, (EXCLUSIVE ESCORAMENTO E FERRAGENS)</t>
  </si>
  <si>
    <t>LAJE PRE-FABRICADA TRELICADA BETA 21 FORRO/PISO, CAPA=5CM EM CONCRETO USINADO BOMBEADO FCK=25,0 MPA, CONTROLE A, CONS=0,0915M3/M2, PREENCHIMENTO EPS/CERAMICA, INTEREIXO 42CM, SOBRECARGA=200KG/M2, VAOS ATE 7,20M,(EXCLUSIVE ESCORAMENTO E FERRAGENS)</t>
  </si>
  <si>
    <t>LAJE PRE-FABRICADA PROTENDIDA BETA 12 (8CM DE TRILHO + 4CM DE CAPA), CONCRETO USINADO BOMBEADO FCK=25,0MPA, CONS=0,0441M3/M2, EPS/CERAMICA H8-40, INTEREIXO 40CM, SOBREC.=340KG/M2, VAOS ATE 4,60M, VIGUETAS 5 FIOS DE ACO (EXCL. ESC. E FERRAGENS)</t>
  </si>
  <si>
    <t>LAJE PRE-FABRICADA PROTENDIDA BETA 16 (12 CM DE TRILHO + 4CM DE CAPA), CONCRETO USINADO BOMBEADO FCK=25,0MPA, CONS=0,0499M3/M2, EPS/CERAMICA H12-40,INTEREIXO 40CM, SOBREC.=350KG/M2, VAOS ATE 6,15M, VIGUETAS 7 FIOS DE ACO(EXCL. ESCOR. E FERRAGENS)</t>
  </si>
  <si>
    <t>LAJE PRE-FABRICADA PROTENDIDA BETA 20 (16 CM DE TRILHO + 4CM DE CAPA), CONCRETO USINADO BOMBEADO FCK=25,0MPA, CONS=0,0601M3/M2, EPS/CERAMICA H16-40,INTEREIXO 40CM, SOBREC.=350KG/M2, VAOS ATE 7,30M, VIGUETAS 7 FIOS DE ACO (EXCL. ESCOR.E FERRAGENS)</t>
  </si>
  <si>
    <t>ESCORAMENTO DE FORMAS DE LAJE EM MADEIRA NAO APARELHADAS, PE DIREITO SIMPLES, INCLUSO TRAVAMENTO, 4 UTILIZACOES</t>
  </si>
  <si>
    <t>IMPERMEABILIZACAO</t>
  </si>
  <si>
    <t>REGULARIZACAO DE SUPERFICIE, COM ARGAMASSA DE CIMENTO E AREIA NO TRACO 1:3, ESPESSURA 2 CM</t>
  </si>
  <si>
    <t>REGULARIZACAO DE SUPERFICIE, COM ARGAMASSA DE CIMENTO E AREIA NO TRACO 1:3, ESPESSURA 3 CM</t>
  </si>
  <si>
    <t>IMPERMEABILIZACAO DE PISO COM ARGAMASSA DE CIMENTO E AREIA, COM ADITIVO IMPERMEABILIZANTE, E = 2 CM</t>
  </si>
  <si>
    <t>IMPERMEABILIZACAO DE PAREDES COM ARGAMASSA DE CIMENTO E AREIA, COM ADITIVO IMPERMEABILIZANTE, E=2CM</t>
  </si>
  <si>
    <t>SINAPI - 98562 - IMPERMEABILIZACAO DE SUPERFICIE COM ARGAMASSA DE CIMENTO E AREIA, COM ADITIVO IMPERMEABILIZANTE, E = 1,5CM. AF_09/2023</t>
  </si>
  <si>
    <t>IMPERMEABILIZACAO COM REVESTIMENTO SEMI-FLEXIVEL VIAPLUS 1000, VIAPOL OU SIMILAR, CONSUMO DE 2KG/M2</t>
  </si>
  <si>
    <t>SINAPI - 102234 - PINTURA IMUNIZANTE PARA MADEIRA, 2 DEMAOS. AF_01/2021</t>
  </si>
  <si>
    <t>SINAPI - 98556 - IMPERMEABILIZACAO DE SUPERFICIE COM ARGAMASSA POLIMERICA / MEMBRANA ACRILICA, 4 DEMAOS, REFORCADA COM VEU DE POLIESTER (MAV). AF_09/2023</t>
  </si>
  <si>
    <t>IMPERM. INT. DE RESERV.COMPOSTA: 1a. CAMADA C/ CHAPISCO DE ARG. DE CIM. E AREIA TRACO 1:2 C/ VEDACIT ESP. 0,5 CM; 2a.CAM. C/ ARG. DE CIM. E AREIA TRACO 1:3 C/ VEDACIT ESP. 1,5 CM; 3a.CAM.C/ CHAPISCO (IDEM 1a.CAM.);4a. CAM. C/ ARG. (IDEM 2a. CAM.)</t>
  </si>
  <si>
    <t>SINAPI - 98547 - IMPERMEABILIZACAO DE SUPERFICIE COM MANTA ASFALTICA, DUAS CAMADAS, INCLUSIVE APLICACAO DE PRIMER ASFALTICO, E=3MM E E=4MM. AF_09/2023</t>
  </si>
  <si>
    <t>SINAPI - 98554 - IMPERMEABILIZACAO DE SUPERFICIE COM MEMBRANA A BASE DE RESINA ACRILICA, 3 DEMAOS. AF_09/2023</t>
  </si>
  <si>
    <t>IMPERMEABILIZACAO DE LAJES E MARQUISES UTILIZANDO VIAPOL LAJE ALUMINIO 3MM DA VIAPOL OU SIMILAR E PINTURA ASFALTICA PRIMER (UMA DEMAO) - FORNECIMENTO E APLICACAO</t>
  </si>
  <si>
    <t>IMPERMEABILIZACAO DE FLOREIRAS UTILIZANDO MANTA TORODIN HIDRUS RAIZ DA VIAPOL OU SIMILAR, PINTURA ASFALTICA PRIMER (UMA DEMAO) E VEU DE POLIESTER - FORNECIMENTO E APLICACAO</t>
  </si>
  <si>
    <t>SINAPI - 98563 - PROTECAO MECANICA DE SUPERFICIE HORIZONTAL COM ARGAMASSA DE CIMENTO E AREIA, TRACO 1:3, E=2CM. AF_09/2023</t>
  </si>
  <si>
    <t>SINAPI - 98567 - PROTECAO MECANICA DE SUPERFICIE HORIZONTAL COM ARGAMASSA DE CIMENTO E AREIA, TRACO 1:3, E=4CM. AF_09/2023</t>
  </si>
  <si>
    <t>SINAPI - 98576 - TRATAMENTO DE JUNTA DE DILATACAO COM MANTA ASFALTICA ADERIDA COM MACARICO. AF_09/2023</t>
  </si>
  <si>
    <t>SINAPI - 98575 - TRATAMENTO DE JUNTA DE DILATACAO, COM TARUGO DE POLIETILENO E SELANTE PU, INCLUSO PREENCHIMENTO COM ESPUMA EXPANSIVA PU. AF_09/2023</t>
  </si>
  <si>
    <t>SINAPI - 98577 - TRATAMENTO DE JUNTA SERRADA, COM TARUGO DE POLIETILENO E SELANTE A BASE DE SILICONE. AF_09/2023</t>
  </si>
  <si>
    <t>ALVENARIA</t>
  </si>
  <si>
    <t>ALVENARIA DE ELEVACAO COM TIJOLO CERAMICO COMUM (5X10X20)CM, 1/4 VEZ (ESPESSURA DE 5CM), ASSENTADA COM ARGAMASSA MISTA DE CIMENTO, CAL HIDRATADA E AREIA SEM PENEIRAR, NO TRACO 1:2:8</t>
  </si>
  <si>
    <t>SINAPI - 101159 - ALVENARIA DE VEDACAO DE BLOCOS CERAMICOS MACICOS DE 5X10X20CM (ESPESSURA 10CM) E ARGAMASSA DE ASSENTAMENTO COM PREPARO EM BETONEIRA. AF_05/2020</t>
  </si>
  <si>
    <t>ALVENARIA DE ELEVACAO COM TIJOLO CERAMICO FURADO (9X19X19)CM, 1/2 VEZ (ESPESSURA DE 9CM), ASSENTADA COM ARGAMASSA MISTA DE CIMENTO, CAL HIDRATADA E AREIA SEM PENEIRAR, NO TRACO 1:2:8</t>
  </si>
  <si>
    <t>ALVENARIA DE ELEVACAO COM TIJOLO CERAMICO COMUM (5X10X20)CM, 1 VEZ (ESPESSURA DE 20 CM), ASSENTADA COM ARGAMASSA MISTA DE CIMENTO, CAL HIDRATADA E AREIA SEM PENEIRAR, NO TRACO 1:2:8</t>
  </si>
  <si>
    <t>ALVENARIA DE ELEVACAO COM TIJOLO CERAMICO FURADO (9X19X19)CM, 1 VEZ (ESPESSURA DE 19CM), ASSENTADA COM ARGAMASSA MISTA DE CIMENTO, CAL HIDRATADA E AREIA SEM PENEIRAR, NO TRACO 1:2:8</t>
  </si>
  <si>
    <t>ALVENARIA DE ELEVACAO COM TIJOLO CERAMICO COMUM (5X10X20)CM, 1 1/2 VEZ (ESPESSURA DE 30CM), ASSENTADA COM ARGAMASSA MISTA DE CIMENTO, CAL HIDRATADA E AREIA SEM PENEIRAR, NO TRACO 1:2:8</t>
  </si>
  <si>
    <t>ALVENARIA DE ELEVACAO COM TIJOLO CERAMICO FURADO (11,50X19X19)CM, 1/2 VEZ (ESPESSURA DE 11,50CM), ASSENTADA COM ARGAMASSA MISTA DE CIMENTO, CAL HIDRATADA E AREIA SEM PENEIRAR, NO TRACO 1:2:8</t>
  </si>
  <si>
    <t>SINAPI - 103324 - ALVENARIA DE VEDACAO DE BLOCOS CERAMICOS FURADOS NA VERTICAL DE 14X19X39 CM (ESPESSURA 14 CM) E ARGAMASSA DE ASSENTAMENTO COM PREPARO EM BETONEIRA. AF_12/2021</t>
  </si>
  <si>
    <t>ALVENARIA DE ELEVACAO COM TIJOLOS CERAMICOS LAMINADOS (5,5X11X23,5)CM, ESP=11CM, ASSENTADO COM ARGAMASSA MISTA NO TRACO 1:1:6</t>
  </si>
  <si>
    <t>ALVENARIA DE ELEVACAO, UTILIZANDO ARGAMASSA MISTA DE CIMENTO, CAL HIDRATADA E AREIA SEM PENEIRAR, NO TRACO 1:2:8, NA(S) SEGUINTE(S) ESPECIFICACAO(OES):- 1 VEZ, T. CERAMICO LAMINADO 21 FUROS (5,5 X 11 X 23,5)CM E ESP. 23,5 CM</t>
  </si>
  <si>
    <t>ALVENARIA DE BLOCOS DE CONCRETO ESTRUTURAL TIPO CANALETA 9X19X19CM, ASSENTADOS COM ARGAMASSA TRACO 1:0,25:4 (CIMENTO, CAL E AREIA)</t>
  </si>
  <si>
    <t>ALVENARIA DE VEDACAO DE BLOCOS VAZADOS DE CONCRETO DE 9X19X39CM (ESP=9CM), ASSENTADOS COM ARGAMASSA MISTA NO TRACO 1:2:8, PREPARO MANUAL</t>
  </si>
  <si>
    <t>SINAPI - 89455 - ALVENARIA DE BLOCOS DE CONCRETO ESTRUTURAL 14X19X39 CM (ESPESSURA 14 CM), FBK = 14 MPA, UTILIZANDO PALHETA. AF_10/2022</t>
  </si>
  <si>
    <t>ALVENARIA DE VEDACAO DE BLOCOS VAZADOS DE CONCRETO DE 19X19X39CM (ESP=19CM), ASSENTADOS COM ARGAMASSA MISTA NO TRACO 1:2:8, PREPARO MANUAL</t>
  </si>
  <si>
    <t>ALVENARIA DE ELEVACAO TIPO SANDUICHE - ANEXO A-017 (ALV.)</t>
  </si>
  <si>
    <t>REPAROS EM RACHADURAS</t>
  </si>
  <si>
    <t>CONSTRUCAO E DEMOLICAO DE ANDAIME, PARA 1,00 M2 DE ALVENARIA, COM REAPROVEITAMENTO DE 6 VEZES</t>
  </si>
  <si>
    <t>ANDAIME PARA USO INTERNO COMPOSTO DE PLATAFORMA DE TABUA COM 0,90M DE LARGURA SOBRE CAVALETES MOVEIS DE MADEIRA COM ELEVACAO DE ATE 1M</t>
  </si>
  <si>
    <t>REFORMA DE ANDAIME, PARA 1,00 M2 DE REVESTIMENTO EXTERNO DE EDIFICIOS DE ATE 3 ANDARES ANDAIME</t>
  </si>
  <si>
    <t>SINAPI - 93202 - FIXACAO (ENCUNHAMENTO) DE ALVENARIA DE VEDACAO COM TIJOLO MACICO. AF_03/2024</t>
  </si>
  <si>
    <t>SINAPI - 93203 - FIXACAO (ENCUNHAMENTO) DE ALVENARIA DE VEDACAO COM ESPUMA DE POLIURETANO EXPANSIVA. AF_03/2024</t>
  </si>
  <si>
    <t>VERGA RETA MOLDADA NO LOCAL COM FORMA DE MADEIRA, CONSIDERANDO CINCO REAPROVEITAMENTOS, CONCRETO ARMADO FCK=20MPa, CONTROLE TIPO "B"</t>
  </si>
  <si>
    <t>SINAPI - 105021 - VERGA PRE-MOLDADA COM ATE 1,5 M DE VAO, ESPESSURA DE *15* CM. AF_03/2024</t>
  </si>
  <si>
    <t>SINAPI - 105022 - VERGA PRE-MOLDADA COM ATE 1,5 M DE VAO, ESPESSURA DE *10* CM. AF_03/2024</t>
  </si>
  <si>
    <t>SINAPI - 93184 - VERGA PRE-MOLDADA COM ATE 1,5 M DE VAO, ESPESSURA DE *20* CM. AF_03/2024</t>
  </si>
  <si>
    <t>ESTRUTURA DE COBERTURA</t>
  </si>
  <si>
    <t>ESTRUTURA DE MADEIRA COM TESOURA PARA COBERTURA COM TELHAS CERAMICAS, NO(S) VAO(S):- 3,00 A 7,00 M</t>
  </si>
  <si>
    <t>ESTRUTURA DE MADEIRA DE LEI PRIMEIRA QUALIDADE, SERRADA, NAO APARELHADA, PARA TELHAS CERAMICAS, VAOS DE 7M ATE 10M</t>
  </si>
  <si>
    <t>ESTRUTURA DE MADEIRA COM TESOURA PARA COBERTURA COM TELHAS CERAMICAS, NO(S) VAO(S):- 10,10 A 13,00 M</t>
  </si>
  <si>
    <t>ESTRUTURA DE MADEIRA PARA COBERTURA COM TELHAS ONDULADAS DE FIBROCIMENTO, ALUMINIO OU PLASTICAS, NO(S) VAO(S):- ATE 10,00 M</t>
  </si>
  <si>
    <t>ESTRUTURA DE MADEIRA PARA COBERTURA COM TELHAS ONDULADAS DE FIBROCIMENTO, ALUMINIO OU PLASTICAS, NO(S) VAO(S):- 10,10 A 15,00 M</t>
  </si>
  <si>
    <t>ESTRUTURA DE MADEIRA PARA COBERTURA COM TELHAS ONDULADAS DE FIBROCIMENTO, ALUMINIO OU PLASTICAS, NO(S) VAO(S):- 20,00 M</t>
  </si>
  <si>
    <t>ESTRUTURA DE MADEIRA PONTALETADA, APOIADA SOBRE PAREDES OU LAJES, PARA TELHAS CERAMICAS</t>
  </si>
  <si>
    <t>PARA TELHAS ONDULADAS DE FIBROCIMENTO, ALUMINIO OU PLASTICAS, COM ESTRUTURA PONTALETADA, APOIADA SOBRE PAREDES OU LAJES</t>
  </si>
  <si>
    <t>ESTRUTURA DE MADEIRA ANCORADA EM LAJES OU PAREDES, PARA TELHAS ESTRUTURAIS DE FIBROCIMENTO</t>
  </si>
  <si>
    <t>MADEIRAMENTO, PARA COBERTURA, NA(S) ESPECIFICACAO(OES):- RIPAO (5,0 X 2,5) CM - CEDRINHO</t>
  </si>
  <si>
    <t>- CAIBRO (5,0 X 6,0) CM - PEROBA DO NORTE</t>
  </si>
  <si>
    <t>- VIGA (6,0 X 12,0) CM - PEROBA DO NORTE</t>
  </si>
  <si>
    <t>- VIGA (6,0 X 16,0) CM - PEROBA DO NORTE</t>
  </si>
  <si>
    <t>BEIRAL EM TABUA APARELHADA, NAS DIMENSOES:- (15 X 2,5) CM</t>
  </si>
  <si>
    <t>- (25 X 2,5) CM</t>
  </si>
  <si>
    <t>- (30 X 2,5) CM</t>
  </si>
  <si>
    <t>SUBSTITUICAO(OES) DE:- RIPAO (5,0 X 2,5) CM - CEDRINHO</t>
  </si>
  <si>
    <t>MAO-DE-OBRA PARA EXECUCAO DE:- ESTRUTURA DE MADEIRA PARA TELHA CERAMICA (INCLUSIVE PREGOS)</t>
  </si>
  <si>
    <t>- ESTRUTURA DE MADEIRAMENTO PARA TELHA FIBROCIMENTO (INCLUSIVE PREGOS)</t>
  </si>
  <si>
    <t>SINAPI - 92580 - TRAMA DE ACO COMPOSTA POR TERCAS PARA TELHADOS DE ATE 2 AGUAS PARA TELHA ONDULADA DE FIBROCIMENTO, METALICA, PLASTICA OU TERMOACUSTICA, INCLUSO TRANSPORTE VERTICAL. AF_07/2019</t>
  </si>
  <si>
    <t>SINAPI - 92568 - TRAMA DE ACO COMPOSTA POR RIPAS, CAIBROS E TERCAS PARA TELHADOS DE ATE 2 AGUAS PARA TELHA DE ENCAIXE DE CERAMICA OU DE CONCRETO, INCLUSO TRANSPORTE VERTICAL. AF_07/2019</t>
  </si>
  <si>
    <t>ESTRUTURA TRELICADA DE COBERTURA, TIPO ARCO, COM LIGACOES SOLDADAS, INCLUSOS PERFIS METALICOS, CHAPAS METALICAS, MAO DE OBRA E TRANSPORTE COM GUINDASTE - FORNECIMENTO E INSTALACAO</t>
  </si>
  <si>
    <t>ESTRUTURA TRELICADA DE COBERTURA, TIPO SHED, COM LIGACOES SOLDADAS, INCLUSOS PERFIS METALICOS, CHAPAS METALICAS, MAO DE OBRA E TRANSPORTE COM GUINDASTE - FORNECIMENTO E INSTALACAO</t>
  </si>
  <si>
    <t>ESTRUTURA TRELICADA DE COBERTURA, TIPO FINK, COM LIGACOES SOLDADAS, INCLUSOS PERFIS METALICOS, CHAPAS METALICAS, MAO DE OBRA E TRANSPORTE COM GUINDASTE - FORNECIMENTO E INSTALACAO</t>
  </si>
  <si>
    <t>TESTEIRA EM CHAPA METALICA N. 14 SEM SUSTENTACAO (CONSIDERANDO DESENVOLVIMENTO TOTAL DA CHAPA)</t>
  </si>
  <si>
    <t>TESTEIRA EM CHAPA METALICA N. 16 SEM SUSTENTACAO (CONSIDERANDO DESENVOLVIMENTO TOTAL DA CHAPA)</t>
  </si>
  <si>
    <t>COBERTURA</t>
  </si>
  <si>
    <t>SINAPI - 94440 - TELHAMENTO COM TELHA CERAMICA DE ENCAIXE, TIPO FRANCESA, COM ATE 2 AGUAS, INCLUSO TRANSPORTE VERTICAL. AF_07/2019</t>
  </si>
  <si>
    <t>SINAPI - 94441 - TELHAMENTO COM TELHA CERAMICA DE ENCAIXE, TIPO FRANCESA, COM MAIS DE 2 AGUAS, INCLUSO TRANSPORTE VERTICAL. AF_07/2019</t>
  </si>
  <si>
    <t>SINAPI - 94442 - TELHAMENTO COM TELHA CERAMICA DE ENCAIXE, TIPO ROMANA, COM ATE 2 AGUAS, INCLUSO TRANSPORTE VERTICAL. AF_07/2019</t>
  </si>
  <si>
    <t>SINAPI - 94443 - TELHAMENTO COM TELHA CERAMICA DE ENCAIXE, TIPO ROMANA, COM MAIS DE 2 AGUAS, INCLUSO TRANSPORTE VERTICAL. AF_07/2019</t>
  </si>
  <si>
    <t>SINAPI - 94221 - CUMEEIRA PARA TELHA CERAMICA EMBOCADA COM ARGAMASSA TRACO 1:2:9 (CIMENTO, CAL E AREIA) PARA TELHADOS COM ATE 2 AGUAS, INCLUSO TRANSPORTE VERTICAL. AF_07/2019</t>
  </si>
  <si>
    <t>SINAPI - 94219 - CUMEEIRA E ESPIGAO PARA TELHA CERAMICA EMBOCADA COM ARGAMASSA TRACO 1:2:9 (CIMENTO, CAL E AREIA), PARA TELHADOS COM MAIS DE 2 AGUAS, INCLUSO TRANSPORTE VERTICAL. AF_07/2019</t>
  </si>
  <si>
    <t>SINAPI - 94207 - TELHAMENTO COM TELHA ONDULADA DE FIBROCIMENTO E = 6 MM, COM RECOBRIMENTO LATERAL DE 1/4 DE ONDA PARA TELHADO COM INCLINACAO MAIOR QUE 10°, COM ATE 2 AGUAS, INCLUSO ICAMENTO. AF_07/2019</t>
  </si>
  <si>
    <t>COBERTURA COM TELHA DE FIBROCIMENTO, PERFIL TRAPEZOIDAL, TIPO CANALETE 49, ESP=8MM, LARGURA NOMINAL 521MM, INCLINACAO DE 3%</t>
  </si>
  <si>
    <t>COBERTURA COM TELHA DE FIBROCIMENTO, PERFIL TRAPEZOIDAL, TIPO CANALETE 90, ESP=8MM, LARGURA NOMINAL 1008MM, INCLINACAO DE 3%</t>
  </si>
  <si>
    <t>TELHAMENTO COM TELHA TRAPEZOIDAL EM ACO ZINCADO, SEM PINTURA, MOD. RT 100/952, ESPESSURA DE 0,65 MM E LARGURA UTIL DE 952 MM, INCLUSO FIXADORES E ICAMENTO</t>
  </si>
  <si>
    <t>SINAPI - 94213 - TELHAMENTO COM TELHA DE ACO/ALUMINIO E = 0,5 MM, COM ATE 2 AGUAS, INCLUSO ICAMENTO. AF_07/2019</t>
  </si>
  <si>
    <t>SINAPI - 94216 - TELHAMENTO COM TELHA METALICA TERMOACUSTICA E = 30 MM, COM ATE 2 AGUAS, INCLUSO ICAMENTO. AF_07/2019</t>
  </si>
  <si>
    <t>CUMEEIRA PARA TELHA GALVALUME TRAPEZOIDAL, ESPESSURA 0,43MM</t>
  </si>
  <si>
    <t>CUMEEIRA PARA TELHA GALVALUME ONDULADA ESPESSURA 0,43MM</t>
  </si>
  <si>
    <t>CUMEEIRA PARA TELHA TRAPEZOIDAL, SEM PINTURA, MOD.RT 100/952, ESP=0,65MM, INCLUSO FIXADORES - FORNECIMENTO E INSTALACAO</t>
  </si>
  <si>
    <t>SINAPI - 94223 - CUMEEIRA PARA TELHA DE FIBROCIMENTO ONDULADA E = 6 MM, INCLUSO ACESSORIOS DE FIXACAO E ICAMENTO. AF_07/2019</t>
  </si>
  <si>
    <t>SINAPI - 94451 - CUMEEIRA PARA TELHA DE FIBROCIMENTO ESTRUTURAL E = 6 MM, INCLUSO ACESSORIOS DE FIXACAO E ICAMENTO. AF_07/2019</t>
  </si>
  <si>
    <t>FECHAMENTO LATERAL, COM TELHA ONDULADA DE FIBROCIMENTO (ESPESSURA 6 MM)</t>
  </si>
  <si>
    <t>SINAPI - 100325 - CUMEEIRA SHED PARA TELHA ONDULADA DE FIBROCIMENTO, E = 6 MM, INCLUSO ACESSORIOS DE FIXACAO E ICAMENTO. AF_07/2019</t>
  </si>
  <si>
    <t>ACESSORIO(S) PARA CANALETE 90:- PINGADEIRA PLASTICA PARA TELHA DE FIBROCIMENTO CANALETE 49/KALHETA OU CANALETE 90/KALHETAO</t>
  </si>
  <si>
    <t>- TIRANTE EM FERRO GALVANIZADO PARA CONTRAVENTAMENTO DE TELHA CANALETE 90, 1/4" X 400 MM</t>
  </si>
  <si>
    <t>RUFO EM CHAPA DE ACO GALVANIZADO NUMERO 26, DESENVOLVIMENTO DE 50 CM, INCLUSO TRANSPORTE VERTICAL</t>
  </si>
  <si>
    <t>SINAPI - 94227 - CALHA EM CHAPA DE ACO GALVANIZADO NUMERO 24, DESENVOLVIMENTO DE 33 CM, INCLUSO TRANSPORTE VERTICAL. AF_07/2019</t>
  </si>
  <si>
    <t>SINAPI - 94228 - CALHA EM CHAPA DE ACO GALVANIZADO NUMERO 24, DESENVOLVIMENTO DE 50 CM, INCLUSO TRANSPORTE VERTICAL. AF_07/2019</t>
  </si>
  <si>
    <t>SINAPI - 94231 - RUFO EM CHAPA DE ACO GALVANIZADO NUMERO 24, CORTE DE 25 CM, INCLUSO TRANSPORTE VERTICAL. AF_07/2019</t>
  </si>
  <si>
    <t>MAO-DE-OBRA PARA EXECUCAO DE:- COBERTURA COM TELHA CERAMICA</t>
  </si>
  <si>
    <t>- COBERTURA COM TELHA DE FIBROCIMENTO</t>
  </si>
  <si>
    <t>- COBERTURA COM TELHA ESTRUTURAL DE FIBROCIMENTO</t>
  </si>
  <si>
    <t>MAO-DE-OBRA PARA ASSENTAMENTO DE:- CUMEEIRA NORMAL OU ARTICULADA DE FIBROCIMENTO</t>
  </si>
  <si>
    <t>- CUMEEIRA PARA TELHA CERAMICA</t>
  </si>
  <si>
    <t>- CALHAS OU RUFOS</t>
  </si>
  <si>
    <t>ESQUADRIAS E FERRAGENS</t>
  </si>
  <si>
    <t>*  DE MADEIRA</t>
  </si>
  <si>
    <t>SINAPI - 90847 - KIT DE PORTA DE MADEIRA PARA PINTURA, SEMI-OCA (LEVE OU MEDIA), PADRAO MEDIO, 60X210CM, ESPESSURA DE 3,5CM, ITENS INCLUSOS: DOBRADICAS, MONTAGEM E INSTALACAO DO BATENTE, SEM FECHADURA - FORNECIMENTO E INSTALACAO. AF_12/2019</t>
  </si>
  <si>
    <t>SINAPI - 90848 - KIT DE PORTA DE MADEIRA PARA PINTURA, SEMI-OCA (LEVE OU MEDIA), PADRAO MEDIO, 70X210CM, ESPESSURA DE 3,5CM, ITENS INCLUSOS: DOBRADICAS, MONTAGEM E INSTALACAO DO BATENTE, SEM FECHADURA - FORNECIMENTO E INSTALACAO. AF_12/2019</t>
  </si>
  <si>
    <t>SINAPI - 90849 - KIT DE PORTA DE MADEIRA PARA PINTURA, SEMI-OCA (LEVE OU MEDIA), PADRAO MEDIO, 80X210CM, ESPESSURA DE 3,5CM, ITENS INCLUSOS: DOBRADICAS, MONTAGEM E INSTALACAO DO BATENTE, SEM FECHADURA - FORNECIMENTO E INSTALACAO. AF_12/2019</t>
  </si>
  <si>
    <t>SINAPI - 90850 - KIT DE PORTA DE MADEIRA PARA PINTURA, SEMI-OCA (LEVE OU MEDIA), PADRAO MEDIO, 90X210CM, ESPESSURA DE 3,5CM, ITENS INCLUSOS: DOBRADICAS, MONTAGEM E INSTALACAO DO BATENTE, SEM FECHADURA - FORNECIMENTO E INSTALACAO. AF_12/2019</t>
  </si>
  <si>
    <t>SINAPI - 91013 - KIT DE PORTA DE MADEIRA PARA VERNIZ, SEMI-OCA (LEVE OU MEDIA), PADRAO MEDIO, 60X210CM, ESPESSURA DE 3,5CM, ITENS INCLUSOS: DOBRADICAS, MONTAGEM E INSTALACAO DO BATENTE, SEM FECHADURA - FORNECIMENTO E INSTALACAO. AF_12/2019</t>
  </si>
  <si>
    <t>SINAPI - 91014 - KIT DE PORTA DE MADEIRA PARA VERNIZ, SEMI-OCA (LEVE OU MEDIA), PADRAO MEDIO, 70X210CM, ESPESSURA DE 3,5CM, ITENS INCLUSOS: DOBRADICAS, MONTAGEM E INSTALACAO DO BATENTE, SEM FECHADURA - FORNECIMENTO E INSTALACAO. AF_12/2019</t>
  </si>
  <si>
    <t>SINAPI - 91015 - KIT DE PORTA DE MADEIRA PARA VERNIZ, SEMI-OCA (LEVE OU MEDIA), PADRAO MEDIO, 80X210CM, ESPESSURA DE 3,5CM, ITENS INCLUSOS: DOBRADICAS, MONTAGEM E INSTALACAO DO BATENTE, SEM FECHADURA - FORNECIMENTO E INSTALACAO. AF_12/2019</t>
  </si>
  <si>
    <t>SINAPI - 91016 - KIT DE PORTA DE MADEIRA PARA VERNIZ, SEMI-OCA (LEVE OU MEDIA), PADRAO MEDIO, 90X210CM, ESPESSURA DE 3,5CM, ITENS INCLUSOS: DOBRADICAS, MONTAGEM E INSTALACAO DO BATENTE, SEM FECHADURA - FORNECIMENTO E INSTALACAO. AF_12/2019</t>
  </si>
  <si>
    <t>PORTA LISA DE MADEIRA COMPENSADA PARA VERNIZ, INCLUSIVE BATENTE (15 X 3,5)CM E GUARNICOES (5 X 1)CM, NA DIMENSAO DE (1,00 X 2,10) M</t>
  </si>
  <si>
    <t>SINAPI - 91009 - PORTA DE MADEIRA PARA VERNIZ, SEMI-OCA (LEVE OU MEDIA), 60X210CM, ESPESSURA DE 3,5CM, INCLUSO DOBRADICAS - FORNECIMENTO E INSTALACAO. AF_12/2019</t>
  </si>
  <si>
    <t>SINAPI - 91010 - PORTA DE MADEIRA PARA VERNIZ, SEMI-OCA (LEVE OU MEDIA), 70X210CM, ESPESSURA DE 3,5CM, INCLUSO DOBRADICAS - FORNECIMENTO E INSTALACAO. AF_12/2019</t>
  </si>
  <si>
    <t>SINAPI - 91011 - PORTA DE MADEIRA PARA VERNIZ, SEMI-OCA (LEVE OU MEDIA), 80X210CM, ESPESSURA DE 3,5CM, INCLUSO DOBRADICAS - FORNECIMENTO E INSTALACAO. AF_12/2019</t>
  </si>
  <si>
    <t>SINAPI - 91012 - PORTA DE MADEIRA PARA VERNIZ, SEMI-OCA (LEVE OU MEDIA), 90X210CM, ESPESSURA DE 3,5CM, INCLUSO DOBRADICAS - FORNECIMENTO E INSTALACAO. AF_12/2019</t>
  </si>
  <si>
    <t>SINAPI - 90801 - BATENTE PARA PORTA DE MADEIRA, PADRAO MEDIO - FORNECIMENTO E MONTAGEM. AF_12/2019</t>
  </si>
  <si>
    <t>SINAPI - 90806 - BATENTE PARA PORTA DE MADEIRA, FIXACAO COM ARGAMASSA, PADRAO MEDIO - FORNECIMENTO E INSTALACAO. AF_12/2019</t>
  </si>
  <si>
    <t>SINAPI - 100659 - ALIZAR DE 5X1,5CM PARA PORTA FIXADO COM PREGOS, PADRAO MEDIO - FORNECIMENTO E INSTALACAO. AF_12/2019</t>
  </si>
  <si>
    <t>MAO-DE-OBRA PARA ASSENTAMENTO DE:- BATENTE</t>
  </si>
  <si>
    <t>- PORTA (FOLHA)</t>
  </si>
  <si>
    <t>- GUARNICOES</t>
  </si>
  <si>
    <t>- PORTA (COMPLETA)</t>
  </si>
  <si>
    <t>SINAPI - 100700 - PORTA DE MADEIRA COMPENSADA LISA PARA PINTURA, 120X210X3,5CM, 2 FOLHAS, INCLUSO ADUELA 2A, ALIZAR 2A E DOBRADICAS. AF_12/2019</t>
  </si>
  <si>
    <t>*  DE FERRO</t>
  </si>
  <si>
    <t>JANELA MAXIMO AR EM ACO, BATENTE / REQUADRO DE 6 A 14CM, PINTURA ANTICORROSIVA, SEM VIDRO, COM GRADE - FORNECIMENTO E INSTALACAO</t>
  </si>
  <si>
    <t>PORTA EM CHAPA VINCADA - 1 FOLHA, INCLUSIVE ACABAMENTO E FERRAGENS - ANEXO A-045 (ESQ.)</t>
  </si>
  <si>
    <t>PORTA EM ACO DE ABRIR TIPO VENEZIANA COM BATENTE, FIXADA COM PARAFUSOS - FORNECIMENTO E INSTALACAO</t>
  </si>
  <si>
    <t>PORTA EM PERFIL CHAPA DOBRADA N.18, INCLUSIVE FERRAGENS, CONFORME DETALHE:- DE CORRER (EXCLUSIVE VIDRO) ANEXO A-046</t>
  </si>
  <si>
    <t>- 1 FOLHA, CHAPA/VIDRO (EXCLUSIVE VIDRO) ANEXO A-046</t>
  </si>
  <si>
    <t>- DUAS FOLHAS, CHAPA/VIDRO (EXCLUSIVE VIDRO) ANEXO A-046</t>
  </si>
  <si>
    <t>PORTAO EM CHAPA FRISADA (LAMBRIL), INCLUSIVE FERRAGENS, NA(S) ESPECIFICACAO(OES):- 1 FOLHA - PARA PEDESTRES - ANEXO A-047 (ESQ.)</t>
  </si>
  <si>
    <t>- 2 FOLHAS - PARA VEICULOS - ANEXO A-047 (ESQ.)</t>
  </si>
  <si>
    <t>PORTAO EM CHAPA VINCADA, INCLUSIVE FERRAGENS, NA(S) ESPECIFICACAO(OES):- 1 FOLHA - PARA PEDESTRES - ANEXO A-048 (ESQ.)</t>
  </si>
  <si>
    <t>- 2 FOLHAS - PARA VEICULOS - ANEXO A-048 (ESQ.)</t>
  </si>
  <si>
    <t>SINAPI - 99861 - GRADIL EM FERRO FIXADO EM VAOS DE JANELAS, FORMADO POR BARRAS CHATAS DE 25X4,8 MM. AF_04/2019</t>
  </si>
  <si>
    <t>ALCAPAO EM FERRO 70X70CM, INCLUSO FERRAGENS</t>
  </si>
  <si>
    <t>ESCADA MARINHEIRO SEM GUARDA CORPO  INCLUSIVE FUNDO ANTICORROSIVO 2 DEMAOS - ANEXO A-058 (ESQ.)</t>
  </si>
  <si>
    <t>GUARDA CORPO PARA ESCADA MARINHEIRO INCLUSIVE FUNDO ANTICORROSIVO 2 DEMAOS - ANEXO A-059 (ESQ.)</t>
  </si>
  <si>
    <t>ASSENTAMENTO DE ESQUADRIA DE FERRO (JANELA BASCULANTE - COM GRAPA/CHUMBADORES) INCLUSIVE ARGAMASSA 1:3</t>
  </si>
  <si>
    <t>ASSENTAMENTO DE ESQUADRIA DE FERRO (JANELA MAXIM-AR E CORRER - COM GRAPA/CHUMBADORES) INCLUSIVE ARGAMASSA 1:3</t>
  </si>
  <si>
    <t>ASSENTAMENTO DE ESQUADRIA DE FERRO (PORTA DE BATER - COM GRAPA/CHUMBADORES) INCLUSIVE ARGAMASSA 1:3</t>
  </si>
  <si>
    <t>ASSENTAMENTO DE ESQUADRIA DE FERRO (PORTA DE CORRER) INCLUSIVE ARGAMASSA 1:3</t>
  </si>
  <si>
    <t>GRADE DE FERRO FIXA PARA CELA, COM QUADROS E BARRAS INTERMEDIARIAS EM FERRO CHATO 2" X 3/8", BARRAS EM ACO REDONDO 7/8" A CADA 12CM, ACO SAE 1045 E CHUMBADORES DE FERRO CHATO 2" X 3/8"</t>
  </si>
  <si>
    <t>GRADE FIXA COM PORTA PARA CELA COM QUADRO E BARRAS INTERMEDIARIAS EM FERRO CHATO 2" X 3/8", FERRO REDONDO 7/8" A CADA 12CM, ACO SAE 1045, BATENTE EM FERRO CANTONEIRA 2.1/2" X 3/8", PORTA CADEADO EM CHAPA 11 E FERRO 7/8" SAE 1045</t>
  </si>
  <si>
    <t>PORTA EM GRADE PARA CELA, COM QUADROS E BARRAS INTERMEDIARIAS EM FERRO CHATO 2" X 3/8", BARRAS EM FERRO REDONDO 7/8", A CADA 12CM, ACO SAE 1045, CHUMBADORES EM FERRO CHATO 2" X 3/8", PORTA CADEADO EM CHAPA 11 E FERROLHO 7/8" SAE 1045</t>
  </si>
  <si>
    <t>GUARDA CORPO EM TUBO IND. 2.1/2", 2 CORRIMAOS (H=0,70M E 0,92M) EM TUBO IND. 1.1/2" CH.18, FECHAMENTO EM TUBO IND.1" CH.18 A CADA 15CM E PILARETES EM TUBO IND. 2.1/2"CH 18, INCL.FUNDO E PINT.ESMALTE, CONF. DET. ANEXO (A-15.002)</t>
  </si>
  <si>
    <t>GUARDA CORPO EM TUBO IND. 2.1/2" CH.18, FIXADO EM PILARETES DE TUBO IND. 2.1/2  CH 18, FECHAMENTO EM TUBO IND. 1" CH 18 A CADA 15CM, INCLUS. FUNDO E ESMALTE SINTETICO, AMBOS EM DUAS DEMAOS, CONF. DETALHE ANEXO (A-15.001)</t>
  </si>
  <si>
    <t>CORRIMAO DUPLO CENTRAL COM ALTURAS DE H=0,70M E H=0,92M EM TUBO DE ACO IND. 1.1/2" CH 18, FIXADOS EM PILARETES EM TUBO IND. 2.1/2" CHAPA 18 LF, INCLUS. FUNDO E PINTURA ESMALTE, AMBOS EM 2 DEMAOS, CONFORME DETALHE ANEXO (A-15.005)</t>
  </si>
  <si>
    <t>CORRIMAO LATERAL COM H=0,92M E H=0,70M EM TUBO IND. 1.1/2" CH 18, FIXADOS EM PILARETES EM TUBO IND. 2.1/2" CH 18, INCLUSIVE FUNDO E PINTURA ESMALTE, AMBOS EM 2 DEMAOS, CONFORME DETALHE ANEXO (A-15.007)</t>
  </si>
  <si>
    <t>CORRIMAO DUPLO LATERAL EM TUBO INDUSTRIAL 1.1/2" CH 18, COM ALTURAS DE H=0.70M E H=0.92M EM TUBO DE ACO IND. 1.1/2" CH 18, FIXADOS EM PAREDE COM BUCHA S12, INCLUSIVE FUNDO E ESMALTE SINTETICO, AMBOS EM 2 DEMAOS, CONF. DET. ANEXO (A-15.006)</t>
  </si>
  <si>
    <t>GUARDA CORPO EM TUBO INDUSTRIAL DE 2.1/2" CH 18, FIXADO EM PILARETE DE TUBO INDUSTRIAL 2.1/2" CH 18, FECHAMENTO EM TELA ONDULADA MALHA 2", INCLUSIVE PINTURA FUNDO ANTICORROSIVO E PINTURA ESMALTE, AMBOS EM 2 DEMAOS, CONF. DET. ANEXO (A-15.003)</t>
  </si>
  <si>
    <t>GUARDA CORPO EM TUBO IND.2.1/2" CH 18, 2 CORRIMAOS (H=0,70M E 0,92M) EM TUBO IND.1.1/2" CH 18, FIXADO EM PILARETE TUBO IND. 2.1/2" CH 18, FECHAMENTO TELA ONDULADA MALHA 2", INCLUS.FUNDO E PINTURA ESMALTE, CONF. DETALHE ANEXO (A-15.004)</t>
  </si>
  <si>
    <t>*  FERRAGENS</t>
  </si>
  <si>
    <t>FECHADURA TIPO BICO DE PAPAGAIO PARA PORTA DE CORRER EXTERNA, EM ACO INOX COM ACABAMENTO CROMADO, MAQUINA COM 45 MM, INCLUINDO CHAVE TIPO CILINDRO - FORNECIMENTO E INSTALACAO</t>
  </si>
  <si>
    <t>SINAPI - 90830 - FECHADURA DE EMBUTIR COM CILINDRO, EXTERNA, COMPLETA, ACABAMENTO PADRAO MEDIO, INCLUSO EXECUCAO DE FURO - FORNECIMENTO E INSTALACAO. AF_12/2019</t>
  </si>
  <si>
    <t>SINAPI - 91304 - FECHADURA DE EMBUTIR COM CILINDRO, EXTERNA, COMPLETA, ACABAMENTO PADRAO POPULAR, INCLUSO EXECUCAO DE FURO - FORNECIMENTO E INSTALACAO. AF_12/2019</t>
  </si>
  <si>
    <t>SINAPI - 91306 - FECHADURA DE EMBUTIR PARA PORTAS INTERNAS, COMPLETA, ACABAMENTO PADRAO MEDIO, COM EXECUCAO DE FURO - FORNECIMENTO E INSTALACAO. AF_12/2019</t>
  </si>
  <si>
    <t>SINAPI - 91305 - FECHADURA DE EMBUTIR PARA PORTA DE BANHEIRO, COMPLETA, ACABAMENTO PADRAO POPULAR, INCLUSO EXECUCAO DE FURO - FORNECIMENTO E INSTALACAO. AF_12/2019</t>
  </si>
  <si>
    <t>SINAPI - 91307 - FECHADURA DE EMBUTIR PARA PORTAS INTERNAS, COMPLETA, ACABAMENTO PADRAO POPULAR, COM EXECUCAO DE FURO - FORNECIMENTO E INSTALACAO. AF_12/2019</t>
  </si>
  <si>
    <t>SINAPI - 90831 - FECHADURA DE EMBUTIR PARA PORTA DE BANHEIRO, COMPLETA, ACABAMENTO PADRAO MEDIO, INCLUSO EXECUCAO DE FURO - FORNECIMENTO E INSTALACAO. AF_12/2019</t>
  </si>
  <si>
    <t>SINAPI - 100709 - DOBRADICA EM ACO/FERRO, 3" X 21/2", E=1,9 A 2MM, SEN ANEL, CROMADO OU ZINCADO, TAMPA BOLA, COM PARAFUSOS. AF_12/2019</t>
  </si>
  <si>
    <t>SINAPI - 100705 - TARJETA TIPO LIVRE/OCUPADO PARA PORTA DE BANHEIRO. AF_12/2019</t>
  </si>
  <si>
    <t>CALCO/PRENDEDOR DE LATAO CROMADO PARA PORTA</t>
  </si>
  <si>
    <t>MAO-DE-OBRA PARA COLOCACAO DE:- DOBRADICA</t>
  </si>
  <si>
    <t>- FECHADURA</t>
  </si>
  <si>
    <t>*  ALUMINIO E INOX</t>
  </si>
  <si>
    <t>SINAPI - 91341 - PORTA EM ALUMINIO DE ABRIR TIPO VENEZIANA COM GUARNICAO, FIXACAO COM PARAFUSOS - FORNECIMENTO E INSTALACAO. AF_12/2019</t>
  </si>
  <si>
    <t>SINAPI - 94589 - CONTRAMARCO DE ALUMINIO, FIXACAO COM ARGAMASSA - FORNECIMENTO E INSTALACAO. AF_11/2024</t>
  </si>
  <si>
    <t>JANELA DE CORRER EM ALUMINIO, LINHA SUPREMA, ACABAMENTO ANODIZADO FOSCO NA COR PRETA/BRANCA, COM CONTRAMARCO, EXCLUSIVE VIDRO - FORNECIMENTO E INSTALACAO</t>
  </si>
  <si>
    <t>JANELA MAXIM-AR EM ALUMINIO, LINHA SUPREMA, ACABAMENTO ANODIZADO FOSCO NA COR PRETA/BRANCA, COM CONTRAMARCO, EXCLUSIVE VIDRO - FORNECIMENTO E INSTALACAO</t>
  </si>
  <si>
    <t>JANELA BASCULANTE EM ALUMINIO, LINHA SUPREMA, ACABAMENTO ANODIZADO FOSCO NA COR PRETA/BRANCA, COM CONTRAMARCO, EXCLUSIVE VIDRO - FORNECIMENTO E INSTALACAO</t>
  </si>
  <si>
    <t>PORTA DE GIRO EM ALUMINIO TIPO VENEZIANA, LINHA SUPREMA, ACABAMENTO ANODIZADO FOSCO NA COR PRETA/BRANCA, COM CONTRAMARCO - FORNECIMENTO E INSTALACAO</t>
  </si>
  <si>
    <t>PORTA DE GIRO EM ALUMINIO TIPO LAMBRIL, LINHA SUPREMA, ACABAMENTO ANODIZADO FOSCO NA COR PRETA/BRANCA, CONTRAMARCO - FORNECIMENTO E INSTALACAO</t>
  </si>
  <si>
    <t>GUARDA CORPO EM ACO INOX 304 POLIDO, TUBO (PES E BARRA SUPERIOR) DE 2", COM 2 CORRIMAOS (H=0,70M E 0,92M) EM TUBO DE 1.1/2", FECHAMENTO EM TUBOS DE 1/2" A CADA 10CM - FORNECIMENTO E INSTALACAO</t>
  </si>
  <si>
    <t>GUARDA CORPO EM ACO INOX 304 POLIDO, TUBO (PES E BARRA SUPERIOR) DE 2" E FECHAMENTO EM TUBO DE 1/2" A CADA 10CM - FORNECIMENTO E INSTALACAO</t>
  </si>
  <si>
    <t>CORRIMAO DUPLO CENTRAL EM ACO INOX 304 POLIDO, COM ALTURAS DE H=0,70 E H=0,92 EM TUBO DE 1.1/2", FIXADOS EM PILARETES COM TUBO DE 2", EM AMBOS OS LADOS - FORNECIMENTO E INSTALACAO</t>
  </si>
  <si>
    <t>CORRIMAO DUPLO LATERAL EM ACO INOX 304 POLIDO, COM ALTURAS DE H=0,70M E H=0,92M EM TUBO DE 1.1/2", FIXADOS EM PAREDE COM PARAFUSO E BUCHA S12 - FORNECIMENTO E INSTALACAO</t>
  </si>
  <si>
    <t>INSTALACOES ELETRICAS</t>
  </si>
  <si>
    <t>*  LUMINARIAS E ACESSORIOS</t>
  </si>
  <si>
    <t>LUMINARIA TIPO PLAFON COM PAINEL LED, 30X30CM, SOBREPOR, POTENCIA DE 24W, 4000K, LUZ NEUTRA, ELGIN OU SIMILAR - FORNECIMENTO E INSTALACAO</t>
  </si>
  <si>
    <t>LUMINARIA TIPO PLAFON COM PAINEL LED, 30X30CM, EMBUTIR, POTENCIA DE 24W, 4000K, LUZ NEUTRA, ELGIN OU SIMILAR - FORNECIMENTO E INSTALACAO</t>
  </si>
  <si>
    <t>LUMINARIA TIPO PLAFON REDONDO COM VIDRO FOSCO, DIAMETRO DE 30 CM, INCLUSIVE DUAS LAMPADAS LED 10W - FORNECIMENTO E INSTALACAO</t>
  </si>
  <si>
    <t>LUMINARIA TIPO PLAFON COM PAINEL LED, 40X40CM, SOBREPOR, POTENCIA DE 36W, 4000K, LUZ NEUTRA, ELGIN OU SIMILAR - FORNECIMENTO E INSTALACAO</t>
  </si>
  <si>
    <t>LUMINARIA TIPO PLAFON COM PAINEL LED, 40X40CM, EMBUTIR, POTENCIA DE 36W, 4000K, LUZ NEUTRA, ELGIN OU SIMILAR - FORNECIMENTO E INSTALACAO</t>
  </si>
  <si>
    <t>LUMINARIA SPOT DE SOBREPOR EM ALUMINIO COM ALETA PLASTICA, INCLUSIVE DUAS LAMPADAS LED 10W - FORNECIMENTO E INSTALACAO</t>
  </si>
  <si>
    <t>SINAPI - 97607 - LUMINARIA ARANDELA TIPO TARTARUGA, DE SOBREPOR, COM 1 LAMPADA LED DE 6 W, SEM REATOR - FORNECIMENTO E INSTALACAO. AF_09/2024</t>
  </si>
  <si>
    <t>FITA DE LED SLIM 15W, 180 LEDS, 12V IP20, 1.700 LM/M, TONALIDADE DA LUZ NEUTRA/QUENTE, 3000K/4000K  DA PIX ILUMINACAO OU SIMILAR</t>
  </si>
  <si>
    <t>PERFIL LED DE EMBUTIR, ACABAMENTO ANODIZADO NATURAL, BRANCO OU PRETO, DIFUSOR EM POLICARBONATO LEITOSO, 24X14MM, DA EFFECT LED OU SIMILAR (EXCLUSIVE FITAS LED) - FORNECIMENTO E INSTALACAO</t>
  </si>
  <si>
    <t>PERFIL LED DE SOBREPOR, ACABAMENTO ANODIZADO NATURAL, BRANCO OU PRETO, DIFUSOR EM POLICARBONATO LEITOSO, 17X7MM, DA EFFECT LED OU SIMILAR, INCLUSO OS FIXADORES (EXCLUSIVE FITAS LED) - FORNECIMENTO E INSTALACAO</t>
  </si>
  <si>
    <t>SINAPI - 97599 - LUMINARIA DE EMERGENCIA, COM 30 LAMPADAS LED DE 2 W, SEM REATOR - FORNECIMENTO E INSTALACAO. AF_09/2024</t>
  </si>
  <si>
    <t>LUMINARIA DE LED PARA ILUMINACAO PUBLICA, DE 98 W ATE 137 W, INVOLUCRO EM ALUMINIO OU ACO INOX, INSTALADA EM POSTE CONICO CONTINUO EM ACO GALVANIZADO, ENGASTADO, BRACO CURVO SIMPLES, H=9M - FORNECIMENTO E INSTALACAO</t>
  </si>
  <si>
    <t>LUMINARIA DE LED PARA ILUMINACAO PUBLICA, DE 98 W ATE 137 W, INVOLUCRO EM ALUMINIO OU ACO INOX, INSTALADA EM POSTE CONICO CONTINUO EM ACO GALVANIZADO, ENGASTADO,  BRACO CURVO DUPLO, H=9M - FORNECIMENTO E INSTALACAO</t>
  </si>
  <si>
    <t>LUMINARIA DE LED PARA ILUMINACAO PUBLICA, DE 98W ATE 137W, INVOLUCRO EM ALUMINIO OU ACO INOX COM BRACO EM ACO GALVANIZADO DE 1,50M - FORNECIMENTO E INSTALACAO</t>
  </si>
  <si>
    <t>LAMPADA LED 15 W BIVOLT BRANCA, FORMATO TRADICIONAL (BASE E27) - FORNECIMENTO E INSTALACAO</t>
  </si>
  <si>
    <t>SINAPI - 97610 - LAMPADA COMPACTA DE LED 10 W, BASE E27 - FORNECIMENTO E INSTALACAO. AF_09/2024</t>
  </si>
  <si>
    <t>SOQUETE ANTIVIBRATORIO PANAN, INSOL OU SIMILAR PARA LAMPADA FLUORESCENTE</t>
  </si>
  <si>
    <t>REATOR PARA LAMPADA A VAPOR DE SODIO DE ALTA PRESSAO, COM IGNITOR, NA(S) ESPECIFICACAO(OES):- 400 W RVS 400 A-26 OC-IG - PHILIPS OU SIMILAR</t>
  </si>
  <si>
    <t>*  INTERRUPTORES E TOMADAS</t>
  </si>
  <si>
    <t>SINAPI - 91953 - INTERRUPTOR SIMPLES (1 MODULO), 10A/250V, INCLUINDO SUPORTE E PLACA - FORNECIMENTO E INSTALACAO. AF_03/2023</t>
  </si>
  <si>
    <t>SINAPI - 91959 - INTERRUPTOR SIMPLES (2 MODULOS), 10A/250V, INCLUINDO SUPORTE E PLACA - FORNECIMENTO E INSTALACAO. AF_03/2023</t>
  </si>
  <si>
    <t>SINAPI - 91967 - INTERRUPTOR SIMPLES (3 MODULOS), 10A/250V, INCLUINDO SUPORTE E PLACA - FORNECIMENTO E INSTALACAO. AF_03/2023</t>
  </si>
  <si>
    <t>SINAPI - 91955 - INTERRUPTOR PARALELO (1 MODULO), 10A/250V, INCLUINDO SUPORTE E PLACA - FORNECIMENTO E INSTALACAO. AF_03/2023</t>
  </si>
  <si>
    <t>INTERRUPTOR BIPOLAR EMBUTIR 25A/250V COM PLACA, TIPO SILENTOQUE PIAL OU EQUIVALENTE - FORNECIMENTO E INSTALACAO</t>
  </si>
  <si>
    <t>SINAPI - 91957 - INTERRUPTOR SIMPLES (1 MODULO) COM INTERRUPTOR PARALELO (1 MODULO), 10A/250V, INCLUINDO SUPORTE E PLACA - FORNECIMENTO E INSTALACAO. AF_03/2023</t>
  </si>
  <si>
    <t>SINAPI - 91961 - INTERRUPTOR PARALELO (2 MODULOS), 10A/250V, INCLUINDO SUPORTE E PLACA - FORNECIMENTO E INSTALACAO. AF_03/2023</t>
  </si>
  <si>
    <t>SINAPI - 91965 - INTERRUPTOR SIMPLES (2 MODULOS) COM INTERRUPTOR PARALELO (1 MODULO), 10A/250V, INCLUINDO SUPORTE E PLACA - FORNECIMENTO E INSTALACAO. AF_03/2023</t>
  </si>
  <si>
    <t>SINAPI - 92023 - INTERRUPTOR SIMPLES (1 MODULO) COM 1 TOMADA DE EMBUTIR 2P+T 10 A, INCLUINDO SUPORTE E PLACA - FORNECIMENTO E INSTALACAO. AF_03/2023</t>
  </si>
  <si>
    <t>SINAPI - 91985 - INTERRUPTOR PULSADOR CAMPAINHA (1 MODULO), 10A/250V, INCLUINDO SUPORTE E PLACA - FORNECIMENTO E INSTALACAO. AF_03/2023</t>
  </si>
  <si>
    <t>SINAPI - 92029 - INTERRUPTOR PARALELO (1 MODULO) COM 1 TOMADA DE EMBUTIR 2P+T 10 A, INCLUINDO SUPORTE E PLACA - FORNECIMENTO E INSTALACAO. AF_03/2023</t>
  </si>
  <si>
    <t>SINAPI - 92033 - INTERRUPTOR PARALELO (2 MODULOS) COM 1 TOMADA DE EMBUTIR 2P+T 10 A, INCLUINDO SUPORTE E PLACA - FORNECIMENTO E INSTALACAO. AF_03/2023</t>
  </si>
  <si>
    <t>SINAPI - 92027 - INTERRUPTOR SIMPLES (2 MODULOS) COM 1 TOMADA DE EMBUTIR 2P+T 10 A, INCLUINDO SUPORTE E PLACA - FORNECIMENTO E INSTALACAO. AF_03/2023</t>
  </si>
  <si>
    <t>SINAPI - 92035 - INTERRUPTOR SIMPLES (1 MODULO), INTERRUPTOR PARALELO (1 MODULO) E 1 TOMADA DE EMBUTIR 2P+T 10 A, INCLUINDO SUPORTE E PLACA - FORNECIMENTO E INSTALACAO. AF_03/2023</t>
  </si>
  <si>
    <t>INTERRUPTOR SIMPLES (1 MODULO), 10A / 250V, INCLUSO CONDULETE 3/4", COM PLACA E SUPORTE - FORNECIMENTO E INSTALACAO</t>
  </si>
  <si>
    <t>SINAPI - 91992 - TOMADA ALTA DE EMBUTIR (1 MODULO), 2P+T 10 A, INCLUINDO SUPORTE E PLACA - FORNECIMENTO E INSTALACAO. AF_03/2023</t>
  </si>
  <si>
    <t>SINAPI - 91996 - TOMADA MEDIA DE EMBUTIR (1 MODULO), 2P+T 10 A, INCLUINDO SUPORTE E PLACA - FORNECIMENTO E INSTALACAO. AF_03/2023</t>
  </si>
  <si>
    <t>SINAPI - 92000 - TOMADA BAIXA DE EMBUTIR (1 MODULO), 2P+T 10 A, INCLUINDO SUPORTE E PLACA - FORNECIMENTO E INSTALACAO. AF_03/2023</t>
  </si>
  <si>
    <t>SINAPI - 91997 - TOMADA MEDIA DE EMBUTIR (1 MODULO), 2P+T 20 A, INCLUINDO SUPORTE E PLACA - FORNECIMENTO E INSTALACAO. AF_03/2023</t>
  </si>
  <si>
    <t>SINAPI - 92004 - TOMADA MEDIA DE EMBUTIR (2 MODULOS), 2P+T 10 A, INCLUINDO SUPORTE E PLACA - FORNECIMENTO E INSTALACAO. AF_03/2023</t>
  </si>
  <si>
    <t>SINAPI - 92008 - TOMADA BAIXA DE EMBUTIR (2 MODULOS), 2P+T 10 A, INCLUINDO SUPORTE E PLACA - FORNECIMENTO E INSTALACAO. AF_03/2023</t>
  </si>
  <si>
    <t>SINAPI - 91993 - TOMADA ALTA DE EMBUTIR (1 MODULO), 2P+T 20 A, INCLUINDO SUPORTE E PLACA - FORNECIMENTO E INSTALACAO. AF_03/2023</t>
  </si>
  <si>
    <t>TOMADA SIMPLES (1 MODULO) 2P+T 10 A, INCLUSO CONDULETE 3/4", COM PLACA E SUPORTE - FORNECIMENTO E INSTALACAO</t>
  </si>
  <si>
    <t>TOMADA DUPLA (2 MODULOS) 2P+T 10 A, INCLUSO CONDULETE 3/4", COM PLACA E SUPORTE - FORNECIMENTO E INSTALACAO</t>
  </si>
  <si>
    <t>CONJUNTO DE TOMADA DE PISO COM 2 MODULOS 2P+T DE 10A PRETOS, ESPELHO E CAIXA 4"X4" EM ALUMINIO - FORNECIMENTO E INSTALACAO</t>
  </si>
  <si>
    <t>SINAPI - 98308 - TOMADA PARA TELEFONE RJ11 - FORNECIMENTO E INSTALACAO. AF_11/2019</t>
  </si>
  <si>
    <t>ESPELHO, FABRICACAO PIAL OU SIMILAR, NA(S) ESPECIFICACAO(OES):- CEGO (4" X 2") REF. 8510</t>
  </si>
  <si>
    <t>ESPELHO, FABRICACAO PIAL OU SIMILAR, NA(S) ESPECIFICACAO(OES):- CEGO (4" X 4"), REF. 8500</t>
  </si>
  <si>
    <t>ESPELHO, FABRICACAO PIAL OU SIMILAR, NA(S) ESPECIFICACAO(OES):- 4" X 4", PARA 2 INTERRUPTOR BIPOLAR</t>
  </si>
  <si>
    <t>- CEGO REDONDO 4", REF. 8540</t>
  </si>
  <si>
    <t>- COM 1 FURO  (4" X 2") REF. 8508</t>
  </si>
  <si>
    <t>- PARA 2 TOMADAS (4" X 4"), REF. 8555</t>
  </si>
  <si>
    <t>*  FIOS E CABOS DE COBRE</t>
  </si>
  <si>
    <t>FIO DE COBRE, ISOLAMENTO PARA 750 V, TIPO PIRASTIC ANTIFLAN DA PIRELLI OU SIMILAR, NA(S) BITOLA(S):- 2,5 MM2</t>
  </si>
  <si>
    <t>- 4,0 MM2</t>
  </si>
  <si>
    <t>- 6,0 MM2</t>
  </si>
  <si>
    <t>- 10,0 MM2</t>
  </si>
  <si>
    <t>SINAPI - 91926 - CABO DE COBRE FLEXIVEL ISOLADO, 2,5 MM2, ANTI-CHAMA 450/750 V, PARA CIRCUITOS TERMINAIS - FORNECIMENTO E INSTALACAO. AF_03/2023</t>
  </si>
  <si>
    <t>SINAPI - 91928 - CABO DE COBRE FLEXIVEL ISOLADO, 4 MM2, ANTI-CHAMA 450/750 V, PARA CIRCUITOS TERMINAIS - FORNECIMENTO E INSTALACAO. AF_03/2023</t>
  </si>
  <si>
    <t>SINAPI - 91930 - CABO DE COBRE FLEXIVEL ISOLADO, 6 MM2, ANTI-CHAMA 450/750 V, PARA CIRCUITOS TERMINAIS - FORNECIMENTO E INSTALACAO. AF_03/2023</t>
  </si>
  <si>
    <t>SINAPI - 91932 - CABO DE COBRE FLEXIVEL ISOLADO, 10 MM2, ANTI-CHAMA 450/750 V, PARA CIRCUITOS TERMINAIS - FORNECIMENTO E INSTALACAO. AF_03/2023</t>
  </si>
  <si>
    <t>SINAPI - 91934 - CABO DE COBRE FLEXIVEL ISOLADO, 16 MM2, ANTI-CHAMA 450/750 V, PARA CIRCUITOS TERMINAIS - FORNECIMENTO E INSTALACAO. AF_03/2023</t>
  </si>
  <si>
    <t>CABO DE COBRE FLEX. ISOLADO, 2,5 MM2, ANTICHAMA 450/750 V, ISOLACAO EM DUPLA CAMADA DE COMPOSTO TERMOPLASTICO LIVRE DE HALOGENIO, BAIXA EMISSAO DE FUMACA, AFUMEX, CORTOX, CORFITOX OU SIMILAR CONF. NBR 5410/13570, P/ CIRCUITOS TERMINAIS-FORN. INST.</t>
  </si>
  <si>
    <t>CABO DE COBRE FLEX. ISOLADO, 4,0 MM2, ANTICHAMA 450/750 V, ISOLACAO EM DUPLA CAMADA DE COMPOSTO TERMOPLASTICO LIVRE DE HALOGENIO, BAIXA EMISSAO DE FUMACA, AFUMEX, CORTOX, CORFITOX OU SIMILAR CONF. NBR 5410/13570, P/ CIRCUITOS TERMINAIS-FORN. INST.</t>
  </si>
  <si>
    <t>CABO DE COBRE FLEX. ISOLADO, 6,0 MM2, ANTICHAMA 450/750 V, ISOLACAO EM DUPLA CAMADA DE COMPOSTO TERMOPLASTICO LIVRE DE HALOGENIO, BAIXA EMISSAO DE FUMACA AFUMEX, CORTOX, CORFITOX OU SIMILAR CONF. NBR 5410/13570, P/ CIRCUITOS TERMINAIS-FORN. INST.</t>
  </si>
  <si>
    <t>CABO DE COBRE FLEX. ISOLADO, 10,0 MM2, ANTICHAMA 450/750 V, ISOLACAO EM DUPLA CAMADA DE COMPOSTO TERMOPLASTICO LIVRE DE HALOGENIO, BAIXA EMISSAO DE FUMACA, AFUMEX, CORTOX, CORFITOX OU SIMILAR CONF. NBR 5410/13570, P/ CIRCUITOS TERMINAIS-FORN.INST.</t>
  </si>
  <si>
    <t>CABO DE COBRE FLEX. ISOLADO, 16,0 MM2, ANTICHAMA 450/750 V, ISOLACAO EM DUPLA CAMADA DE COMPOSTO TERMOPLASTICO LIVRE DE HALOGENIO, BAIXA EMISSAO DE FUMACA, AFUMEX, CORTOX, CORFITOX OU SIMILAR CONF. NBR 5410/13570, P/ CIRCUITOS TERMINAIS-FORN.INST.</t>
  </si>
  <si>
    <t>CABO DE COBRE FLEX. ISOLADO, 3 CONDUTORES DE 6,0 MM2, ANTICHAMA 0,6/1 KV, ISOLACAO EM DUPLA CAMADA DE BORRACHA HEPR, LIVRE DE HALOGENIO, BAIXA EMISSAO DE FUMACA, AFUMEX, CORTOX, CORFITOX OU SIMILAR CONF. NBR 5410/13570, P/ DISTRIBUICAO -FORN.INST.</t>
  </si>
  <si>
    <t>CABO DE COBRE FLEX. ISOLADO, 3 CONDUTORES DE 10,0 MM2, ANTICHAMA 0,6/1 KV, ISOLACAO EM DUPLA CAMADA DE BORRACHA HEPR, LIVRE DE HALOGENIO, BAIXA EMISSAO DE FUMACA, AFUMEX, CORTOX, CORFITOX OU SIMILAR CONF. NBR 5410/13570,P/ DISTRIBUICAO -FORN.INST.</t>
  </si>
  <si>
    <t>CABO DE COBRE FLEX. ISOLADO, 3 CONDUTORES DE 16,0 MM2, ANTICHAMA 0,6/1 KV, ISOLACAO EM DUPLA CAMADA DE BORRACHA HEPR, LIVRE DE HALOGENIO, BAIXA EMISSAO DE FUMACA, AFUMEX, CORTOX, CORFITOX OU SIMILAR CONF. NBR 5410/13570,P/ DISTRIBUICAO -FORN. INST.</t>
  </si>
  <si>
    <t>CABO DE COBRE FLEX. ISOLADO, 3 CONDUTORES DE 25,0 MM2, ANTICHAMA 0,6/1 KV, ISOLACAO EM DUPLA CAMADA DE BORRACHA HEPR, LIVRE DE HALOGENIO, BAIXA EMISSAO DE FUMACA, AFUMEX, CORTOX, CORFITOX OU SIMILAR CONF. NBR 5410/13570,P/ DISTRIBUICAO -FORN.INST.</t>
  </si>
  <si>
    <t>CABO DE COBRE FLEX. ISOLADO, 3 CONDUTORES DE 35,0 MM2, ANTICHAMA 0,6/1 KV, ISOLACAO EM DUPLA CAMADA DE BORRACHA HEPR, LIVRE DE HALOGENIO, BAIXA EMISSAO DE FUMACA, AFUMEX, CORTOX, CORFITOX OU SIMILAR CONF. NBR 5410/13570,P/ DISTRIBUICAO -FORN.INST.</t>
  </si>
  <si>
    <t>CABO DE COBRE FLEX. ISOLADO, 3 CONDUTORES DE 50,0 MM2, ANTICHAMA 0,6/1 KV, ISOLACAO EM DUPLA CAMADA DE BORRACHA HEPR, LIVRE DE HALOGENIO, BAIXA EMISSAO DE FUMACA, AFUMEX, CORTOX, CORFITOX OU SIMILAR CONF. NBR 5410/13570,P/ DISTRIBUICAO -FORN.INST.</t>
  </si>
  <si>
    <t>CABO DE COBRE FLEX. ISOLADO, 3 CONDUTORES DE 70,0 MM2, ANTICHAMA 0,6/1 KV, ISOLACAO EM DUPLA CAMADA DE BORRACHA HEPR, LIVRE DE HALOGENIO, BAIXA EMISSAO DE FUMACA, AFUMEX, CORTOX, CORFITOX OU SIMILAR CONF. NBR 5410/13570,P/ DISTRIBUICAO -FORN.INST.</t>
  </si>
  <si>
    <t>CABO DE COBRE FLEX. ISOLADO, 3 CONDUTORES DE 95,0 MM2, ANTICHAMA 0,6/1 KV, ISOLACAO EM DUPLA CAMADA DE BORRACHA HEPR, LIVRE DE HALOGENIO, BAIXA EMISSAO DE FUMACA, AFUMEX, CORTOX, CORFITOX OU SIMILAR CONF. NBR 5410/13570,P/ DISTRIBUICAO -FORN.INST.</t>
  </si>
  <si>
    <t>FIO/CORDAO EM COBRE ISOLADO PARALELO OU TORCIDO 2 X 1,5 MM2, TIPO PLASTIFLEX, PIRELLI OU SIMILAR</t>
  </si>
  <si>
    <t>CABO CORDPLAST , 750V, NA(S) BITOLA(S):- 3 # 1,5 MM2</t>
  </si>
  <si>
    <t>- 3 # 2,5 MM2</t>
  </si>
  <si>
    <t>- 3 # 4,0 MM2</t>
  </si>
  <si>
    <t>SINAPI - 91929 - CABO DE COBRE FLEXIVEL ISOLADO, 4 MM2, ANTI-CHAMA 0,6/1,0 KV, PARA CIRCUITOS TERMINAIS - FORNECIMENTO E INSTALACAO. AF_03/2023</t>
  </si>
  <si>
    <t>SINAPI - 91931 - CABO DE COBRE FLEXIVEL ISOLADO, 6 MM2, ANTI-CHAMA 0,6/1,0 KV, PARA CIRCUITOS TERMINAIS - FORNECIMENTO E INSTALACAO. AF_03/2023</t>
  </si>
  <si>
    <t>SINAPI - 91933 - CABO DE COBRE FLEXIVEL ISOLADO, 10 MM2, ANTI-CHAMA 0,6/1,0 KV, PARA CIRCUITOS TERMINAIS - FORNECIMENTO E INSTALACAO. AF_03/2023</t>
  </si>
  <si>
    <t>SINAPI - 92980 - CABO DE COBRE FLEXIVEL ISOLADO, 10 MM2, ANTI-CHAMA 0,6/1,0 KV, PARA DISTRIBUICAO - FORNECIMENTO E INSTALACAO. AF_10/2020</t>
  </si>
  <si>
    <t>SINAPI - 91935 - CABO DE COBRE FLEXIVEL ISOLADO, 16 MM2, ANTI-CHAMA 0,6/1,0 KV, PARA CIRCUITOS TERMINAIS - FORNECIMENTO E INSTALACAO. AF_03/2023</t>
  </si>
  <si>
    <t>SINAPI - 92982 - CABO DE COBRE FLEXIVEL ISOLADO, 16 MM2, ANTI-CHAMA 0,6/1,0 KV, PARA DISTRIBUICAO - FORNECIMENTO E INSTALACAO. AF_10/2020</t>
  </si>
  <si>
    <t>SINAPI - 92984 - CABO DE COBRE FLEXIVEL ISOLADO, 25 MM2, ANTI-CHAMA 0,6/1,0 KV, PARA REDE ENTERRADA DE DISTRIBUICAO DE ENERGIA ELETRICA - FORNECIMENTO E INSTALACAO. AF_12/2021</t>
  </si>
  <si>
    <t>SINAPI - 92986 - CABO DE COBRE FLEXIVEL ISOLADO, 35 MM2, ANTI-CHAMA 0,6/1,0 KV, PARA REDE ENTERRADA DE DISTRIBUICAO DE ENERGIA ELETRICA - FORNECIMENTO E INSTALACAO. AF_12/2021</t>
  </si>
  <si>
    <t>SINAPI - 92988 - CABO DE COBRE FLEXIVEL ISOLADO, 50 MM2, ANTI-CHAMA 0,6/1,0 KV, PARA REDE ENTERRADA DE DISTRIBUICAO DE ENERGIA ELETRICA - FORNECIMENTO E INSTALACAO. AF_12/2021</t>
  </si>
  <si>
    <t>SINAPI - 92990 - CABO DE COBRE FLEXIVEL ISOLADO, 70 MM2, ANTI-CHAMA 0,6/1,0 KV, PARA REDE ENTERRADA DE DISTRIBUICAO DE ENERGIA ELETRICA - FORNECIMENTO E INSTALACAO. AF_12/2021</t>
  </si>
  <si>
    <t>SINAPI - 92992 - CABO DE COBRE FLEXIVEL ISOLADO, 95 MM2, ANTI-CHAMA 0,6/1,0 KV, PARA REDE ENTERRADA DE DISTRIBUICAO DE ENERGIA ELETRICA - FORNECIMENTO E INSTALACAO. AF_12/2021</t>
  </si>
  <si>
    <t>SINAPI - 92994 - CABO DE COBRE FLEXIVEL ISOLADO, 120 MM2, ANTI-CHAMA 0,6/1,0 KV, PARA REDE ENTERRADA DE DISTRIBUICAO DE ENERGIA ELETRICA - FORNECIMENTO E INSTALACAO. AF_12/2021</t>
  </si>
  <si>
    <t>SINAPI - 92996 - CABO DE COBRE FLEXIVEL ISOLADO, 150 MM2, ANTI-CHAMA 0,6/1,0 KV, PARA REDE ENTERRADA DE DISTRIBUICAO DE ENERGIA ELETRICA - FORNECIMENTO E INSTALACAO. AF_12/2021</t>
  </si>
  <si>
    <t>SINAPI - 92998 - CABO DE COBRE FLEXIVEL ISOLADO, 185 MM2, ANTI-CHAMA 0,6/1,0 KV, PARA REDE ENTERRADA DE DISTRIBUICAO DE ENERGIA ELETRICA - FORNECIMENTO E INSTALACAO. AF_12/2021</t>
  </si>
  <si>
    <t>SINAPI - 93000 - CABO DE COBRE FLEXIVEL ISOLADO, 240 MM2, ANTI-CHAMA 0,6/1,0 KV, PARA REDE ENTERRADA DE DISTRIBUICAO DE ENERGIA ELETRICA - FORNECIMENTO E INSTALACAO. AF_12/2021</t>
  </si>
  <si>
    <t>CABO DE COBRE, ISOLADO PARA 15.000 V (15 KV), TIPO EPROTENAX, FABRICACAO PIRELLI OU SIMILAR, NA(S) BITOLA(S):- 25,0 MM2</t>
  </si>
  <si>
    <t>CABO DE COBRE UNIPOLAR 35 MM2, BLINDADO, ISOLACAO 1220 KV EPR, COBERTURA EM PVC - FORNECIMENTO E INSTALACAO</t>
  </si>
  <si>
    <t>SINAPI - 98288 - CABO TELEFONICO CCI-50 2 PARES, SEM BLINDAGEM, INSTALADO EM DISTRIBUICAO DE EDIFICACAO INSTITUCIONAL - FORNECIMENTO E INSTALACAO. AF_11/2019</t>
  </si>
  <si>
    <t>CABO DE COBRE NU 150MM2, NAO ENTERRADA COM ISOLADOR - FORNECIMENTO E INSTALACAO</t>
  </si>
  <si>
    <t>CABO DE COBRE NU 185MM2, NAO ENTERRADA COM ISOLADOR - FORNECIMENTO E INSTALACAO</t>
  </si>
  <si>
    <t>CABO DE COBRE NU 6 MM2, NAO ENTERRADA COM ISOLADOR - FORNECIMENTO E INSTALACAO</t>
  </si>
  <si>
    <t>CABO DE COBRE NU 10 MM2, NAO ENTERRADA COM ISOLADOR - FORNECIMENTO E INSTALACAO</t>
  </si>
  <si>
    <t>CORDOALHA DE COBRE NU 16 MM2, NAO ENTERRADA, COM ISOLADOR - FORNECIMENTO E INSTALACAO</t>
  </si>
  <si>
    <t>CORDOALHA DE COBRE NU 25 MM2, NAO ENTERRADA, COM ISOLADOR - FORNECIMENTO E INSTALACAO</t>
  </si>
  <si>
    <t>SINAPI - 96973 - CORDOALHA DE COBRE NU 35 MM2, NAO ENTERRADA, COM ISOLADOR - FORNECIMENTO E INSTALACAO. AF_08/2023</t>
  </si>
  <si>
    <t>SINAPI - 96974 - CORDOALHA DE COBRE NU 50 MM2, NAO ENTERRADA, COM ISOLADOR - FORNECIMENTO E INSTALACAO. AF_08/2023</t>
  </si>
  <si>
    <t>SINAPI - 96975 - CORDOALHA DE COBRE NU 70 MM2, NAO ENTERRADA, COM ISOLADOR - FORNECIMENTO E INSTALACAO. AF_08/2023</t>
  </si>
  <si>
    <t>SINAPI - 96976 - CORDOALHA DE COBRE NU 95 MM2, NAO ENTERRADA, COM ISOLADOR - FORNECIMENTO E INSTALACAO. AF_08/2023</t>
  </si>
  <si>
    <t>CABO DE COBRE NU 120 MM2 - FORNECIMENTO E INSTALACAO</t>
  </si>
  <si>
    <t>SINAPI - 96977 - CORDOALHA DE COBRE NU 50 MM2, ENTERRADA - FORNECIMENTO E INSTALACAO. AF_08/2023</t>
  </si>
  <si>
    <t>CABO DE COBRE ISOLADO COM EPR/XLPE 1KV (90G) 4MM2 - FORNECIMENTO E INSTALACAO</t>
  </si>
  <si>
    <t>CABO DE COBRE ISOLADO COM EPR/XLPE 1KV (90G) 6MM2 - FORNECIMENTO E INSTALACAO</t>
  </si>
  <si>
    <t>CABO DE COBRE ISOLADO COM EPR/XLPE 1KV (90G) 10MM2 - FORNECIMENTO E INSTALACAO</t>
  </si>
  <si>
    <t>CABO DE COBRE ISOLADO COM EPR/XLPE 1KV (90G) 16MM2 - FORNECIMENTO E INSTALACAO</t>
  </si>
  <si>
    <t>CABO DE COBRE ISOLADO COM EPR/XLPE 1KV (90G) 25MM2 - FORNECIMENTO E INSTALACAO</t>
  </si>
  <si>
    <t>CABO DE COBRE ISOLADO COM EPR/XLPE 1KV (90G) 35MM2 - FORNECIMENTO E INSTALACAO</t>
  </si>
  <si>
    <t>CABO DE COBRE ISOLADO COM EPR/XLPE 1KV (90G) 50MM2 - FORNECIMENTO E INSTALACAO</t>
  </si>
  <si>
    <t>CABO DE COBRE ISOLADO COM EPR/XLPE 1KV (90G) 70MM2 - FORNECIMENTO E INSTALACAO</t>
  </si>
  <si>
    <t>CABO DE COBRE ISOLADO COM EPR/XLPE 1KV (90G) 95MM2 - FORNECIMENTO E INSTALACAO</t>
  </si>
  <si>
    <t>CABO DE COBRE ISOLADO COM EPR/XLPE 1KV (90G) 120MM2 - FORNECIMENTO E INSTALACAO</t>
  </si>
  <si>
    <t>CABO DE COBRE ISOLADO COM EPR/XLPE 1KV (90G) 150MM2 - FORNECIMENTO E INSTALACAO</t>
  </si>
  <si>
    <t>CABO DE COBRE ISOLADO COM EPR/XLPE 1KV (90G) 185MM2 - FORNECIMENTO E INSTALACAO</t>
  </si>
  <si>
    <t>CABO DE COBRE ISOLADO COM EPR/XLPE 1KV (90G) 240MM2 - FORNECIMENTO E INSTALACAO</t>
  </si>
  <si>
    <t>CABO DE COBRE ISOLADO COM EPR/XLPE 1KV (90G) 300MM2 - FORNECIMENTO E INSTALACAO</t>
  </si>
  <si>
    <t>*  ELETRODUTOS</t>
  </si>
  <si>
    <t>ELETRODUTO DE PVC RIGIDO ROSCAVEL DN 25MM (3/4"), INCL CONEXOES, FORNECIMENTO E INSTALACAO</t>
  </si>
  <si>
    <t>ELETRODUTO DE PVC RIGIDO ROSCAVEL DN 32MM (1"), INCL CONEXOES, FORNECIMENTO E INSTALACAO</t>
  </si>
  <si>
    <t>ELETRODUTO DE PVC RIGIDO ROSCAVEL DN 40MM (1 1/4"), INCL CONEXOES, FORNECIMENTO E INSTALACAO</t>
  </si>
  <si>
    <t>ELETRODUTO DE PVC RIGIDO ROSCAVEL DN 50MM (1 1/2"), INCL CONEXOES, FORNECIMENTO E INSTALACAO</t>
  </si>
  <si>
    <t>ELETRODUTO DE PVC RIGIDO ROSCAVEL DN 60MM (2"), INCL CONEXOES, FORNECIMENTO E INSTALACAO</t>
  </si>
  <si>
    <t>ELETRODUTO DE PVC RIGIDO ROSCAVEL DN 75MM (2 1/2"), INCL CONEXOES, FORNECIMENTO E INSTALACAO</t>
  </si>
  <si>
    <t>ELETRODUTO DE PVC RIGIDO ROSCAVEL DN 85MM (3"), INCL CONEXOES, FORNECIMENTO E ISNTALACAO</t>
  </si>
  <si>
    <t>ELETRODUTO DE PVC RIGIDO ROSCAVEL DN 110MM (4"), INCL CONEXOES, FORNECIMENTO E INSTALACAO</t>
  </si>
  <si>
    <t>ELETRODUTO FLEXIVEL CORRUGADO REFORCADO, COR LARANJA, PVC, DN 20 MM (1/2"), PARA CIRCUITOS TERMINAIS - FORNECIMENTO E INSTALACAO</t>
  </si>
  <si>
    <t>ELETRODUTO FLEXIVEL CORRUGADO REFORCADO, COR LARANJA, PVC, DN 25 MM (3/4"), PARA CIRCUITOS TERMINAIS - FORNECIMENTO E INSTALACAO</t>
  </si>
  <si>
    <t>ELETRODUTO FLEXIVEL CORRUGADO REFORCADO, COR LARANJA, PVC, DN 32 MM (1"), PARA CIRCUITOS TERMINAIS - FORNECIMENTO E INSTALACAO</t>
  </si>
  <si>
    <t>ELETRODUTO FLEXIVEL CORRUGADO, PEAD, DN 40 MM (1 1/4"), PARA CIRCUITOS TERMINAIS - FORNECIMENTO E INSTALACAO</t>
  </si>
  <si>
    <t>SINAPI - 97667 - ELETRODUTO FLEXIVEL CORRUGADO, PEAD, DN 50 (1 1/2"), PARA REDE ENTERRADA DE DISTRIBUICAO DE ENERGIA ELETRICA - FORNECIMENTO E INSTALACAO. AF_12/2021</t>
  </si>
  <si>
    <t>SINAPI - 97668 - ELETRODUTO FLEXIVEL CORRUGADO, PEAD, DN 63 (2"), PARA REDE ENTERRADA DE DISTRIBUICAO DE ENERGIA ELETRICA - FORNECIMENTO E INSTALACAO. AF_12/2021</t>
  </si>
  <si>
    <t>SINAPI - 97669 - ELETRODUTO FLEXIVEL CORRUGADO, PEAD, DN 90 (3"), PARA REDE ENTERRADA DE DISTRIBUICAO DE ENERGIA ELETRICA - FORNECIMENTO E INSTALACAO. AF_12/2021</t>
  </si>
  <si>
    <t>ELETRODUTO DE ACO GALVANIZADO, CLASSE LEVE, DN 20 MM (3/4), APARENTE, INSTALADO EM PAREDE - FORNECIMENTO E INSTALACAO</t>
  </si>
  <si>
    <t>ELETRODUTO DE ACO GALVANIZADO, CLASSE LEVE, DN 25 MM (1), APARENTE, INSTALADO EM PAREDE - FORNECIMENTO E INSTALACAO</t>
  </si>
  <si>
    <t>ELETRODUTO DE ACO GALVANIZADO, CLASSE MEDIO, DN 40 MM (1 1/2), APARENTE, INSTALADO EM PAREDE - FORNECIMENTO E INSTALACAO</t>
  </si>
  <si>
    <t>ELETRODUTO EM ACO GALVANIZADO PRE-ZINCADO, SEMI-PESADO, DIAMETRO 2", PAREDE DE 0,90 MM - FORNECIMENTO E INSTALACAO</t>
  </si>
  <si>
    <t>ELETRODUTO EM ACO GALVANIZADO PRE-ZINCADO, SEMI PESADO, DIAMETRO 2 1/2", PAREDE DE 1,20 MM - FORNECIMENTO E INSTALACAO</t>
  </si>
  <si>
    <t>ELETRODUTO EM ACO GALVANIZADO PRE-ZINCADO, SEMI PESADO, DIAMETRO 3", PAREDE DE 1,50 MM - FORNECIMENTO E INSTALACAO</t>
  </si>
  <si>
    <t>ELETRODUTO EM ACO GALVANIZADO PRE-ZINCADO, SEMI-PESADO, DIAMETRO 4", PAREDE DE 3,75 MM - FORNECIMENTO E INSTALACAO</t>
  </si>
  <si>
    <t>ESCAVACAO (MANUAL) DE VALAS, PARA ASSENTAMENTO DE ELETRODUTOS, COM DIAMETROS ATE 4"</t>
  </si>
  <si>
    <t>REATERRO (MANUAL) DE VALAS</t>
  </si>
  <si>
    <t>BUCHA E ARRUELA ALUMINIO FUNDIDO P/ ELETRODUTO 20MM (3/4") - FORNECIMENTO E INSTALACAO</t>
  </si>
  <si>
    <t>BUCHA E ARRUELA ALUMINIO FUNDIDO P/ ELETRODUTO 25MM (1") - FORNECIMENTO E INSTALACAO</t>
  </si>
  <si>
    <t>BUCHA E ARRUELA ALUMINIO FUNDIDO P/ ELETRODUTO 32MM (1.1/4") - FORNECIMENTO E INSTALACAO</t>
  </si>
  <si>
    <t>BUCHA E ARRUELA ALUMINIO FUNDIDO P/ ELETRODUTO 40MM (1.1/2") - FORNECIMENTO E INSTALACAO</t>
  </si>
  <si>
    <t>BUCHA E ARRUELA ALUMINIO FUNDIDO P/ ELETRODUTO 50MM (2") - FORNECIMENTO E INSTALACAO</t>
  </si>
  <si>
    <t>BUCHA E ARRUELA ALUMINIO FUNDIDO P/ ELETRODUTO 60MM (2.1/2") - FORNECIMENTO E INSTALACAO</t>
  </si>
  <si>
    <t>BUCHA E ARRUELA ALUMINIO FUNDIDO P/ ELETRODUTO 75MM (3") - FORNECIMENTO E INSTALACAO</t>
  </si>
  <si>
    <t>BUCHA E ARRUELA ALUMINIO FUNDIDO P/ ELETRODUTO 100MM (4") - FORNECIMENTO E INSTALACAO</t>
  </si>
  <si>
    <t>ELETROCALHA PERFURADA 50X50MM, EM CHAPA DE ACO GALVANIZADA CH. 24, SEM TAMPA, INCLUSIVE CONEXOES</t>
  </si>
  <si>
    <t>ELETROCALHA PERFURADA 100X50MM, EM CHAPA DE ACO GALVANIZADA CH. 24, SEM TAMPA, INCLUSIVE CONEXOES</t>
  </si>
  <si>
    <t>ELETROCALHA PERFURADA 100X100MM, EM CHAPA DE ACO GALVANIZADA CH. 24, SEM TAMPA, INCLUSIVE CONEXOES</t>
  </si>
  <si>
    <t>ELETROCALHA PERFURADA 100X200MM, EM CHAPA DE ACO GALVANIZADA CH. 24, SEM TAMPA, INCLUSIVE CONEXOES</t>
  </si>
  <si>
    <t>*  QUADROS, DISJUNTORES E CAIXAS</t>
  </si>
  <si>
    <t>SINAPI - 101877 - QUADRO DE DISTRIBUICAO DE ENERGIA EM PVC, DE EMBUTIR, SEM BARRAMENTO, PARA 3 DISJUNTORES - FORNECIMENTO E INSTALACAO. AF_10/2020</t>
  </si>
  <si>
    <t>QUADRO DE DISTRIBUICAO DE ENERGIA DE EMBUTIR, BARRAMENTO TRIFASICO DE 100A, CAPACIDADE PARA 12 MODULOS DIN DA CEMAR OU SIMILAR - FORNECIMENTO E INSTALACAO</t>
  </si>
  <si>
    <t>QUADRO DE DISTRIBUICAO DE ENERGIA DE EMBUTIR, BARRAMENTO TRIFASICO DE 100A, CAPACIDADE PARA 24 MODULOS DIN DA CEMAR OU SIMILAR - FORNECIMENTO E INSTALACAO</t>
  </si>
  <si>
    <t>QUADRO DE DISTRIBUICAO DE ENERGIA DE EMBUTIR, BARRAMENTO TRIFASICO DE 100A, CAPACIDADE PARA 30 MODULOS DIN DA CEMAR OU SIMILAR - FORNECIMENTO E INSTALACAO</t>
  </si>
  <si>
    <t>QUADRO DE DISTRIBUICAO DE ENERGIA DE EMBUTIR, BARRAMENTO TRIFASICO DE 100A, CAPACIDADE PARA 36 MODULOS DIN DA CEMAR OU SIMILAR - FORNECIMENTO E INSTALACAO</t>
  </si>
  <si>
    <t>QUADRO DE DISTRIBUICAO DE ENERGIA DE EMBUTIR, BARRAMENTO TRIFASICO DE 100A, CAPACIDADE PARA 48 MODULOS DIN DA CEMAR OU SIMILAR - FORNECIMENTO E INSTALACAO</t>
  </si>
  <si>
    <t>QUADRO DE DISTRIBUICAO DE ENERGIA DE EMBUTIR, BARRAMENTO TRIFASICO 150A, CAPACIDADE PARA 16 MODULOS DIN DA CEMAR OU SIMILAR - FORNECIMENTO E INSTALACAO</t>
  </si>
  <si>
    <t>QUADRO DE DISTRIBUICAO DE ENERGIA DE EMBUTIR, BARRAMENTO TRIFASICO DE 150A, CAPACIDADE PARA 30 MODULOS DIN DA CEMAR OU SIMILAR - FORNECIMENTO E INSTALACAO</t>
  </si>
  <si>
    <t>QUADRO DE DISTRIBUICAO DE ENERGIA DE EMBUTIR, BARRAMENTO TRIFASICO DE 150A, CAPACIDADE PARA 34 MODULOS DIN DA CEMAR OU SIMILAR - FORNECIMENTO E INSTALACAO</t>
  </si>
  <si>
    <t>QUADRO DE DISTRIBUICAO DE ENERGIA DE EMBUTIR, BARRAMENTO TRIFASICO DE 150A, CAPACIDADE PARA 42 MODULOS DIN DA CEMAR OU SIMILAR - FORNECIMENTO E INSTALACAO</t>
  </si>
  <si>
    <t>QUADRO DE DISTRIBUICAO DE ENERGIA DE EMBUTIR, BARRAMENTO TRIFASICO 225A, CAPACIDADE PARA 70 MODULOS DIN DA CEMAR OU SIMILAR - FORNECIMENTO E INSTALACAO</t>
  </si>
  <si>
    <t>QUADRO DE DISTRIBUICAO DE ENERGIA DE EMBUTIR, BARRAMENTO TRIFASICO DE 225A, CAPACIDADE PARA 56 MODULOS DIN DA CEMAR OU SIMILAR - FORNECIMENTO E INSTALACAO</t>
  </si>
  <si>
    <t>CAIXA PARA MONTAGEM DE QUADRO CE (40 X 30 X 20)CM, CEMAR OU SIMILAR</t>
  </si>
  <si>
    <t>SINAPI - 93654 - DISJUNTOR MONOPOLAR TIPO DIN, CORRENTE NOMINAL DE 16A - FORNECIMENTO E INSTALACAO. AF_10/2020</t>
  </si>
  <si>
    <t>SINAPI - 93655 - DISJUNTOR MONOPOLAR TIPO DIN, CORRENTE NOMINAL DE 20A - FORNECIMENTO E INSTALACAO. AF_10/2020</t>
  </si>
  <si>
    <t>SINAPI - 93656 - DISJUNTOR MONOPOLAR TIPO DIN, CORRENTE NOMINAL DE 25A - FORNECIMENTO E INSTALACAO. AF_10/2020</t>
  </si>
  <si>
    <t>SINAPI - 101890 - DISJUNTOR MONOPOLAR TIPO NEMA, CORRENTE NOMINAL DE 10 ATE 30A - FORNECIMENTO E INSTALACAO. AF_10/2020</t>
  </si>
  <si>
    <t>SINAPI - 93661 - DISJUNTOR BIPOLAR TIPO DIN, CORRENTE NOMINAL DE 16A - FORNECIMENTO E INSTALACAO. AF_10/2020</t>
  </si>
  <si>
    <t>SINAPI - 93662 - DISJUNTOR BIPOLAR TIPO DIN, CORRENTE NOMINAL DE 20A - FORNECIMENTO E INSTALACAO. AF_10/2020</t>
  </si>
  <si>
    <t>SINAPI - 93663 - DISJUNTOR BIPOLAR TIPO DIN, CORRENTE NOMINAL DE 25A - FORNECIMENTO E INSTALACAO. AF_10/2020</t>
  </si>
  <si>
    <t>SINAPI - 93664 - DISJUNTOR BIPOLAR TIPO DIN, CORRENTE NOMINAL DE 32A - FORNECIMENTO E INSTALACAO. AF_10/2020</t>
  </si>
  <si>
    <t>SINAPI - 101892 - DISJUNTOR BIPOLAR TIPO NEMA, CORRENTE NOMINAL DE 10 ATE 50A - FORNECIMENTO E INSTALACAO. AF_10/2020</t>
  </si>
  <si>
    <t>DISJUNTOR TIPO NEMA, BIPOLAR 60 ATE 100A, TENSAO MAXIMA 415 V - FORNECIMENTO E INSTALACAO</t>
  </si>
  <si>
    <t>SINAPI - 93672 - DISJUNTOR TRIPOLAR TIPO DIN, CORRENTE NOMINAL DE 40A - FORNECIMENTO E INSTALACAO. AF_10/2020</t>
  </si>
  <si>
    <t>SINAPI - 93668 - DISJUNTOR TRIPOLAR TIPO DIN, CORRENTE NOMINAL DE 16A - FORNECIMENTO E INSTALACAO. AF_10/2020</t>
  </si>
  <si>
    <t>SINAPI - 93669 - DISJUNTOR TRIPOLAR TIPO DIN, CORRENTE NOMINAL DE 20A - FORNECIMENTO E INSTALACAO. AF_10/2020</t>
  </si>
  <si>
    <t>SINAPI - 93670 - DISJUNTOR TRIPOLAR TIPO DIN, CORRENTE NOMINAL DE 25A - FORNECIMENTO E INSTALACAO. AF_10/2020</t>
  </si>
  <si>
    <t>SINAPI - 93673 - DISJUNTOR TRIPOLAR TIPO DIN, CORRENTE NOMINAL DE 50A - FORNECIMENTO E INSTALACAO. AF_10/2020</t>
  </si>
  <si>
    <t>DISJUNTOR NORMA DIN CURVA C 3P (TRIPOLAR) DE 70A STECK, SIEMENS OU SIMILAR</t>
  </si>
  <si>
    <t>DISJUNTOR NORMA DIN CURVA C 3P (TRIPOLAR) DE 80A A 100A STECK, SIEMENS OU SIMILAR</t>
  </si>
  <si>
    <t>SINAPI - 101893 - DISJUNTOR TRIPOLAR TIPO NEMA, CORRENTE NOMINAL DE 10 ATE 50A - FORNECIMENTO E INSTALACAO. AF_10/2020</t>
  </si>
  <si>
    <t>SINAPI - 101894 - DISJUNTOR TRIPOLAR TIPO NEMA, CORRENTE NOMINAL DE 60 ATE 100A - FORNECIMENTO E INSTALACAO. AF_10/2020</t>
  </si>
  <si>
    <t>DISPOSITIVO DPS, CLASSE II, 1 POLO, TENSAO MAXIMA DE 175 V, CORRENTE MAXIMA DE *45* KA (TIPO AC) - FORNECIMENTO E INSTALACAO</t>
  </si>
  <si>
    <t>DISPOSITIVO DPS, CLASSE II, 1 POLO, TENSAO MAXIMA DE 275 V, CORRENTE MAXIMA DE *20* KA (TIPO AC) - FORNECIMENTO E INSTALACAO</t>
  </si>
  <si>
    <t>DISPOSITIVO DPS, CLASSE II, 1 POLO, TENSAO MAXIMA DE 275 V, CORRENTE MAXIMA DE *45* KA (TIPO AC) - FORNECIMENTO E INSTALACAO</t>
  </si>
  <si>
    <t>DISPOSITIVO DR, 2 POLOS, SENSIBILIDADE DE 30 MA, CORRENTE DE 25 A, TIPO AC - FORNECIMENTO E INSTALACAO</t>
  </si>
  <si>
    <t>DISPOSITIVO DR, 2 POLOS, SENSIBILIDADE DE 30 MA, CORRENTE DE 40 A, TIPO AC - FORNECIMENTO E INSTALACAO</t>
  </si>
  <si>
    <t>DISPOSITIVO DR, 4 POLOS, SENSIBILIDADE DE 30MA, CORRENTE DE 25 A, TIPO AC - FORNECIMENTO E INSTALACAO</t>
  </si>
  <si>
    <t>DISPOSITIVO DR, 4 POLOS, SENSIBILIDADE DE 30MA, CORRENTE DE 40 A, TIPO AC - FORNECIMENTO E INSTALACAO</t>
  </si>
  <si>
    <t>DISPOSITIVO DR, 4 POLOS, SENSIBILIDADE DE 30MA, CORRENTE DE 63 A, TIPO AC - FORNECIMENTO E INSTALACAO</t>
  </si>
  <si>
    <t>DISPOSITIVO DR, 4 POLOS, SENSIBILIDADE DE 30MA, CORRENTE DE 80 A, TIPO AC - FORNECIMENTO E INSTALACAO</t>
  </si>
  <si>
    <t>DISPOSITIVO DR, 4 POLOS, SENSIBILIDADE DE 30MA, CORRENTE DE 100 A, TIPO AC - FORNECIMENTO E INSTALACAO</t>
  </si>
  <si>
    <t>CONTATOR TRIPOLAR, CORRENTE DE 25 A, TENSAO NOMINAL DE 500 V - FORNECIMENTO E INSTALACAO</t>
  </si>
  <si>
    <t>CONTATOR TRIPOLAR, CORRENTE DE 32 A, TENSAO NOMINAL DE 500 V - FORNECIMENTO E INSTALACAO</t>
  </si>
  <si>
    <t>INTERRUPTOR DE TECLA TRIPOLAR DE 30A CS-101 - SEM CAIXA (BOTOEIRA BLINDADA), TIPO LIGA-DESLIGA DA MARGIRUS</t>
  </si>
  <si>
    <t>CHAVE DE ALAVANCA METALICA TRIPOLAR, REF. 14323, DA MARGIRUS OU SIMILAR</t>
  </si>
  <si>
    <t>CHAVE DE ALAVANCA MONOPOLAR, REF.14123 DA MARGIRUS OU SIMILAR</t>
  </si>
  <si>
    <t>CHAVE DE ALAVANCA METALICA INVERSORA (VENTILADOR), REF. 14103 DA MARGIRUS OU SIMILAR</t>
  </si>
  <si>
    <t>CHAVE BLINDADA COM ALAVANCA FRONTAL, CONFORME NORMA ABNT-NEMA 1, FABRICACAO BEGHIM OU SIMILAR,  NA(S) ESPECIFICACAO(OES):- 250 A</t>
  </si>
  <si>
    <t>- 400 A</t>
  </si>
  <si>
    <t>- 600 A</t>
  </si>
  <si>
    <t>CAIXA DE PASSAGEM METALICA DE SOBREPOR COM TAMPA PARAFUSADA, DIMENSOES 15 X 15 X 10 CM - FORNECIMENTO E INSTALACAO</t>
  </si>
  <si>
    <t>CAIXA RETANGULAR 4" X 4", PVC, INSTALADA EM PAREDE - FORNECIMENTO E INSTALACAO</t>
  </si>
  <si>
    <t>CAIXA RETANGULAR 4" X 2", PVC, INSTALADA EM PAREDE - FORNECIMENTO E INSTALACAO</t>
  </si>
  <si>
    <t>SINAPI - 92867 - CAIXA RETANGULAR 4" X 2" ALTA (2,00 M DO PISO), METALICA, INSTALADA EM PAREDE - FORNECIMENTO E INSTALACAO. AF_03/2023</t>
  </si>
  <si>
    <t>SINAPI - 92868 - CAIXA RETANGULAR 4" X 2" MEDIA (1,30 M DO PISO), METALICA, INSTALADA EM PAREDE - FORNECIMENTO E INSTALACAO. AF_03/2023</t>
  </si>
  <si>
    <t>SINAPI - 92869 - CAIXA RETANGULAR 4" X 2" BAIXA (0,30 M DO PISO), METALICA, INSTALADA EM PAREDE - FORNECIMENTO E INSTALACAO. AF_03/2023</t>
  </si>
  <si>
    <t>SINAPI - 92870 - CAIXA RETANGULAR 4" X 4" ALTA (2,00 M DO PISO), METALICA, INSTALADA EM PAREDE - FORNECIMENTO E INSTALACAO. AF_03/2023</t>
  </si>
  <si>
    <t>SINAPI - 92871 - CAIXA RETANGULAR 4" X 4" MEDIA (1,30 M DO PISO), METALICA, INSTALADA EM PAREDE - FORNECIMENTO E INSTALACAO. AF_03/2023</t>
  </si>
  <si>
    <t>SINAPI - 92872 - CAIXA RETANGULAR 4" X 4" BAIXA (0,30 M DO PISO), METALICA, INSTALADA EM PAREDE - FORNECIMENTO E INSTALACAO. AF_03/2023</t>
  </si>
  <si>
    <t>SINAPI - 92865 - CAIXA OCTOGONAL 4" X 4", METALICA, INSTALADA EM LAJE - FORNECIMENTO E INSTALACAO. AF_03/2023</t>
  </si>
  <si>
    <t>SINAPI - 100560 - QUADRO DE DISTRIBUICAO PARA TELEFONE N.2, 20X20X12CM EM CHAPA METALICA, DE EMBUTIR, SEM ACESSORIOS, PADRAO TELEBRAS, FORNECIMENTO E INSTALACAO. AF_11/2019</t>
  </si>
  <si>
    <t>SINAPI - 100561 - QUADRO DE DISTRIBUICAO PARA TELEFONE N.3, 40X40X12CM EM CHAPA METALICA, DE EMBUTIR, SEM ACESSORIOS, PADRAO TELEBRAS, FORNECIMENTO E INSTALACAO. AF_11/2019</t>
  </si>
  <si>
    <t>SINAPI - 100562 - QUADRO DE DISTRIBUICAO PARA TELEFONE N.4, 60X60X12CM EM CHAPA METALICA, DE EMBUTIR, SEM ACESSORIOS, PADRAO TELEBRAS, FORNECIMENTO E INSTALACAO. AF_11/2019</t>
  </si>
  <si>
    <t>SINAPI - 100557 - CAIXA DE PASSAGEM PARA TELEFONE 80X80X15CM (SOBREPOR) FORNECIMENTO E INSTALACAO. AF_11/2019</t>
  </si>
  <si>
    <t>SINAPI - 100556 - CAIXA DE PASSAGEM PARA TELEFONE 15X15X10CM (SOBREPOR), FORNECIMENTO E INSTALACAO. AF_11/2019</t>
  </si>
  <si>
    <t>CAIXA DE PASSAGEM/ LUZ/ TELEFONIA, DE EMBUTIR, EM CHAPA DE ACO GALVANIZADO, DIMENSOES 200 X 200 X 20 CM (PADRAO CONCESSIONARIA LOCAL)</t>
  </si>
  <si>
    <t>SINAPI - 97886 - CAIXA ENTERRADA ELETRICA RETANGULAR, EM ALVENARIA COM TIJOLOS CERAMICOS MACICOS, FUNDO COM BRITA, DIMENSOES INTERNAS: 0,3X0,3X0,3 M. AF_12/2020</t>
  </si>
  <si>
    <t>SINAPI - 97887 - CAIXA ENTERRADA ELETRICA RETANGULAR, EM ALVENARIA COM TIJOLOS CERAMICOS MACICOS, FUNDO COM BRITA, DIMENSOES INTERNAS: 0,4X0,4X0,4 M. AF_12/2020</t>
  </si>
  <si>
    <t>SINAPI - 97888 - CAIXA ENTERRADA ELETRICA RETANGULAR, EM ALVENARIA COM TIJOLOS CERAMICOS MACICOS, FUNDO COM BRITA, DIMENSOES INTERNAS: 0,6X0,6X0,6 M. AF_12/2020</t>
  </si>
  <si>
    <t>SINAPI - 97889 - CAIXA ENTERRADA ELETRICA RETANGULAR, EM ALVENARIA COM TIJOLOS CERAMICOS MACICOS, FUNDO COM BRITA, DIMENSOES INTERNAS: 0,8X0,8X0,6 M. AF_12/2020</t>
  </si>
  <si>
    <t>SINAPI - 97890 - CAIXA ENTERRADA ELETRICA RETANGULAR, EM ALVENARIA COM TIJOLOS CERAMICOS MACICOS, FUNDO COM BRITA, DIMENSOES INTERNAS: 1X1X0,6 M. AF_12/2020</t>
  </si>
  <si>
    <t>CAIXA ENTERRADA PARA INSTALACOES TELEFONICAS TIPO R1, EM ALVENARIA COM BLOCOS DE CONCRETO, DIMENSOES INTERNAS: 0,35X0,60X0,60 M, INCLUSIVE TAMPAO</t>
  </si>
  <si>
    <t>CAIXA ENTERRADA PARA INSTALACOES TELEFONICAS TIPO R2 1,07X0,52X0,50M EM BLOCOS DE CONCRETO ESTRUTURAL, INCLUSIVE TAMPAO</t>
  </si>
  <si>
    <t>SINAPI - 95787 - CONDULETE DE ALUMINIO, TIPO LR, PARA ELETRODUTO DE ACO GALVANIZADO DN 20 MM (3/4''), APARENTE - FORNECIMENTO E INSTALACAO. AF_10/2022</t>
  </si>
  <si>
    <t>SINAPI - 95789 - CONDULETE DE ALUMINIO, TIPO LR, PARA ELETRODUTO DE ACO GALVANIZADO DN 25 MM (1''), APARENTE - FORNECIMENTO E INSTALACAO. AF_10/2022</t>
  </si>
  <si>
    <t>SINAPI - 95801 - CONDULETE DE ALUMINIO, TIPO X, PARA ELETRODUTO DE ACO GALVANIZADO DN 20 MM (3/4''), APARENTE - FORNECIMENTO E INSTALACAO. AF_10/2022</t>
  </si>
  <si>
    <t>SINAPI - 95802 - CONDULETE DE ALUMINIO, TIPO X, PARA ELETRODUTO DE ACO GALVANIZADO DN 25 MM (1''), APARENTE - FORNECIMENTO E INSTALACAO. AF_10/2022</t>
  </si>
  <si>
    <t>*  SPDA</t>
  </si>
  <si>
    <t>CONECTOR METALICO TIPO PARAFUSO FENDIDO (SPLIT BOLT), COM SEPARADOR DE CABOS BIMETALICOS, PARA CABOS ATE 70 MM2 - FORNECIMENTO E INSTALACAO</t>
  </si>
  <si>
    <t>ELETRODUTO DE PVC RIGIDO ROSCAVEL DE 1 1/2 " X 3M, SEM LUVA PARA PROTECAO DO CABO DO PARA RAIO - FORNECIMENTO E INSTALACAO</t>
  </si>
  <si>
    <t>SINALIZADOR DE TOPO SIMPLES COM RELE FOTOELETRICO, REF. TEL 0590 YT DA TERMOTECNICA OU SIMILAR, INCLUSIVE LAMPADA DE LED 10 W - FORNECIMENTO E INSTALACAO</t>
  </si>
  <si>
    <t>SINAPI - 96988 - MASTRO 1 ½", COM 3 METROS, PARA SPDA - FORNECIMENTO E INSTALACAO. AF_08/2023</t>
  </si>
  <si>
    <t>CONECTOR REFORCADO, CABO X HASTE EM BRONZE NATURAL PARA CABO DE 16-70MM2, REF.585 DA TERMOTECNICA OU SIMILAR</t>
  </si>
  <si>
    <t>HASTE DE ATERRAMENTO, DIAMETRO 5/8", COM 3 METROS, INCLUSO GRAMPO  OLHAL - FORNECIMENTO E INSTALACAO</t>
  </si>
  <si>
    <t>SUPORTE ISOLADOR REFORCADO PARA FIXACAO EM CANTO 90o. REF. PRT 218 DA PARATEC OU SIMILAR</t>
  </si>
  <si>
    <t>SINAPI - 96989 - CAPTOR TIPO FRANKLIN PARA SPDA - FORNECIMENTO E INSTALACAO. AF_08/2023</t>
  </si>
  <si>
    <t>SINAPI - 98463 - SUPORTE ISOLADOR PARA FIXACAO DA CORDOALHA DE COBRE EM ALVENARIA OU CONCRETO - FORNECIMENTO E INSTALACAO. AF_08/2023</t>
  </si>
  <si>
    <t>SUPORTE ISOLADOR REFORCADO DIAMETRO NOMINAL DIAMETRO NOMINAL DE 5/16" COM ROSCA SOBERBA E BUCHA</t>
  </si>
  <si>
    <t>BRACADEIRA PARA FIXACAO DE MASTRO OU TUBO DE PVC DE 1 1/2", REF. TEL-100 DA TERMOTECNICA OU SIMILAR</t>
  </si>
  <si>
    <t>BRACADEIRA COM ROLDANA PARA MASTRO DE 1 1/2", REF. TEL-340 DA TERMOTECNICA OU SIMILAR</t>
  </si>
  <si>
    <t>CONJUNTO DE ESTAIS COM CORDOALHAS E ESTICADORES, TEL-400 DA TERMOTECNICA OU SIMILAR</t>
  </si>
  <si>
    <t>ESTICADOR PARA CABO DE COBRE (70 MM2), CONECTOR TIPO PARAFUSO FENDIDO (SPLIT-BOLT)</t>
  </si>
  <si>
    <t>CONEXAO ATRAVES DE SOLDA EXOTERMICA, INCLUSO MOLDE, PALITO IGNITOR E ALICATE - FORNECIMENTO E INSTALACAO</t>
  </si>
  <si>
    <t>CAIXA DE INSPECAO EM CONCRETO PARA ATERRAMENTO E PARA-RAIOS DIAMETRO = 300 MM, COM TAMPA DE FERRO FUNDIDO - FORNECIMENTO E INSTALACAO</t>
  </si>
  <si>
    <t>PRESILHA ALUMINIO 70/120 MM FURO 8 MM, PARA BARRA CHATA, INCLUSIVE PARAFUSO DE FIXACAO - FORNECIMENTO E INSTALACAO</t>
  </si>
  <si>
    <t>*  DIVERSOS</t>
  </si>
  <si>
    <t>FITA ISOLANTE 3M OU SIMILAR</t>
  </si>
  <si>
    <t>FITA ISOLANTE AUTO FUSAO 3M OU SIMILAR</t>
  </si>
  <si>
    <t>ARAME GALVANIZADO No. 14 BWG</t>
  </si>
  <si>
    <t>SIRENE MECANICA UNIDIRECIONAL 110DB, 127V - FORNECIMENTO E INSTALACAO</t>
  </si>
  <si>
    <t>RELE FOTOELETRICO INTERNO E EXTERNO BIVOLT 1000W, DE CONECTOR, COM BASE - FORNECIMENTO E INSTALACAO</t>
  </si>
  <si>
    <t>KIT DE PROTECAO ARSTOP PARA AR CONDICIONADO, TOMADA PADRAO 2P+T 20 A, COM DISJUNTOR UNIPOLAR DIN 20A - FORNECIMENTO E INSTALACAO</t>
  </si>
  <si>
    <t>CANALETA (20 X 10 X 2.200)MM, COM TAMPA SEPARADA (REF.30801) SISTEMA X DA PIAL OU SIMILAR</t>
  </si>
  <si>
    <t>MATA-JUNTAS, TIPO COTOVELO 90o. (REF.30990) SISTEMA X DA PIAL OU SIMILAR</t>
  </si>
  <si>
    <t>CAIXA DE SOBREPOR (75 X 75 X 42)MM REF.89148, SISTEMA X DA PIAL OU SIMILAR</t>
  </si>
  <si>
    <t>INTERRUPTOR, SISTEMA X DA PIAL OU SIMILAR, NA(S) ESPECIFICACAO(OES):- 01 TECLA SIMPLES (REF.675000)</t>
  </si>
  <si>
    <t>- 02 TECLAS SIMPLES (REF.675020)</t>
  </si>
  <si>
    <t>TOMADA SISTEMA X DA PIAL OU SIMILAR, NA(S) ESPECIFICACAO(OES):- 2P+T (10A) REF. 675060</t>
  </si>
  <si>
    <t>- PARA TELEFONE RJ-11 REF. 675017</t>
  </si>
  <si>
    <t>EXAUSTOR DE PAREDE DIAMETRO 30CM</t>
  </si>
  <si>
    <t>EXAUSTOR DE PAREDE DIAMETRO 40CM</t>
  </si>
  <si>
    <t>RENOVADORES DE AR PARA BANHEIRO COM SENSOR, MOD. VENTOKIT 150, CAPACIDADE DE 150M/H, BIVOLT, KIT COMPLETO, DA WESTAFLEX OU SIMILAR, INCLUSO 3M DE TUBO PLASTICO POLYWEST 150MM</t>
  </si>
  <si>
    <t>CONECTOR DE MEDICAO BIMETALICO, EM LIGA DE ALUMINIO COM 2 PARAFUSOS - PARA CABOS DE 16 A 70MM2 (REF. TEL-561) DA TERMOTECNICA OU SIMILAR - FORNECIMENTO E INSTALACAO</t>
  </si>
  <si>
    <t>CONECTOR PARAFUSO FENDIDO SPLIT BOLT - PARA CABO ATE 16MM2 - FORNECIMENTO E INSTALACAO</t>
  </si>
  <si>
    <t>CONECTOR METALICO TIPO PARAFUSO FENDIDO (SPLIT BOLT), PARA CABO ATE 25MM2 - FORNECIMENTO E INSTALACAO</t>
  </si>
  <si>
    <t>CONECTOR METALICO TIPO PARAFUSO FENDIDO (SPLIT BOLT), PARA CABOS ATE 35MM2 - FORNECIMENTO E INSTALACAO</t>
  </si>
  <si>
    <t>CONECTOR METALICO TIPO PARAFUSO FENDIDO (SPLIT BOLT), PARA CABOS ATE 50 MM2 - FORNECIMENTO E INSTALACAO</t>
  </si>
  <si>
    <t>CONECTOR METALICO TIPO PARAFUSO FENDIDO (SPLIT BOLT), PARA CABOS ATE 70 MM2 - FORNECIMENTO E INSTALACAO</t>
  </si>
  <si>
    <t>CONJUNTO PINO DE ACO COM FURO E FINCA PINO CURTO PARA CONCRETO - FORNECIMENTO E INSTALACAO</t>
  </si>
  <si>
    <t>PINO DE ACO COM FURO, HASTE = 27 MM (ACAO DIRETA) - FORNECIMENTO E INSTALACAO</t>
  </si>
  <si>
    <t>PINO DE ACO COM ROSCA 1/4", COMPRIMENTO DA HASTE = 30 MM E ROSCA = 20 MM (ACAO DIRETA) - FORNECIMENTO E INSTALACAO</t>
  </si>
  <si>
    <t>TERMINAL OU CONECTOR DE PRESSAO - PARA CABO 10MM2 - FORNECIMENTO E INSTALACAO</t>
  </si>
  <si>
    <t>TERMINAL OU CONECTOR DE PRESSAO - PARA CABO 50MM2 - FORNECIMENTO E INSTALACAO</t>
  </si>
  <si>
    <t>TERMINAL OU CONECTOR DE PRESSAO - PARA CABO 70MM2 - FORNECIMENTO E INSTALACAO</t>
  </si>
  <si>
    <t>TERMINAL OU CONECTOR DE PRESSAO - PARA CABO 185MM2 - FORNECIMENTO E INSTALACAO</t>
  </si>
  <si>
    <t>TERMINAL OU CONECTOR DE PRESSAO - PARA CABO 240MM2 - FORNECIMENTO E INSTALACAO</t>
  </si>
  <si>
    <t>TERMINAL OU CONECTOR DE PRESSAO - PARA CABO 300MM2 - FORNECIMENTO E INSTALACAO</t>
  </si>
  <si>
    <t>QUADRO DE COMANDO (EXCLUSIVE BOMBA) PARA BOMBA DE RECALQUE COM MOTOR DE:- 1 CV</t>
  </si>
  <si>
    <t>- 1,5 CV</t>
  </si>
  <si>
    <t>- 2 CV</t>
  </si>
  <si>
    <t>- 3 CV</t>
  </si>
  <si>
    <t>QUADRO DE COMANDO PARA BOMBA DE INCENDIO COM MOTOR DE:- 5 CV</t>
  </si>
  <si>
    <t>- 7,5 CV</t>
  </si>
  <si>
    <t>- 10 CV</t>
  </si>
  <si>
    <t>- 12 CV</t>
  </si>
  <si>
    <t>MAO-DE-OBRA PARA INSTALACAO DE:- REATOR DUPLO, PARA LAMPADAS FLUORESCENTES</t>
  </si>
  <si>
    <t>- QUADRO DE DISTRIBUICAO ATE 10 DISJUNTORES</t>
  </si>
  <si>
    <t>- QUADRO DE DISTRIBUICAO COM 12 A 20 DISJUNTORES</t>
  </si>
  <si>
    <t>- QUADRO DE DISTRIBUICAO COM 32 A 42 DISJUNTORES</t>
  </si>
  <si>
    <t>- INTERRUPTORES, TOMADAS, CAMPAINHAS, ETC (INCLUSIVE CAIXAS)</t>
  </si>
  <si>
    <t>- APARELHOS FLUORESCENTES</t>
  </si>
  <si>
    <t>- APARELHOS INCANDESCENTES</t>
  </si>
  <si>
    <t>- LUMINARIA INSTALADA EM POSTE</t>
  </si>
  <si>
    <t>- FIACAO (2,5 A 6,0)MM2</t>
  </si>
  <si>
    <t>- FIACAO (10,0 A 16,0)MM2</t>
  </si>
  <si>
    <t>- CABOS (25 A 50)MM2</t>
  </si>
  <si>
    <t>- LAMPADAS</t>
  </si>
  <si>
    <t>*  SUBSTACAO E ACESSORIOS</t>
  </si>
  <si>
    <t>POSTO DE TRANSFORMACAO AO TEMPO DE 30KVA, CLASSE 15KV, P/ FINS DE ATENDIMENTO DE UMA UNIDADE CONSUMIDORA EM BT, PROVIDO DE DUTOS, PROTECAO, POSTES E ISOLADORES (REDE PROTEGIDA), INCL. MURETA EM ALV. DE 1 1/2 VEZ (2,20X2,20)M, REVES. E PINTADA</t>
  </si>
  <si>
    <t>POSTO DE TRANSFORMACAO AO TEMPO DE 45KVA, CLASSE 15KV, P/ FINS DE ATENDIMENTO DE UMA UNIDADE CONSUMIDORA EM BT, PROVIDO DE DUTOS, PROTECAO, POSTES E ISOLADORES (REDE PROTEGIDA), INCL. MURETA EM ALV. DE 1 1/2 VEZ (2,20X2,20)M, REVES. E PINTADA</t>
  </si>
  <si>
    <t>POSTO DE TRANSFORMACAO AO TEMPO DE 75KVA, CLASSE 15KV, P/ FINS DE ATENDIMENTO DE UMA UNIDADE CONSUMIDORA EM BT, PROVIDO DE DUTOS, PROTECAO, POSTES E ISOLADORES (REDE PROTEGIDA), INCL. MURETA EM ALV. DE 1 1/2 VEZ (2,20X2,20)M, REVES. E PINTADA</t>
  </si>
  <si>
    <t>POSTO DE TRANSFORMACAO AO TEMPO DE 112,5KVA, CLASSE 15KV, P/ FINS DE ATENDIMENTO DE UMA UNIDADE CONSUMIDORA EM BT, PROVIDO DE DUTOS, PROTECAO, POSTES E ISOLADORES (REDE PROTEGIDA), INCL. MURETA EM ALV. DE 1 1/2 VEZ(2,20X2,20)M, REVES. E PINTADA</t>
  </si>
  <si>
    <t>POSTO DE TRANSFORMACAO AO TEMPO DE 150KVA, CLASSE 15KV, P/ FINS DE ATENDIMENTO DE UMA UNIDADE CONSUMIDORA EM BT, PROVIDO DE DUTOS, PROTECAO, POSTES E ISOLADORES (REDE PROTEGIDA), INCL. MURETA EM ALV. DE 1 1/2 VEZ (2,20X2,20)M, REVES. E PINTADA</t>
  </si>
  <si>
    <t>POSTO DE TRANSFORMACAO AO TEMPO DE 225KVA, CLASSE 15KV, P/ FINS DE ATENDIMENTO DE UMA UNIDADE CONSUMIDORA EM BT, PROVIDO DE DUTOS, PROTECAO, POSTES E ISOLADORES (REDE PROTEGIDA), INCL. MURETA EM ALV. DE 1 1/2 VEZ (2,20X2,20)M, REVES. E PINTADA</t>
  </si>
  <si>
    <t>POSTO DE TRANSFORMACAO AO TEMPO DE 300KVA, CLASSE 15KV, P/ FINS DE ATENDIMENTO DE UMA UNIDADE CONSUMIDORA EM BT, PROVIDO DE DUTOS, PROTECAO, POSTES E ISOLADORES (REDE PROTEGIDA), INCL. MURETA EM ALV. DE 1 1/2 VEZ (2,20X2,20)M, REVES. E PINTADA</t>
  </si>
  <si>
    <t>DERIVACAO DE ALTA TENSAO</t>
  </si>
  <si>
    <t>POSTE DE CONCRETO SECAO CIRCULAR COMPRIMENTO = 10M, CARGA NOMINAL NO TOPO 150 KGF, INCLUSIVE ESCAVACAO, TRANSPORTE, FORNECIMENTO E INSTALACAO</t>
  </si>
  <si>
    <t>POSTE DE CONCRETO SECAO CIRCULAR COMPRIMENTO = 10M, CARGA NOMINAL NO TOPO 600 KGF, INCLUSIVE ESCAVACAO, TRANSPORTE, FORNECIMENTO E INSTALACAO</t>
  </si>
  <si>
    <t>POSTE DE CONCRETO SECAO CIRCULAR COMPRIMENTO = 11M, CARGA NOMINAL NO TOPO 400 KGF, INCLUSIVE ESCAVACAO, TRANSPORTE, FORNECIMENTO E INSTALACAO</t>
  </si>
  <si>
    <t>POSTE DE CONCRETO SECAO DUPLO T COMPRIMENTO = 10M, CARGA NOMINAL NO TOPO 150 KGF, INCLUSIVE ESCAVACAO, TRANSPORTE, FORNECIMENTO E INSTALACAO</t>
  </si>
  <si>
    <t>POSTE DE CONCRETO SECAO DUPLO T COMPRIMENTO = 10M, CARGA NOMINAL NO TOPO 600 KGF, INCLUSIVE ESCAVACAO, TRANSPORTE, FORNECIMENTO E INSTALACAO</t>
  </si>
  <si>
    <t>POSTE DE CONCRETO SECAO DUPLO T COMPRIMENTO = 11M, CARGA NOMINAL NO TOPO 300 KGF, INCLUSIVE ESCAVACAO, TRANSPORTE, FORNECIMENTO E INSTALACAO</t>
  </si>
  <si>
    <t>POSTE DE CONCRETO SECAO DUPLO T COMPRIMENTO = 11M, CARGA NOMINAL NO TOPO 600 KGF, INCLUSIVE ESCAVACAO, TRANSPORTE, FORNECIMENTO E INSTALACAO</t>
  </si>
  <si>
    <t>TRANSFORMADOR DISTRIBUICAO 1000KVA TRIFASICO 60HZ CLASSE 15KV IMERSO EM OLEO MINERAL FORNECIMENTO E INSTALACAO</t>
  </si>
  <si>
    <t>TRANSFORMADOR DE DISTRIBUICAO TRIFASICO, CLASSE 15 KV, MARCA WEG, TRAFO OU SIMILAR COM POTENCIA DE:- 15 KVA</t>
  </si>
  <si>
    <t>SINAPI - 102102 - TRANSFORMADOR DE DISTRIBUICAO, 30 KVA, TRIFASICO, 60 HZ, CLASSE 15 KV, IMERSO EM OLEO MINERAL, INSTALACAO EM POSTE (NAO INCLUSO SUPORTE) - FORNECIMENTO E INSTALACAO. AF_12/2020</t>
  </si>
  <si>
    <t>SINAPI - 102103 - TRANSFORMADOR DE DISTRIBUICAO, 45 KVA, TRIFASICO, 60 HZ, CLASSE 15 KV, IMERSO EM OLEO MINERAL, INSTALACAO EM POSTE (NAO INCLUSO SUPORTE) - FORNECIMENTO E INSTALACAO. AF_12/2020</t>
  </si>
  <si>
    <t>SINAPI - 102108 - TRANSFORMADOR DE DISTRIBUICAO, 300 KVA, TRIFASICO, 60 HZ, CLASSE 15 KV, IMERSO EM OLEO MINERAL, INSTALACAO EM POSTE (NAO INCLUSO SUPORTE) - FORNECIMENTO E INSTALACAO. AF_12/2020</t>
  </si>
  <si>
    <t>SINAPI - 102104 - TRANSFORMADOR DE DISTRIBUICAO, 75 KVA, TRIFASICO, 60 HZ, CLASSE 15 KV, IMERSO EM OLEO MINERAL, INSTALACAO EM POSTE (NAO INCLUSO SUPORTE) - FORNECIMENTO E INSTALACAO. AF_12/2020</t>
  </si>
  <si>
    <t>SINAPI - 102105 - TRANSFORMADOR DE DISTRIBUICAO, 112,5 KVA, TRIFASICO, 60 HZ, CLASSE 15 KV, IMERSO EM OLEO MINERAL, INSTALACAO EM POSTE (NAO INCLUSO SUPORTE) - FORNECIMENTO E INSTALACAO. AF_12/2020</t>
  </si>
  <si>
    <t>SINAPI - 102106 - TRANSFORMADOR DE DISTRIBUICAO, 150 KVA, TRIFASICO, 60 HZ, CLASSE 15 KV, IMERSO EM OLEO MINERAL, INSTALACAO EM POSTE (NAO INCLUSO SUPORTE) - FORNECIMENTO E INSTALACAO. AF_12/2020</t>
  </si>
  <si>
    <t>SINAPI - 102107 - TRANSFORMADOR DE DISTRIBUICAO, 225 KVA, TRIFASICO, 60 HZ, CLASSE 15 KV, IMERSO EM OLEO MINERAL, INSTALACAO EM POSTE (NAO INCLUSO SUPORTE) - FORNECIMENTO E INSTALACAO. AF_12/2020</t>
  </si>
  <si>
    <t>TRANSFORMADOR DISTRIBUICAO 750KVA TRIFASICO 60HZ CLASSE 15KV IMERSO EM OLEO MINERAL FORNECIMENTO E INSTALACAO</t>
  </si>
  <si>
    <t>CRUZETA DE MADEIRA DE LEI (2400 X 115 X 90) MM PADRAO ENERGISA</t>
  </si>
  <si>
    <t>CRUZETA DE CONCRETO RETANGULAR 250DAN</t>
  </si>
  <si>
    <t>MAO FRANCESA PARA BECO</t>
  </si>
  <si>
    <t>ISOLADOR DE PORCELANA, TIPO PINO MONOCORPO, PARA TENSAO DE *15* KV, COM PINO ROSCA EXTERNA - FORNECIMENTO E INSTALACAO</t>
  </si>
  <si>
    <t>ISOLADOR TIPO PILAR CLASSE 15 KV COM PINO ROSCA EXTERNA - FORNECIMENTO E INSTALACAO</t>
  </si>
  <si>
    <t>CRUZETA DE CONCRETO RETANGULAR 400DAN</t>
  </si>
  <si>
    <t>PARA-RAIOS DE DISTRIBUICAO, TENSAO NOMINAL 15 KV, CORRENTE NOMINAL DE DESCARGA 5 KA - FORNECIMENTO E INSTALACAO</t>
  </si>
  <si>
    <t>PARA RAIO POLIMERICO, CLASSE 12 KV</t>
  </si>
  <si>
    <t>CHAVE FUSIVEL TIPO XS - 100 A, CLASSE 15 KV, LORENZETTI OU SIMILAR</t>
  </si>
  <si>
    <t>SUPORTE EM ACO GALVANIZADO PARA TRANSFORMADOR PARA POSTE DUPLO T 185 X 95 MM, CHAPA DE 5/16" - FORNECIMENTO E INSTALACAO</t>
  </si>
  <si>
    <t>FIO DE ALUMINIO PARA ARMACAO DE ISOLADOR DE TOPO</t>
  </si>
  <si>
    <t>ALCA PREFORMADA PARA ESTAI DE ANCORA</t>
  </si>
  <si>
    <t>ALCA PREFORMADA DE DISTRIBUICAO PARA CABO 1/0 AWG</t>
  </si>
  <si>
    <t>ELO FUSIVEL, PARA PROTECAO DE TRANSFORMADOR DE:- 3 H</t>
  </si>
  <si>
    <t>- 2 H</t>
  </si>
  <si>
    <t>- 5 H</t>
  </si>
  <si>
    <t>- 6 K</t>
  </si>
  <si>
    <t>- 10K</t>
  </si>
  <si>
    <t>- 15 K</t>
  </si>
  <si>
    <t>- 25 K</t>
  </si>
  <si>
    <t>- 2 AWG</t>
  </si>
  <si>
    <t>PARAFUSO, COM PORCA, NA(S) ESPECIFICACAO(OES):- MAQUINA (16 X 125)MM</t>
  </si>
  <si>
    <t>- CABECA QUADRADA (16 X 150)MM</t>
  </si>
  <si>
    <t>- CABECA QUADRADA (16 X 250)MM</t>
  </si>
  <si>
    <t>- ROSCA DUPLA (PASSANTE) - (16 X 450)MM</t>
  </si>
  <si>
    <t>- FRANCES (16 X 45)MM</t>
  </si>
  <si>
    <t>- FRANCES (16 X 150)MM</t>
  </si>
  <si>
    <t>ARRUELA QUADRADA FURO DE 18 MM</t>
  </si>
  <si>
    <t>ARRUELA DE PRESSAO PARA PARAFUSO DE 16 MM</t>
  </si>
  <si>
    <t>DISJUNTOR, A VACUO 630A, MOD. MAF-15-630, CAPACIDADE 350MVA, COM PROTECAO DE CURTO, SOBRECARGA E FALTA DE FASE, PROTECAO SECUNDARIA DA BEGHIN OU SIMILAR</t>
  </si>
  <si>
    <t>CHAVE SECCIONADORA TRIPOLAR PARA MEDIA TENSAO 400A/15KV COM COMANDO MANUAL SIMULTANEO NAS TRES FASE ATRAVES DE PUNHO</t>
  </si>
  <si>
    <t>PORTA COM TELA MALHA 20MM COM DISPOSITIVO PARA LACRE DE (0,80 X 2,10)M, INCLUSIVE FUNDO ANTICORROSIVO 2 DEMAOS</t>
  </si>
  <si>
    <t>PORTA DE AA 2 FOLHAS TIPO VENEZIANA EM CHAPA DOBRADA No.18 DE (1,40 X 2,10)M, INCLUSIVE FUNDO ANTICORROSIVO 2 DEMAOS - ANEXO A-042</t>
  </si>
  <si>
    <t>PORTA TIPO VENEZIANA EM CHAPA DOBRADA No. 18, INCLUSIVE FUNDO ANTICORROSIVO 2 DEMAOS, DE:- (0,80 X 2,10)M</t>
  </si>
  <si>
    <t>ISOLADOR DE PORCELANA, TIPO BUCHA, PARA TENSAO DE 15KV - FORNECIMENTO E INSTALACAO</t>
  </si>
  <si>
    <t>- INTERNO-INTERNO</t>
  </si>
  <si>
    <t>- PEDESTAL</t>
  </si>
  <si>
    <t>PRATELEIRA PARA INSTALACAO DE TC E TP (PADRAO ENERGISA)</t>
  </si>
  <si>
    <t>SUPORTE PARA TRANSFORMADOR EM POSTE DE CONCRETO CIRCULAR ATE 270MM</t>
  </si>
  <si>
    <t>SUPORTE PARA TRANSFORMADOR EM POSTE DE CONCRETO DUPLO T 195/100</t>
  </si>
  <si>
    <t>*ACESSORIOS PARA CABINE DE TRANSFORMADOR:</t>
  </si>
  <si>
    <t>JANELA FIXA COM VIDRO PARA ILUMINACAO NATURAL DE (1,00 X 0,50)M, INCLUSIVE FUNDO ANTICORROSIVO 2 DEMAOS -  ANEXO A-025 (ESQ.) (EXCLUSIVE VIDRO)</t>
  </si>
  <si>
    <t>JANELA MISTA (VIDRO/VENEZIANA) PARA ILUMINACAO E VENTILACAO NATURAL (1,20 X 0,60)M, INCLUSIVE FUNDO ANTICORROSIVO 2 DEMAOS - ANEXO A-027 (EXCLUSIVE VIDRO)</t>
  </si>
  <si>
    <t>TELA DE PROTECAO PARA JANELA DE (1,00 X 0,75)M, INCLUSIVE FUNDO ANTICORROSIVO 2 DEMAOS - ANEXO A-026 (ESQ.)</t>
  </si>
  <si>
    <t>JANELA VENEZIANA PARA VENTILACAO NATURAL DE (1,00 X 0,50)M, INCLUSIVE FUNDO ANTICORROSIVO 2 DEMAOS - ANEXO A-024 (ESQ.)</t>
  </si>
  <si>
    <t>GRADE DE PROTECAO REMOVIVEL (2,00 X 2,00)M, INCLUSIVE FUNDO ANTICORROSIVO 2 DEMAOS - ANEXO A-028 (ESQ.)</t>
  </si>
  <si>
    <t>BARRAMENTO DE COBRE, PARA 13,8 KV, TIPO VERGALHAO, REDONDO E DIAMETRO 1/4"</t>
  </si>
  <si>
    <t>BARRAMENTO DE COBRE, PARA 15KV, TIPO VERGALHAO, REDONDO E DIAMETRO 3/8"</t>
  </si>
  <si>
    <t>BORNE CONCENTRICO DE 3/8" NO(S) TIPO(S):- TERMINAL CENTRAL</t>
  </si>
  <si>
    <t>- TERMINAL ANGULAR</t>
  </si>
  <si>
    <t>- DERIVACAO T</t>
  </si>
  <si>
    <t>SUPORTE PARA SECCIONADORA 15 KV EM FERRO L 1 1/2"X 3/16" COM 4 CHUMBADORES, INCLUSIVE FUNDO ANTICORROSIVO 2 DEMAOS</t>
  </si>
  <si>
    <t>SUPORTE PARA MUFLA EM CANTONEIRA 2"X 3/16" COM 4 FUROS 5/8", INCLUSIVE FUNDO ANTICORROSIVO 2 DEMAOS</t>
  </si>
  <si>
    <t>SUPORTE EM CANTONEIRA 50 X 50 X 5MM, PARA ISOLADOR PEDESTRAL 30 X 120 X 30CM, INCLUSIVE FUNDO ANTICORROSIVO 2 DEMAOS</t>
  </si>
  <si>
    <t>SUPORTE PARA ALAVANCA DE MANOBRA DA CHAVE SECCIONADORA, INCLUSIVE FUNDO ANTICORROSIVO 2 DEMAOS</t>
  </si>
  <si>
    <t>CHAPA DE FERRO GALVANIZADO DE 3,5 X 700 X 1700MM PARA 3 BUCHAS DE PASSAGEM, INCLUSIVE FUNDO ANTICORROSIVO 2 DEMAOS</t>
  </si>
  <si>
    <t>CAIXA DE PROTECAO  PARA TRANSFORMADOR CORRENTE, EM CHAPA DE ACO 18 USG (PADRAO DA CONCESSIONARIA LOCAL) - FORNECIMENTO E INSTALACAO</t>
  </si>
  <si>
    <t>PLACA DE ADVERTENCIA EM PVC 2MM, COM OS DIZERES:- ESTA CHAVE NAO DEVE SER MANOBRADA</t>
  </si>
  <si>
    <t>- PERIGO DE MORTE</t>
  </si>
  <si>
    <t>PARAFUSO DE FERRO C/PORCA, 2 ARRUELAS LISAS E 1 ARRUELA DE PRESSAO DE:- 3/8" X 1 1/2"</t>
  </si>
  <si>
    <t>- 5/8" X 1 1/2"</t>
  </si>
  <si>
    <t>PARAFUSO LATONADO C/PORCA, 2 ARRUELAS LISAS E 1  ARRUELA DE PRESSAO DE:- 3/8" X 1 1/2"</t>
  </si>
  <si>
    <t>- 1/2"X 1 1/2"</t>
  </si>
  <si>
    <t>CANALETA EM ALVENARIA (35X35)CM COM TAMPA ANTIDERRAPANTE, INCLUSIVE FUNDO ANTICORROSIVO</t>
  </si>
  <si>
    <t>CANALETA EM ALVENARIA (40X40)CM COM TAMPA ANTIDERRAPANTE, INCLUSIVE FUNDO ANTICORROSIVO</t>
  </si>
  <si>
    <t>CANALETA EM ALVENARIA (20X20)CM COM TAMPA ANTIDERRAPANTE, INCLUSIVE FUNDO ANTICORROSIVO</t>
  </si>
  <si>
    <t>CONECTOR CUNHA PARA CABO 2 AWG - FORNECIMENTO E INSTALACAO</t>
  </si>
  <si>
    <t>CONECTOR CUNHA ESTRIBO PARA CABO 2 AWG</t>
  </si>
  <si>
    <t>SAPATILHA EM ACO GALVANIZADO PARA CABOS COM DIAMETRO NOMINAL ATE 5/8" - FORNECIMENTO E INSTALACAO</t>
  </si>
  <si>
    <t>CAPA PROTETORA 15 KV CONECTOR CUNHA COM ESTRIBO 4-2 AWG / 25-50MM2</t>
  </si>
  <si>
    <t>CONECTOR PARA LINHA VIVA</t>
  </si>
  <si>
    <t>CONECTOR PERFURANTE ISOLADO - PRINC. 120-240MM2 / DERIV. 50-120MM2</t>
  </si>
  <si>
    <t>ALCA PREFORMADA PARA CABO DE ACO 3/8"</t>
  </si>
  <si>
    <t>GRAMPO DE SUSPENSAO PARA MENSAGEIRO  70MM2</t>
  </si>
  <si>
    <t>MAO DE OBRA EM SERVICOS DE ILUMINACAO PUBLICA ORNAMENTAL EM POSTE DE ATE 12M</t>
  </si>
  <si>
    <t>MAO DE OBRA EM SERVICOS DE ILUMINACAO PUBLICA ORNAMENTAL EM POSTE DE ATE 13 A 19M</t>
  </si>
  <si>
    <t>*  PADRAO E ACESSORIOS</t>
  </si>
  <si>
    <t>- BIFASICO DE 10,2 A 12,7 KW</t>
  </si>
  <si>
    <t>- BIFASICO DE 12,8 A 17,7 KW</t>
  </si>
  <si>
    <t>CAIXA PARA TC, PADRAO ENERGISA</t>
  </si>
  <si>
    <t>ISOLADOR DE ROLDANA, PARA BAIXA TENSAO</t>
  </si>
  <si>
    <t>ARMACAO SECUNDARIA, COM HASTE, NA(S) ESPECIFICACAO(OES):- 1 ESTRIBO</t>
  </si>
  <si>
    <t>SINAPI - 101539 - ARMACAO SECUNDARIA, COM 2 ESTRIBOS E 2 ISOLADORES - FORNECIMENTO E INSTALACAO. AF_07/2020</t>
  </si>
  <si>
    <t>SINAPI - 101540 - ARMACAO SECUNDARIA, COM 3 ESTRIBOS E 3 ISOLADORES - FORNECIMENTO E INSTALACAO. AF_07/2020</t>
  </si>
  <si>
    <t>SINAPI - 101541 - ARMACAO SECUNDARIA, COM 4 ESTRIBOS E 4 ISOLADORES - FORNECIMENTO E INSTALACAO. AF_07/2020</t>
  </si>
  <si>
    <t>CABO DE ALUMINIO TRANCADO QUADRUPLEX :- 6 AWG</t>
  </si>
  <si>
    <t>REDE DE LOGICA E CFTV</t>
  </si>
  <si>
    <t>ELETRODUTO DE ACO GALVANIZADO, CLASSE LEVE, DN 20 MM (3/4), APARENTE, INSTALADO EM PAREDE, INCLUSIVE FIXADORES - FORNECIMENTO E INSTALACAO</t>
  </si>
  <si>
    <t>ELETRODUTO DE ACO GALVANIZADO, CLASSE LEVE, DN 25 MM (1), APARENTE, INSTALADO EM PAREDE, INCLUSIVE FIXADORES - FORNECIMENTO E INSTALACAO</t>
  </si>
  <si>
    <t>ELETRODUTO DE PVC RIGIDO ROSCAVEL DN 25MM (3/4"), APARENTE,  INSTALADO EM PAREDES,  INCL FIXADORES E CONEXOES, FORNECIMENTO E INSTALACAO</t>
  </si>
  <si>
    <t>ELETRODUTO DE PVC RIGIDO ROSCAVEL DN 32MM (1"), APARENTE, INSTALADO EM PAREDES, INCL FIXADORES E CONEXOES, FORNECIMENTO E INSTALACAO</t>
  </si>
  <si>
    <t>SINAPI - 95778 - CONDULETE DE ALUMINIO, TIPO C, PARA ELETRODUTO DE ACO GALVANIZADO DN 20 MM (3/4''), APARENTE - FORNECIMENTO E INSTALACAO. AF_10/2022</t>
  </si>
  <si>
    <t>SINAPI - 95779 - CONDULETE DE ALUMINIO, TIPO E, PARA ELETRODUTO DE ACO GALVANIZADO DN 20 MM (3/4''), APARENTE - FORNECIMENTO E INSTALACAO. AF_10/2022</t>
  </si>
  <si>
    <t>SINAPI - 95795 - CONDULETE DE ALUMINIO, TIPO T, PARA ELETRODUTO DE ACO GALVANIZADO DN 20 MM (3/4''), APARENTE - FORNECIMENTO E INSTALACAO. AF_10/2022</t>
  </si>
  <si>
    <t>SINAPI - 95781 - CONDULETE DE ALUMINIO, TIPO C, PARA ELETRODUTO DE ACO GALVANIZADO DN 25 MM (1''), APARENTE - FORNECIMENTO E INSTALACAO. AF_10/2022</t>
  </si>
  <si>
    <t>SINAPI - 95782 - CONDULETE DE ALUMINIO, TIPO E, ELETRODUTO DE ACO GALVANIZADO DN 25 MM (1''), APARENTE - FORNECIMENTO E INSTALACAO. AF_10/2022</t>
  </si>
  <si>
    <t>SINAPI - 95796 - CONDULETE DE ALUMINIO, TIPO T, PARA ELETRODUTO DE ACO GALVANIZADO DN 25 MM (1''), APARENTE - FORNECIMENTO E INSTALACAO. AF_10/2022</t>
  </si>
  <si>
    <t>SINAPI - 98299 - CABO ELETRONICO CATEGORIA 6A, INSTALADO EM EDIFICACAO INSTITUCIONAL - FORNECIMENTO E INSTALACAO. AF_11/2019</t>
  </si>
  <si>
    <t>SINAPI - 98301 - PATCH PANEL 24 PORTAS, CATEGORIA 5E - FORNECIMENTO E INSTALACAO. AF_11/2019</t>
  </si>
  <si>
    <t>SINAPI - 98302 - PATCH PANEL 24 PORTAS, CATEGORIA 6 - FORNECIMENTO E INSTALACAO. AF_11/2019</t>
  </si>
  <si>
    <t>SINAPI - 98304 - PATCH PANEL 48 PORTAS, CATEGORIA 6 - FORNECIMENTO E INSTALACAO. AF_11/2019</t>
  </si>
  <si>
    <t>SINAPI - 98593 - PATCH PANEL 48 PORTAS, CATEGORIA 5E - FORNECIMENTO E INSTALACAO. AF_11/2019</t>
  </si>
  <si>
    <t>SINAPI - 100555 - RACK ABERTO EM COLUNA 44U PARA SERVIDOR - FORNECIMENTO E INSTALACAO. AF_11/2019</t>
  </si>
  <si>
    <t>MINI RACK FECHADO DE PAREDE PADRAO METALICO 19 X 6 US X 570MM PARA CABEAMENTO ESTRUTURADO E CFTV - FORNECIMENTO E INSTALAÇAO</t>
  </si>
  <si>
    <t>MINI RACK FECHADO DE PAREDE PADRAO METALICO 19 x 12 US X 570MM PARA CABEAMENTO ESTRUTURADO E CFTV - FORNECIMENTO E INSTALAÇAO</t>
  </si>
  <si>
    <t>GABINETE FECHADO DE PISO PADRAO METALICO 19 x 24 US X 700MM PARA CABEAMENTO ESTRUTURADO E CFTV - FORNECIMENTO E INSTALACAO</t>
  </si>
  <si>
    <t>GABINETE FECHADO DE PISO PADRAO METALICO 19 x 36 US X 970MM PARA CABEAMENTO ESTRUTURADO E CFTV - FORNECIMENTO E INSTALACAO</t>
  </si>
  <si>
    <t>GABINETE FECHADO DE PISO PADRAO METALICO 19 x 44 US  X 970MM  PARA CABEAMENTO ESTRUTURADO E CFTV - FORNECIMENTO E INSTALACAO</t>
  </si>
  <si>
    <t>SINAPI - 98307 - TOMADA DE REDE RJ45 - FORNECIMENTO E INSTALACAO. AF_11/2019</t>
  </si>
  <si>
    <t>TOMADA DUPLA PARA LOGICA RJ45 COMPLETA, CATEGORIA 6,  COM TAMPA E SUPORTE - FORNECIMENTO E INSTALACAO</t>
  </si>
  <si>
    <t>TOMADA PARA LOGICA FEMEA RJ45 COMPLETA, CATEGORIA 6, INCLUSO CONDULETE 3/4" COM TAMPA, ADAPTADOR E SUPORTE - FORNECIMENTO E INSTALACAO</t>
  </si>
  <si>
    <t>TOMADA PARA LOGICA RJ45 COMPLETA, CATEGORIA 6, INCLUSO SUPORTE E ADAPTADOR - FORNECIMENTO E INSTALACAO</t>
  </si>
  <si>
    <t>TOMADA PARA LOGICA FEMEA RJ45 COMPLETA, CATEGORIA 5E, INCLUSO SUPORTE E ADAPTADOR - FORNECIMENTO E INSTALACAO</t>
  </si>
  <si>
    <t>REGUA COM 12 TOMADAS 2P+T 250V., COM CABO TIPO FILTRO DE LINHA PARA RACK - FORNECIMENTO E INSTALACAO</t>
  </si>
  <si>
    <t>GUIA ORGANIZADOR DE CABOS ABERTO 1U PARA RACK - FORNECIMENTO E INSTALACAO</t>
  </si>
  <si>
    <t>PATCH CORD (CABO DE REDE), CATEGORIA 5 E (CAT 5E) UTP, 24 AWG, 4 PARES, EXTENSAO DE 1,50 M - FORNECIMENTO E INSTALACAO</t>
  </si>
  <si>
    <t>PATCH CORD (CABO DE REDE), CATEGORIA 6 (CAT 6) UTP, 23 AWG, 4 PARES, EXTENSAO DE 1,50 M - FORNECIMENTO E INSTALACAO</t>
  </si>
  <si>
    <t>CFTV INSTALADO NO CANTEIRO DE OBRAS - CAMERA SPEED DOME - FORNECIMENTO E INSTALACAO - PLANILHA PADRAO 000571</t>
  </si>
  <si>
    <t>CFTV INSTALADO NO CANTEIRO DE OBRAS - CAMERA BULLET - FORNECIMENTO E INSTALACAO - PLANILHA PADRAO 000572</t>
  </si>
  <si>
    <t>CLIMATIZACAO</t>
  </si>
  <si>
    <t>SINAPI - 103244 - AR CONDICIONADO SPLIT INVERTER, HI-WALL (PAREDE), 9000 BTU/H, CICLO FRIO - FORNECIMENTO E INSTALACAO. AF_11/2021_PE</t>
  </si>
  <si>
    <t>SINAPI - 103247 - AR CONDICIONADO SPLIT INVERTER, HI-WALL (PAREDE), 12000 BTU/H, CICLO FRIO - FORNECIMENTO E INSTALACAO. AF_11/2021_PE</t>
  </si>
  <si>
    <t>SINAPI - 103250 - AR CONDICIONADO SPLIT INVERTER, HI-WALL (PAREDE), 18000 BTU/H, CICLO FRIO - FORNECIMENTO E INSTALACAO. AF_11/2021_PE</t>
  </si>
  <si>
    <t>SINAPI - 103253 - AR CONDICIONADO SPLIT INVERTER, HI-WALL (PAREDE), 24000 BTU/H, CICLO FRIO - FORNECIMENTO E INSTALACAO. AF_11/2021_PE</t>
  </si>
  <si>
    <t>SINAPI - 103256 - AR CONDICIONADO SPLIT INVERTER, PISO TETO, 18000 BTU/H, CICLO FRIO - FORNECIMENTO E INSTALACAO. AF_11/2021_PSE</t>
  </si>
  <si>
    <t>SINAPI - 103258 - AR CONDICIONADO SPLIT INVERTER, PISO TETO, 24000 BTU/H, CICLO FRIO - FORNECIMENTO E INSTALACAO. AF_11/2021_PSE</t>
  </si>
  <si>
    <t>SINAPI - 103261 - AR CONDICIONADO SPLIT INVERTER, PISO TETO, 36000 BTU/H, CICLO FRIO - FORNECIMENTO E INSTALACAO. AF_11/2021_PSE</t>
  </si>
  <si>
    <t>SINAPI - 103263 - AR CONDICIONADO SPLIT INVERTER, PISO TETO, 48000 BTU/H, CICLO FRIO - FORNECIMENTO E INSTALACAO. AF_11/2021_PE</t>
  </si>
  <si>
    <t>TUBO DE COBRE FLEXIVEL, D=7/8", COM ISOLAMENTO TERMICO, INSTALADO EM RAMAL DE ALIMENTACAO DE AR CONDICIONADO, INCLUSO BRACADEIRAS METALICAS - FORNECIMENTO E INSTALACAO</t>
  </si>
  <si>
    <t>PERFIL DE ACABAMENTO CANALETA BRANCA DE PVC 85X75MM PARA TUBULACAO DE AR CONDICIONADO SPLIT, LINHA CB-80 DA CONTROLBOX OU SIMILAR,  INCLUSO CONEXOES</t>
  </si>
  <si>
    <t>PERFIL DE ACABAMENTO CANALETA BRANCA DE PVC 65X55MM PARA TUBULACAO DE AR CONDICIONADO SPLIT, LINHA CB-60 DA CONTROLBOX OU SIMILAR,  INCLUSO CONEXOES</t>
  </si>
  <si>
    <t>DESINSTALACAO TECNICA DE EQUIPAMENTO HI-WALL DE 9.000 BTU A 18.000 BTU (EVAPORADORA E CONDENSADORA)</t>
  </si>
  <si>
    <t>DESINSTALACAO TECNICA DE EQUIPAMENTO HI-WALL DE 24.000 BTU A 60.000 BTU (EVAPORADORA E CONDENSADORA)</t>
  </si>
  <si>
    <t>HIGIENIZACAO DE EQUIPAMENTO HI-WALL DE 9.000 BTU A 24.000BTU (EVAPORADORA E CONDENSADORA)</t>
  </si>
  <si>
    <t>INSTALACAO DE CONDICIONADOR DE AR TIPO SPLIT, HI-WALL, DE 9.000 BTU A 18.000 BTU, INCLUSO BALANCEAMENTO DA CARGA DE GAS DE OPERACAO (EXCLUSIVE EQUIPAMENTO)</t>
  </si>
  <si>
    <t>FECHAMENTO DE FURO DE TUBULACAO DE AR CONDICIONADO EM PAREDES COM ARGAMASSA DE CIMENTO E AREIA NO TRACO 1:3</t>
  </si>
  <si>
    <t>INSTALACOES HIDRO-SANITARIA E AGUAS PLUVIAIS</t>
  </si>
  <si>
    <t>*  AGUA FRIA</t>
  </si>
  <si>
    <t>ADAPTADOR COM ROSCA E FLANGES DE PVC (DA TIGRE, FORTILIT OU SIMILAR), PARA CAIXA D'AGUA DE FIBROCIMENTO, NO(S) DIAMETRO(S):- 3/4"</t>
  </si>
  <si>
    <t>- 1"</t>
  </si>
  <si>
    <t>- 1 1/2"</t>
  </si>
  <si>
    <t>- 2"</t>
  </si>
  <si>
    <t>TUBO PVC SOLDAVEL AGUA FRIA DN 32MM, INCLUSIVE CONEXOES - FORNECIMENTO E INSTALACAO</t>
  </si>
  <si>
    <t>TUBO PVC SOLDAVEL AGUA FRIA DN 40MM, INCLUSIVE CONEXOES- FORNECIMENTO E INSTALACAO</t>
  </si>
  <si>
    <t>TUBO PVC SOLDAVEL AGUA FRIA DN 60MM, INCLUSIVE CONEXOES - FORNECIMENTO E INSTALACAO</t>
  </si>
  <si>
    <t>TUBO PVC SOLDAVEL AGUA FRIA DN 75MM, INCLUSIVE CONEXOES - FORNECIMENTO E INSTALACAO</t>
  </si>
  <si>
    <t>TUBO PVC SOLDAVEL AGUA FRIA DN 85MM, INCLUSIVE CONEXOES - FORNECIMENTO E INSTALACAO</t>
  </si>
  <si>
    <t>TUBO PVC SOLDAVEL AGUA FRIA DN 110MM, INCLUSIVE CONEXOES - FORNECIMENTO E INSTALACAO</t>
  </si>
  <si>
    <t>ESCAVACAO (MANUAL) DE VALAS, PARA ASSENTAMENTO DE TUBOS, COM DIAMETRO DE 2 1/2" (75 MM) A 4" (110 MM)</t>
  </si>
  <si>
    <t>- JOELHO DE REDUCAO (32 X 3/4)  MM X POL.</t>
  </si>
  <si>
    <t>SINAPI - 89378 - LUVA, PVC, SOLDAVEL, DN 25MM, INSTALADO EM RAMAL OU SUB-RAMAL DE AGUA - FORNECIMENTO E INSTALACAO. AF_06/2022</t>
  </si>
  <si>
    <t>- LUVA DE REDUCAO (25 X 1/2) MM X POL.</t>
  </si>
  <si>
    <t>- TEE 90o. (25 X 3/4) MM X POL.</t>
  </si>
  <si>
    <t>SINAPI - 94704 - ADAPTADOR COM FLANGE E ANEL DE VEDACAO, PVC, SOLDAVEL, DN 32 MM X 1", INSTALADO EM RESERVACAO PREDIAL DE AGUA - FORNECIMENTO E INSTALACAO. AF_04/2024</t>
  </si>
  <si>
    <t>SINAPI - 94705 - ADAPTADOR COM FLANGE E ANEL DE VEDACAO, PVC, SOLDAVEL, DN 40 MM X 1 1/4", INSTALADO EM RESERVACAO PREDIAL DE AGUA - FORNECIMENTO E INSTALACAO. AF_04/2024</t>
  </si>
  <si>
    <t>SINAPI - 94706 - ADAPTADOR COM FLANGE E ANEL DE VEDACAO, PVC, SOLDAVEL, DN 50 MM X 1 1/2", INSTALADO EM RESERVACAO PREDIAL DE AGUA - FORNECIMENTO E INSTALACAO. AF_04/2024</t>
  </si>
  <si>
    <t>SINAPI - 94707 - ADAPTADOR COM FLANGE E ANEL DE VEDACAO, PVC, SOLDAVEL, DN 60 MM X 2", INSTALADO EM RESERVACAO PREDIAL DE AGUA - FORNECIMENTO E INSTALACAO. AF_04/2024</t>
  </si>
  <si>
    <t>SINAPI - 94713 - ADAPTADOR COM FLANGES LIVRES, PVC, SOLDAVEL, DN 75 MM X 2 1/2", INSTALADO EM RESERVACAO PREDIAL DE AGUA - FORNECIMENTO E INSTALACAO. AF_04/2024</t>
  </si>
  <si>
    <t>SINAPI - 99620 - VALVULA DE RETENCAO HORIZONTAL, DE BRONZE, ROSCAVEL, 1" - FORNECIMENTO E INSTALACAO. AF_08/2021</t>
  </si>
  <si>
    <t>SINAPI - 99621 - VALVULA DE RETENCAO HORIZONTAL, DE BRONZE, ROSCAVEL, 1 1/4" - FORNECIMENTO E INSTALACAO. AF_08/2021</t>
  </si>
  <si>
    <t>SINAPI - 99624 - VALVULA DE RETENCAO HORIZONTAL, DE BRONZE, ROSCAVEL, 2 1/2" - FORNECIMENTO E INSTALACAO. AF_08/2021</t>
  </si>
  <si>
    <t>SINAPI - 99625 - VALVULA DE RETENCAO HORIZONTAL, DE BRONZE, ROSCAVEL, 3" - FORNECIMENTO E INSTALACAO. AF_08/2021</t>
  </si>
  <si>
    <t>SINAPI - 89613 - ADAPTADOR CURTO COM BOLSA E ROSCA PARA REGISTRO, PVC, SOLDAVEL, DN 75MM X 2.1/2", INSTALADO EM PRUMADA DE AGUA - FORNECIMENTO E INSTALACAO. AF_12/2014</t>
  </si>
  <si>
    <t>SINAPI - 94670 - ADAPTADOR CURTO COM BOLSA E ROSCA PARA REGISTRO, PVC, SOLDAVEL, DN 110 MM X 4", INSTALADO EM RESERVACAO PREDIAL DE AGUA - FORNECIMENTO E INSTALACAO. AF_04/2024</t>
  </si>
  <si>
    <t>SINAPI - 99629 - VALVULA DE RETENCAO VERTICAL, DE BRONZE, ROSCAVEL, 1" - FORNECIMENTO E INSTALACAO. AF_08/2021</t>
  </si>
  <si>
    <t>SINAPI - 99630 - VALVULA DE RETENCAO VERTICAL, DE BRONZE, ROSCAVEL, 1 1/4" - FORNECIMENTO E INSTALACAO. AF_08/2021</t>
  </si>
  <si>
    <t>SINAPI - 99631 - VALVULA DE RETENCAO VERTICAL, DE BRONZE, ROSCAVEL, 1 1/2" - FORNECIMENTO E INSTALACAO. AF_08/2021</t>
  </si>
  <si>
    <t>SINAPI - 99632 - VALVULA DE RETENCAO VERTICAL, DE BRONZE, ROSCAVEL, 2" - FORNECIMENTO E INSTALACAO. AF_08/2021</t>
  </si>
  <si>
    <t>- 2 1/2"</t>
  </si>
  <si>
    <t>SINAPI - 99633 - VALVULA DE RETENCAO VERTICAL, DE BRONZE, ROSCAVEL, 3" - FORNECIMENTO E INSTALACAO. AF_08/2021</t>
  </si>
  <si>
    <t>CAIXA D'AGUA DE 15.000 LITROS - ANEXO H.S.-001 (A.F.)</t>
  </si>
  <si>
    <t>ALGIBE DE 8.500 LITROS - ANEXO H.S.-003 (A.F.)</t>
  </si>
  <si>
    <t>ALGIBE DE 15.000 LITROS - ANEXO H.S.-005 (A.F)</t>
  </si>
  <si>
    <t>ALGIBE DE 30.000 LITROS - ANEXO H.S.-006 (A.F.)</t>
  </si>
  <si>
    <t>ALGIBE DE 80.000 LITROS - (PADRAO  AGESUL), SEM IMPERMEABILIZACAO</t>
  </si>
  <si>
    <t>RESERVATORIO METALICO ELEVADO TIPO TACA, COLUNA SECA, ANEXO H.S.-012 (A.F.), NA(S) CAPACIDADE(S):- 5.000 LITROS E H=4,50 M, INCLUSO TRANSPORTE E ICAMENTO</t>
  </si>
  <si>
    <t>- 10.000 LITROS E H=6,00 M, INCLUSO TRANSPORTE E ICAMENTO</t>
  </si>
  <si>
    <t>- 15.000 LITROS E H=6,00 M, INCLUSO TRANSPORTE E ICAMENTO</t>
  </si>
  <si>
    <t>- 20.000 LITROS E H=7,50 M, INCLUSO TRANSPORTE E ICAMENTO</t>
  </si>
  <si>
    <t>BASE EM CONCRETO ARMADO, PARA RESERVATORIO METALICO, NA(S) ESPECIFICACAO(OES):-  5 M3 E H=4,50 M (CONFIRMAR COM PROJETISTA APOS SONDAGEM)</t>
  </si>
  <si>
    <t>- 10 M3 E H=6,00 M (CONFIRMAR COM PROJETISTA APOS SONDAGEM)</t>
  </si>
  <si>
    <t>- 15 M3 E H=6,00 M (CONFIRMAR COM PROJETISTA APOS SONDAGEM)</t>
  </si>
  <si>
    <t>- 20 M3 E H=7,50 M (CONFIRMAR COM PROJETISTA APOS SONDAGEM)</t>
  </si>
  <si>
    <t>SINAPI - 102622 - CAIXA D´AGUA EM POLIETILENO, 500 LITROS (INCLUSOS TUBOS, CONEXOES E TORNEIRA DE BOIA) - FORNECIMENTO E INSTALACAO. AF_06/2021</t>
  </si>
  <si>
    <t>SINAPI - 102623 - CAIXA D´AGUA EM POLIETILENO, 1000 LITROS (INCLUSOS TUBOS, CONEXOES E TORNEIRA DE BOIA) - FORNECIMENTO E INSTALACAO. AF_06/2021</t>
  </si>
  <si>
    <t>CASA DE BOMBA - ANEXO H.S.-030 (A.F.)</t>
  </si>
  <si>
    <t>SINAPI - 102111 - BOMBA CENTRIFUGA, MONOFASICA, 0,5 CV OU 0,49 HP, HM 6 A 20 M, Q 1,2 A 8,3 M3/H - FORNECIMENTO E INSTALACAO. AF_12/2020</t>
  </si>
  <si>
    <t>SINAPI - 102113 - BOMBA CENTRIFUGA, TRIFASICA, 1 CV OU 0,99 HP, HM 14 A 40 M, Q 0,6 A 8,4 M3/H - FORNECIMENTO E INSTALACAO. AF_12/2020</t>
  </si>
  <si>
    <t>SINAPI - 102116 - BOMBA CENTRIFUGA, TRIFASICA, 1,5 CV OU 1,48 HP, HM 10 A 24 M, Q 6,1 A 21,9 M3/H - FORNECIMENTO E INSTALACAO. AF_12/2020</t>
  </si>
  <si>
    <t>SINAPI - 102118 - BOMBA CENTRIFUGA, TRIFASICA, 3 CV OU 2,96 HP, HM 34 A 40 M, Q 8,6 A 14,8 M3/H - FORNECIMENTO E INSTALACAO. AF_12/2020</t>
  </si>
  <si>
    <t>SINAPI - 102122 - BOMBA CENTRIFUGA, TRIFASICA, 10 CV OU 9,86 HP, HM 85 A 140 M, Q 4,2 A 14,9 M3/H - FORNECIMENTO E INSTALACAO. AF_12/2020</t>
  </si>
  <si>
    <t>SINAPI - 94796 - TORNEIRA DE BOIA PARA CAIXA D'AGUA, ROSCAVEL, 3/4" - FORNECIMENTO E INSTALACAO. AF_08/2021</t>
  </si>
  <si>
    <t>SINAPI - 94797 - TORNEIRA DE BOIA PARA CAIXA D'AGUA, ROSCAVEL, 1" - FORNECIMENTO E INSTALACAO. AF_08/2021</t>
  </si>
  <si>
    <t>SINAPI - 102137 - CHAVE DE BOIA AUTOMATICA SUPERIOR/INFERIOR 15A/250V - FORNECIMENTO E INSTALACAO. AF_12/2020</t>
  </si>
  <si>
    <t>VALVULA DE SUCCAO METAL, PE COM CRIVO DE BRONZE, (MIPEL OU SIMILAR), NO(S) DIAMETRO(S):- 1"</t>
  </si>
  <si>
    <t>- 1 1/4"</t>
  </si>
  <si>
    <t>- 3"</t>
  </si>
  <si>
    <t>*  LOUCAS</t>
  </si>
  <si>
    <t>BACIA SANITARIA SIFONADA DE LOUCA BRANCA, LINHA RAVENA, REF. P 9.17 DA DECA OU SIMILAR, INCLUSIVE PERTENCES, COM TUBO DE LIGACAO E COBERTURA DE BOLSA CROMADOS (ESTEVES OU SIMILAR)</t>
  </si>
  <si>
    <t>SINAPI - 100848 - VASO SANITARIO INFANTIL LOUCA BRANCA - FORNECIMENTO E INSTALACAO. AF_01/2020</t>
  </si>
  <si>
    <t>BACIA SANITARIA SIFONADA DE LOUCA BRANCA STUDIO KIDS, REF.PI.16.17, DECA OU SIMILAR, INCLUSIVE PERTENCES, COM TUBO DE LIGACAO E COBERTURA DE BOLSA, CROMADOS</t>
  </si>
  <si>
    <t>ASSENTO SANITARIO PARA BACIA RAVENA REF. AP 01.17 DA DECA OU SIMILAR</t>
  </si>
  <si>
    <t>SINAPI - 100849 - ASSENTO SANITARIO CONVENCIONAL - FORNECIMENTO E INSTALACAO. AF_01/2020</t>
  </si>
  <si>
    <t>ASSENTO SANITARIO PARA BACIA INFANTIL STUDIO KIDS REF. API 166.17 DA DECA OU SIMILAR</t>
  </si>
  <si>
    <t>SINAPI - 100851 - ASSENTO SANITARIO INFANTIL - FORNECIMENTO E INSTALACAO. AF_01/2020</t>
  </si>
  <si>
    <t>SINAPI - 100858 - MICTORIO SIFONADO LOUCA BRANCA - PADRAO MEDIO - FORNECIMENTO E INSTALACAO. AF_01/2020</t>
  </si>
  <si>
    <t>MICTORIO SIFONADO DE LOUCA BRANCA, DA CELITE OU SIMILAR, COM PERTENCES, INCLUSIVE VALVULA C/ FECHAMENTO AUTOMATICO, L.C., ANTIVANDALISMO PRESSMATIC MICTORIO COD. 17015006 DA DOCOL OU SIMILAR</t>
  </si>
  <si>
    <t>LAVATORIO DE LOUCA BRANCA REF. L 915.17, COM COLUNA REF. C 10.17, AMBOS DA LINHA RAVENA, DA DECA OU SIMILAR, INCLUSIVE PERTENCES (VALVULA, SIFAO E ENGATE CROMADOS)</t>
  </si>
  <si>
    <t>SINAPI - 86943 - LAVATORIO LOUCA BRANCA SUSPENSO, 29,5 X 39CM OU EQUIVALENTE, PADRAO POPULAR, INCLUSO SIFAO FLEXIVEL EM PVC, VALVULA E ENGATE FLEXIVEL 30CM EM PLASTICO E TORNEIRA CROMADA DE MESA, PADRAO POPULAR - FORNECIMENTO E INSTALACAO. AF_01/2020</t>
  </si>
  <si>
    <t>CUBA DE APOIO DE LOUCA BRANCA QUADRADA, COM MESA PARA METAL, MOD. Q.6, MEDINDO 35X35CM DA MARCA CELITE OU SIMILAR, INCLUSO VALVULA CROMADA E SIFAO TIPO COPO EM PVC CROMADO - FORNECIMENTO E INSTALACAO</t>
  </si>
  <si>
    <t>CUBA DE SEMI ENCAIXE DE LOUCA BRANCA QUADRADA, COM MESA PARA METAL, MOD. Q 2 DA CELITE OU SIMILAR, INCLUSO VALVULA CROMADA E SIFAO TIPO COPO EM PVC CROMADO - FORNECIMENTO E INSTALACAO</t>
  </si>
  <si>
    <t>SINAPI - 86938 - CUBA DE EMBUTIR OVAL EM LOUCA BRANCA, 35 X 50CM OU EQUIVALENTE, INCLUSO VALVULA E SIFAO TIPO GARRAFA EM METAL CROMADO - FORNECIMENTO E INSTALACAO. AF_01/2020</t>
  </si>
  <si>
    <t>SINAPI - 86919 - TANQUE DE LOUCA BRANCA COM COLUNA, 30L OU EQUIVALENTE, INCLUSO SIFAO FLEXIVEL EM PVC, VALVULA METALICA E TORNEIRA DE METAL CROMADO PADRAO MEDIO - FORNECIMENTO E INSTALACAO. AF_01/2020</t>
  </si>
  <si>
    <t>SINAPI - 95545 - SABONETEIRA DE PAREDE EM METAL CROMADO, INCLUSO FIXACAO. AF_01/2020</t>
  </si>
  <si>
    <t>SINAPI - 95544 - PAPELEIRA DE PAREDE EM METAL CROMADO SEM TAMPA, INCLUSO FIXACAO. AF_01/2020</t>
  </si>
  <si>
    <t>PAPELEIRA PLASTICA TIPO DISPENSER PARA PAPEL HIGIENICO ROLAO - FORNECIMENTO E INSTALACAO</t>
  </si>
  <si>
    <t>SINAPI - 95543 - PORTA TOALHA BANHO EM METAL CROMADO, TIPO BARRA, INCLUSO FIXACAO. AF_01/2020</t>
  </si>
  <si>
    <t>*  TORNEIRAS E REGISTROS</t>
  </si>
  <si>
    <t>SINAPI - 86906 - TORNEIRA CROMADA DE MESA, 1/2" OU 3/4", PARA LAVATORIO, PADRAO POPULAR - FORNECIMENTO E INSTALACAO. AF_01/2020</t>
  </si>
  <si>
    <t>SINAPI - 86915 - TORNEIRA CROMADA DE MESA, 1/2" OU 3/4", PARA LAVATORIO, PADRAO MEDIO - FORNECIMENTO E INSTALACAO. AF_01/2020</t>
  </si>
  <si>
    <t>TORNEIRA CROMADA COM BICO PARA JARDIM/TANQUE 1/2" OU 3/4" (REF 1153)</t>
  </si>
  <si>
    <t>SINAPI - 86909 - TORNEIRA CROMADA TUBO MOVEL, DE MESA, 1/2" OU 3/4", PARA PIA DE COZINHA, PADRAO ALTO - FORNECIMENTO E INSTALACAO. AF_01/2020</t>
  </si>
  <si>
    <t>SINAPI - 86910 - TORNEIRA CROMADA TUBO MOVEL, DE PAREDE, 1/2" OU 3/4", PARA PIA DE COZINHA, PADRAO MEDIO - FORNECIMENTO E INSTALACAO. AF_01/2020</t>
  </si>
  <si>
    <t>SINAPI - 86914 - TORNEIRA CROMADA 1/2" OU 3/4" PARA TANQUE, PADRAO MEDIO - FORNECIMENTO E INSTALACAO. AF_01/2020</t>
  </si>
  <si>
    <t>TORNEIRA AMARELA PARA JARDIM COM BICO DE 3/4", REF.1128, DA PEVILON OU SIMILAR</t>
  </si>
  <si>
    <t>TORNEIRA PARA USO GERAL/JARDIM REF.1130 LINHA PERTUTTI COD. 00903706 DA DOCOL OU SIMILAR</t>
  </si>
  <si>
    <t>TORNEIRA PARA LAVATORIO DE MESA DOCOL ELETRIC COD. 00396706 (TS) DA DOCOL OU SIMILAR</t>
  </si>
  <si>
    <t>TORNEIRA PARA PIA DE ACIONAMENTO HIDROMECANICO, C/FECHAMENTO AUTOMATICO, ACABAMENTO L.C., PRESSMATIC 120 DE PAREDE, REF. 17160706 1/2" E 3/4" DA DOCOL OU SIMILAR</t>
  </si>
  <si>
    <t>TORNEIRA PARA LAVATORIO DE ACIONAMENTO HIDROMECANICO, FECHAMENTO AUTOMATICO, ACABAMENTO L.C., PRESSMATIC MESA COMPACT, REF.17160606, 1/2" DA DOCOL OU SIMILAR</t>
  </si>
  <si>
    <t>TORNEIRA DE PAREDE PRESSMATIC ANTIVANDALISMO 135MM CICLO FIXO DE 3/4", REF. 00633206, DA DOCOL OU SIMILAR</t>
  </si>
  <si>
    <t>SINAPI - 89984 - REGISTRO DE PRESSAO BRUTO, LATAO, ROSCAVEL, 1/2", COM ACABAMENTO E CANOPLA CROMADOS - FORNECIMENTO E INSTALACAO. AF_08/2021</t>
  </si>
  <si>
    <t>SINAPI - 89985 - REGISTRO DE PRESSAO BRUTO, LATAO, ROSCAVEL, 3/4", COM ACABAMENTO E CANOPLA CROMADOS - FORNECIMENTO E INSTALACAO. AF_08/2021</t>
  </si>
  <si>
    <t>SINAPI - 89987 - REGISTRO DE GAVETA BRUTO, LATAO, ROSCAVEL, 3/4", COM ACABAMENTO E CANOPLA CROMADOS - FORNECIMENTO E INSTALACAO. AF_08/2021</t>
  </si>
  <si>
    <t>SINAPI - 94792 - REGISTRO DE GAVETA BRUTO, LATAO, ROSCAVEL, 1", COM ACABAMENTO E CANOPLA CROMADOS - FORNECIMENTO E INSTALACAO. AF_08/2021</t>
  </si>
  <si>
    <t>SINAPI - 94793 - REGISTRO DE GAVETA BRUTO, LATAO, ROSCAVEL, 1 1/4", COM ACABAMENTO E CANOPLA CROMADOS - FORNECIMENTO E INSTALACAO. AF_08/2021</t>
  </si>
  <si>
    <t>SINAPI - 94794 - REGISTRO DE GAVETA BRUTO, LATAO, ROSCAVEL, 1 1/2", COM ACABAMENTO E CANOPLA CROMADOS - FORNECIMENTO E INSTALACAO. AF_08/2021</t>
  </si>
  <si>
    <t>SINAPI - 89353 - REGISTRO DE GAVETA BRUTO, LATAO, ROSCAVEL, 3/4" - FORNECIMENTO E INSTALACAO. AF_08/2021</t>
  </si>
  <si>
    <t>SINAPI - 94495 - REGISTRO DE GAVETA BRUTO, LATAO, ROSCAVEL, 1" - FORNECIMENTO E INSTALACAO. AF_08/2021</t>
  </si>
  <si>
    <t>SINAPI - 94496 - REGISTRO DE GAVETA BRUTO, LATAO, ROSCAVEL, 1 1/4" - FORNECIMENTO E INSTALACAO. AF_08/2021</t>
  </si>
  <si>
    <t>SINAPI - 94497 - REGISTRO DE GAVETA BRUTO, LATAO, ROSCAVEL, 1 1/2" - FORNECIMENTO E INSTALACAO. AF_08/2021</t>
  </si>
  <si>
    <t>SINAPI - 94498 - REGISTRO DE GAVETA BRUTO, LATAO, ROSCAVEL, 2" - FORNECIMENTO E INSTALACAO. AF_08/2021</t>
  </si>
  <si>
    <t>SINAPI - 94499 - REGISTRO DE GAVETA BRUTO, LATAO, ROSCAVEL, 2 1/2" - FORNECIMENTO E INSTALACAO. AF_08/2021</t>
  </si>
  <si>
    <t>SINAPI - 94500 - REGISTRO DE GAVETA BRUTO, LATAO, ROSCAVEL, 3" - FORNECIMENTO E INSTALACAO. AF_08/2021</t>
  </si>
  <si>
    <t>SINAPI - 94501 - REGISTRO DE GAVETA BRUTO, LATAO, ROSCAVEL, 4" - FORNECIMENTO E INSTALACAO. AF_08/2021</t>
  </si>
  <si>
    <t>SINAPI - 95249 - VALVULA DE ESFERA BRUTA, BRONZE, ROSCAVEL, 3/4'' - FORNECIMENTO E INSTALACAO. AF_08/2021</t>
  </si>
  <si>
    <t>SINAPI - 95250 - VALVULA DE ESFERA BRUTA, BRONZE, ROSCAVEL, 1'' - FORNECIMENTO E INSTALACAO. AF_08/2021</t>
  </si>
  <si>
    <t>SINAPI - 95252 - VALVULA DE ESFERA BRUTA, BRONZE, ROSCAVEL, 1 1/2'' - FORNECIMENTO E INSTALACAO. AF_08/2021</t>
  </si>
  <si>
    <t>SINAPI - 95253 - VALVULA DE ESFERA BRUTA, BRONZE, ROSCAVEL, 2'' - FORNECIMENTO E INSTALACAO. AF_08/2021</t>
  </si>
  <si>
    <t>DUCHA HIGIENICA COM REGISTRO E GATILHO, REF. 00455706, LINHA PERTUTTI DA DOCOL OU SIMILAR</t>
  </si>
  <si>
    <t>TROCA DE REPARO DE VALVULA</t>
  </si>
  <si>
    <t>SINAPI - 99635 - VALVULA DE DESCARGA METALICA, BASE 1 1/2", ACABAMENTO METALICO CROMADO - FORNECIMENTO E INSTALACAO. AF_08/2021</t>
  </si>
  <si>
    <t>ACABAMENTO ANTIVANDALISMO PARA VALVULA DE DESCARGA REF. 01505006 DA DOCOL OU SIMILAR - FORNECIMENTO E INSTALACAO</t>
  </si>
  <si>
    <t>VALVULA DE DESCARGA 1 1/2" SEM ACABAMENTO (BASE), DOCOL OU SIMILAR</t>
  </si>
  <si>
    <t>CAIXA DE DESCARGA DE PLASTICO, EXTERNA, DE 9L, PUXADOR FIO DE NYLON, NAO INCLUSO CANO, BOLSA, ENGATE</t>
  </si>
  <si>
    <t>TUBO DE DESCARGA DE PVC, PARA VALVULA DE DESCARGA (TUBO PONTA AZUL)</t>
  </si>
  <si>
    <t>BEBEDOURO ELETRICO DE PRESSAO EM ACO INOX, REF. PDF300 2T DA IBBL OU SIMILAR, CAPACIDADE DE 3 LITROS</t>
  </si>
  <si>
    <t>VALVULA E SIFAO CROMADOS (ESTEVES OU SIMILAR) PARA BEBEDOURO</t>
  </si>
  <si>
    <t>VALVULA E SIFAO CROMADOS (ESTEVES OU SIMILAR) PARA LAVATORIO</t>
  </si>
  <si>
    <t>VALVULA E SIFAO CROMADO (ESTEVES OU SIMILAR) PARA MICTORIO</t>
  </si>
  <si>
    <t>SIFAO TIPO COPO COM CORPO FLEXIVEL DE 1" X 1 1/2" EM PVC CROMADO - FORNECIMENTO E INSTALACAO</t>
  </si>
  <si>
    <t>SINAPI - 86881 - SIFAO DO TIPO GARRAFA EM METAL CROMADO 1 X 1.1/2" - FORNECIMENTO E INSTALACAO. AF_01/2020</t>
  </si>
  <si>
    <t>SINAPI - 86936 - CUBA DE EMBUTIR DE ACO INOXIDAVEL MEDIA, INCLUSO VALVULA TIPO AMERICANA E SIFAO TIPO GARRAFA EM METAL CROMADO - FORNECIMENTO E INSTALACAO. AF_01/2020</t>
  </si>
  <si>
    <t>CUBA DE ACO INOX N.304 INDUSTRIAL DE (60 X 50 X 40) CM, COM VALVULA AMERICANA E SIFAO TIPO GARRAFA EM METAL CROMADO (ESTEVES OU SIMILAR) - FORNECIMENTO E INSTALACAO</t>
  </si>
  <si>
    <t>SINAPI - 86878 - VALVULA EM METAL CROMADO TIPO AMERICANA 3.1/2" X 1.1/2" PARA PIA - FORNECIMENTO E INSTALACAO. AF_01/2020</t>
  </si>
  <si>
    <t>SINAPI - 86929 - TANQUE DE MARMORE SINTETICO SUSPENSO, 22L OU EQUIVALENTE, INCLUSO SIFAO FLEXIVEL EM PVC, VALVULA PLASTICA E TORNEIRA DE METAL CROMADO PADRAO POPULAR - FORNECIMENTO E INSTALACAO. AF_01/2020</t>
  </si>
  <si>
    <t>SINAPI - 95547 - SABONETEIRA PLASTICA TIPO DISPENSER PARA SABONETE LIQUIDO COM RESERVATORIO 800 A 1500 ML, INCLUSO FIXACAO. AF_01/2020</t>
  </si>
  <si>
    <t>SINAPI - 100860 - CHUVEIRO ELETRICO COMUM CORPO PLASTICO, TIPO DUCHA - FORNECIMENTO E INSTALACAO. AF_01/2020</t>
  </si>
  <si>
    <t>CHUVEIRO PLASTICO BRANCO SIMPLES 5" - (AGUA FRIA) PARA ACOPLAR EM HASTE 1/2" - FORNECIMENTO E INSTALACAO</t>
  </si>
  <si>
    <t>CHUVEIRO COMUM EM PLASTICO BRANCO, COM CANO, 3 TEMPERATURAS, 5500 W (110/220 V) - FORNECIMENTO E INSTALACAO</t>
  </si>
  <si>
    <t>CHUVEIRO PRESSMATIC ANTIVANDALISMO - 3/4" REF 17125006 COM VALVULA DE ACIONAMENTO DA DOCOL OU SIMILAR - FORNECIMENTO E INSTALACAO</t>
  </si>
  <si>
    <t>BRACO OU HASTE COM CANOPLA METAL CROMADO 1/2" PARA CHUVEIRO SIMPLES - FORNECIMENTO E INSTALACAO</t>
  </si>
  <si>
    <t>CAIXA PARA ABRIGO DE TORNEIRA DE JARDIM - ANEXO H.S.-043 (D)</t>
  </si>
  <si>
    <t>SUPORTE DE TORNEIRA DE JARDIM (1 OU 2 TORNEIRAS) EM CONCRETO FCK=20MPa COM ALTURA DE 30CM E DIAMETRO DE 15CM, INCLUSO TUBULACOES E CONEXOES - ANEXO H.S.050 (D)</t>
  </si>
  <si>
    <t>DESENTUPIMENTO DE ESGOTO</t>
  </si>
  <si>
    <t>MAO-DE-OBRA PARA INSTALACAO DE:- CAIXA DE DESCARGA</t>
  </si>
  <si>
    <t>- APARELHOS SANITARIOS</t>
  </si>
  <si>
    <t>- VALVULA HIDRA OU SIMILAR</t>
  </si>
  <si>
    <t>- REGISTROS (GAVETA OU PRESSAO) DE 2"</t>
  </si>
  <si>
    <t>*  ESGOTO</t>
  </si>
  <si>
    <t>TUBO PVC ESGOTO PREDIAL DN 40MM, INCLUSIVE CONEXOES - FORNECIMENTO E INSTALACAO</t>
  </si>
  <si>
    <t>TUBO PVC ESGOTO PREDIAL DN 50MM, INCLUSIVE CONEXOES - FORNECIMENTO E INSTALACAO</t>
  </si>
  <si>
    <t>TUBO PVC ESGOTO PREDIAL DN 75MM, INCLUSIVE CONEXOES - FORNECIMENTO E INSTALACAO</t>
  </si>
  <si>
    <t>TUBO PVC ESGOTO PREDIAL DN 150MM, INCLUSIVE CONEXOES - FORNECIMENTO E INSTALACAO</t>
  </si>
  <si>
    <t>ESCAVACAO (MANUAL) DE VALAS, PARA ASSENTAMENTO DE TUBOS, COM DIAMETROS DE (100 A 150)MM</t>
  </si>
  <si>
    <t>SINAPI - 89728 - CURVA CURTA 90 GRAUS, PVC, SERIE NORMAL, ESGOTO PREDIAL, DN 40 MM, JUNTA SOLDAVEL, FORNECIDO E INSTALADO EM RAMAL DE DESCARGA OU RAMAL DE ESGOTO SANITARIO. AF_08/2022</t>
  </si>
  <si>
    <t>SINAPI - 89730 - CURVA LONGA 90 GRAUS, PVC, SERIE NORMAL, ESGOTO PREDIAL, DN 40 MM, JUNTA SOLDAVEL, FORNECIDO E INSTALADO EM RAMAL DE DESCARGA OU RAMAL DE ESGOTO SANITARIO. AF_08/2022</t>
  </si>
  <si>
    <t>SINAPI - 89726 - JOELHO 45 GRAUS, PVC, SERIE NORMAL, ESGOTO PREDIAL, DN 40 MM, JUNTA SOLDAVEL, FORNECIDO E INSTALADO EM RAMAL DE DESCARGA OU RAMAL DE ESGOTO SANITARIO. AF_08/2022</t>
  </si>
  <si>
    <t>SINAPI - 89724 - JOELHO 90 GRAUS, PVC, SERIE NORMAL, ESGOTO PREDIAL, DN 40 MM, JUNTA SOLDAVEL, FORNECIDO E INSTALADO EM RAMAL DE DESCARGA OU RAMAL DE ESGOTO SANITARIO. AF_08/2022</t>
  </si>
  <si>
    <t>SINAPI - 89783 - JUNCAO SIMPLES, PVC, SERIE NORMAL, ESGOTO PREDIAL, DN 40 MM, JUNTA SOLDAVEL, FORNECIDO E INSTALADO EM RAMAL DE DESCARGA OU RAMAL DE ESGOTO SANITARIO. AF_08/2022</t>
  </si>
  <si>
    <t>SINAPI - 89752 - LUVA SIMPLES, PVC, SERIE NORMAL, ESGOTO PREDIAL, DN 40 MM, JUNTA SOLDAVEL, FORNECIDO E INSTALADO EM RAMAL DE DESCARGA OU RAMAL DE ESGOTO SANITARIO. AF_08/2022</t>
  </si>
  <si>
    <t>SINAPI - 89782 - TE, PVC, SERIE NORMAL, ESGOTO PREDIAL, DN 40 X 40 MM, JUNTA SOLDAVEL, FORNECIDO E INSTALADO EM RAMAL DE DESCARGA OU RAMAL DE ESGOTO SANITARIO. AF_08/2022</t>
  </si>
  <si>
    <t>SINAPI - 89784 - TE, PVC, SERIE NORMAL, ESGOTO PREDIAL, DN 50 X 50 MM, JUNTA ELASTICA, FORNECIDO E INSTALADO EM RAMAL DE DESCARGA OU RAMAL DE ESGOTO SANITARIO. AF_08/2022</t>
  </si>
  <si>
    <t>JOELHO PVC, COM BOLSA E ANEL, 90 GRAUS, DN 40 X *38* MM, SERIE NORMAL, PARA ESGOTO PREDIAL - FORNECIMENTO E INSTALACAO</t>
  </si>
  <si>
    <t>CONEXOES DE PVC (DA TIGRE,FORTILIT OU SIMILAR),PARA ESGOTO PRIMARIO E VENTILACAO, NA(S) ESPECIFICACAO(OES):- VEDACAO PARA SAIDA DE VASO SANITARIO EG-27</t>
  </si>
  <si>
    <t>SINAPI - 89803 - CURVA CURTA 90 GRAUS, PVC, SERIE NORMAL, ESGOTO PREDIAL, DN 50 MM, JUNTA ELASTICA, FORNECIDO E INSTALADO EM PRUMADA DE ESGOTO SANITARIO OU VENTILACAO. AF_08/2022</t>
  </si>
  <si>
    <t>SINAPI - 89807 - CURVA CURTA 90 GRAUS, PVC, SERIE NORMAL, ESGOTO PREDIAL, DN 75 MM, JUNTA ELASTICA, FORNECIDO E INSTALADO EM PRUMADA DE ESGOTO SANITARIO OU VENTILACAO. AF_08/2022</t>
  </si>
  <si>
    <t>SINAPI - 89748 - CURVA CURTA 90 GRAUS, PVC, SERIE NORMAL, ESGOTO PREDIAL, DN 100 MM, JUNTA ELASTICA, FORNECIDO E INSTALADO EM RAMAL DE DESCARGA OU RAMAL DE ESGOTO SANITARIO. AF_08/2022</t>
  </si>
  <si>
    <t>SINAPI - 89804 - CURVA LONGA 90 GRAUS, PVC, SERIE NORMAL, ESGOTO PREDIAL, DN 50 MM, JUNTA ELASTICA, FORNECIDO E INSTALADO EM PRUMADA DE ESGOTO SANITARIO OU VENTILACAO. AF_08/2022</t>
  </si>
  <si>
    <t>SINAPI - 89808 - CURVA LONGA 90 GRAUS, PVC, SERIE NORMAL, ESGOTO PREDIAL, DN 75 MM, JUNTA ELASTICA, FORNECIDO E INSTALADO EM PRUMADA DE ESGOTO SANITARIO OU VENTILACAO. AF_08/2022</t>
  </si>
  <si>
    <t>SINAPI - 89750 - CURVA LONGA 90 GRAUS, PVC, SERIE NORMAL, ESGOTO PREDIAL, DN 100 MM, JUNTA ELASTICA, FORNECIDO E INSTALADO EM RAMAL DE DESCARGA OU RAMAL DE ESGOTO SANITARIO. AF_08/2022</t>
  </si>
  <si>
    <t>SINAPI - 89802 - JOELHO 45 GRAUS, PVC, SERIE NORMAL, ESGOTO PREDIAL, DN 50 MM, JUNTA ELASTICA, FORNECIDO E INSTALADO EM PRUMADA DE ESGOTO SANITARIO OU VENTILACAO. AF_08/2022</t>
  </si>
  <si>
    <t>SINAPI - 89806 - JOELHO 45 GRAUS, PVC, SERIE NORMAL, ESGOTO PREDIAL, DN 75 MM, JUNTA ELASTICA, FORNECIDO E INSTALADO EM PRUMADA DE ESGOTO SANITARIO OU VENTILACAO. AF_08/2022</t>
  </si>
  <si>
    <t>SINAPI - 89746 - JOELHO 45 GRAUS, PVC, SERIE NORMAL, ESGOTO PREDIAL, DN 100 MM, JUNTA ELASTICA, FORNECIDO E INSTALADO EM RAMAL DE DESCARGA OU RAMAL DE ESGOTO SANITARIO. AF_08/2022</t>
  </si>
  <si>
    <t>SINAPI - 89801 - JOELHO 90 GRAUS, PVC, SERIE NORMAL, ESGOTO PREDIAL, DN 50 MM, JUNTA ELASTICA, FORNECIDO E INSTALADO EM PRUMADA DE ESGOTO SANITARIO OU VENTILACAO. AF_08/2022</t>
  </si>
  <si>
    <t>SINAPI - 89805 - JOELHO 90 GRAUS, PVC, SERIE NORMAL, ESGOTO PREDIAL, DN 75 MM, JUNTA ELASTICA, FORNECIDO E INSTALADO EM PRUMADA DE ESGOTO SANITARIO OU VENTILACAO. AF_08/2022</t>
  </si>
  <si>
    <t>SINAPI - 89744 - JOELHO 90 GRAUS, PVC, SERIE NORMAL, ESGOTO PREDIAL, DN 100 MM, JUNTA ELASTICA, FORNECIDO E INSTALADO EM RAMAL DE DESCARGA OU RAMAL DE ESGOTO SANITARIO. AF_08/2022</t>
  </si>
  <si>
    <t>SINAPI - 89813 - LUVA SIMPLES, PVC, SERIE NORMAL, ESGOTO PREDIAL, DN 50 MM, JUNTA ELASTICA, FORNECIDO E INSTALADO EM PRUMADA DE ESGOTO SANITARIO OU VENTILACAO. AF_08/2022</t>
  </si>
  <si>
    <t>SINAPI - 89817 - LUVA SIMPLES, PVC, SERIE NORMAL, ESGOTO PREDIAL, DN 75 MM, JUNTA ELASTICA, FORNECIDO E INSTALADO EM PRUMADA DE ESGOTO SANITARIO OU VENTILACAO. AF_08/2022</t>
  </si>
  <si>
    <t>SINAPI - 89778 - LUVA SIMPLES, PVC, SERIE NORMAL, ESGOTO PREDIAL, DN 100 MM, JUNTA ELASTICA, FORNECIDO E INSTALADO EM RAMAL DE DESCARGA OU RAMAL DE ESGOTO SANITARIO. AF_08/2022</t>
  </si>
  <si>
    <t>SINAPI - 89827 - JUNCAO SIMPLES, PVC, SERIE NORMAL, ESGOTO PREDIAL, DN 50 X 50 MM, JUNTA ELASTICA, FORNECIDO E INSTALADO EM PRUMADA DE ESGOTO SANITARIO OU VENTILACAO. AF_08/2022</t>
  </si>
  <si>
    <t>SINAPI - 89830 - JUNCAO SIMPLES, PVC, SERIE NORMAL, ESGOTO PREDIAL, DN 75 X 75 MM, JUNTA ELASTICA, FORNECIDO E INSTALADO EM PRUMADA DE ESGOTO SANITARIO OU VENTILACAO. AF_08/2022</t>
  </si>
  <si>
    <t>SINAPI - 89797 - JUNCAO SIMPLES, PVC, SERIE NORMAL, ESGOTO PREDIAL, DN 100 X 100 MM, JUNTA ELASTICA, FORNECIDO E INSTALADO EM RAMAL DE DESCARGA OU RAMAL DE ESGOTO SANITARIO. AF_08/2022</t>
  </si>
  <si>
    <t>CONEXOES DE PVC (DA TIGRE, FORTILIT OU SIMILAR), PARA ESGOTO PRIMARIO E VENTILACAO, NA(S) ESPECIFICACAO(OES):- JUNCAO SIMPLES COM REDUCAO (100 X 50) MM</t>
  </si>
  <si>
    <t>- JUNCAO SIMPLES COM REDUCAO (100 X 75) MM</t>
  </si>
  <si>
    <t>SINAPI - 89825 - TE, PVC, SERIE NORMAL, ESGOTO PREDIAL, DN 50 X 50 MM, JUNTA ELASTICA, FORNECIDO E INSTALADO EM PRUMADA DE ESGOTO SANITARIO OU VENTILACAO. AF_08/2022</t>
  </si>
  <si>
    <t>SINAPI - 89829 - TE, PVC, SERIE NORMAL, ESGOTO PREDIAL, DN 75 X 75 MM, JUNTA ELASTICA, FORNECIDO E INSTALADO EM PRUMADA DE ESGOTO SANITARIO OU VENTILACAO. AF_08/2022</t>
  </si>
  <si>
    <t>SINAPI - 89796 - TE, PVC, SERIE NORMAL, ESGOTO PREDIAL, DN 100 X 100 MM, JUNTA ELASTICA, FORNECIDO E INSTALADO EM RAMAL DE DESCARGA OU RAMAL DE ESGOTO SANITARIO. AF_08/2022</t>
  </si>
  <si>
    <t>TE SANITARIO 100X50MM, COM ANEIS - FORNECIMENTO E INSTALACAO</t>
  </si>
  <si>
    <t>TE SANITARIO 100X75MM, COM ANEIS - FORNECIMENTO E INSTALACAO</t>
  </si>
  <si>
    <t>SINAPI - 89711 - TUBO PVC, SERIE NORMAL, ESGOTO PREDIAL, DN 40 MM, FORNECIDO E INSTALADO EM RAMAL DE DESCARGA OU RAMAL DE ESGOTO SANITARIO. AF_08/2022</t>
  </si>
  <si>
    <t>SINAPI - 89712 - TUBO PVC, SERIE NORMAL, ESGOTO PREDIAL, DN 50 MM, FORNECIDO E INSTALADO EM RAMAL DE DESCARGA OU RAMAL DE ESGOTO SANITARIO. AF_08/2022</t>
  </si>
  <si>
    <t>SINAPI - 89713 - TUBO PVC, SERIE NORMAL, ESGOTO PREDIAL, DN 75 MM, FORNECIDO E INSTALADO EM RAMAL DE DESCARGA OU RAMAL DE ESGOTO SANITARIO. AF_08/2022</t>
  </si>
  <si>
    <t>SINAPI - 89714 - TUBO PVC, SERIE NORMAL, ESGOTO PREDIAL, DN 100 MM, FORNECIDO E INSTALADO EM RAMAL DE DESCARGA OU RAMAL DE ESGOTO SANITARIO. AF_08/2022</t>
  </si>
  <si>
    <t>SINAPI - 89849 - TUBO PVC, SERIE NORMAL, ESGOTO PREDIAL, DN 150 MM, FORNECIDO E INSTALADO EM SUBCOLETOR AEREO DE ESGOTO SANITARIO. AF_08/2022</t>
  </si>
  <si>
    <t>SINAPI - 89707 - CAIXA SIFONADA, PVC, DN 100 X 100 X 50 MM, JUNTA ELASTICA, FORNECIDA E INSTALADA EM RAMAL DE DESCARGA OU EM RAMAL DE ESGOTO SANITARIO. AF_08/2022</t>
  </si>
  <si>
    <t>CAIXA SIFONADA (TIGRE, FORTILIT OU SIMILAR) COM PORTA GRELHA DE PVC NAS DIMENSOES DE (150 X 150 X 50)MM</t>
  </si>
  <si>
    <t>SINAPI - 89708 - CAIXA SIFONADA, PVC, DN 150 X 185 X 75 MM, JUNTA ELASTICA, FORNECIDA E INSTALADA EM RAMAL DE DESCARGA OU EM RAMAL DE ESGOTO SANITARIO. AF_08/2022</t>
  </si>
  <si>
    <t>CAIXA SIFONADA PVC, 250 X 230 X 75 MM, COM TAMPA E PORTA TAMPA QUADRADA BRANCA - FORNECIMENTO E INSTALACAO</t>
  </si>
  <si>
    <t>PROLONGAMENTO DE CAIXA SIFONADA NO(S) DIAMETRO(S):- 100MM X 15CM</t>
  </si>
  <si>
    <t>- 150MM X 15CM</t>
  </si>
  <si>
    <t>CONJUNTO DE PORTA GRELHA E GRELHA EM PVC CROMADO, NA(S) ESPECIFICACAO(OES):- 100 MM (REDONDO)</t>
  </si>
  <si>
    <t>- 150 MM (REDONDA)</t>
  </si>
  <si>
    <t>- 150 MM (QUADRADA)</t>
  </si>
  <si>
    <t>RALO SECO PVC QUADRADO, 100 X 100 X 53 MM, SAIDA 40 MM, COM GRELHA BRANCA - FORNECIMENTO E INSTALACAO</t>
  </si>
  <si>
    <t>CAIXA ENTERRADA HIDRAULICA RETANGULAR EM ALVENARIA COM TIJOLOS CERAMICOS MACICOS, DIMENSOES INTERNAS: 0,3X0,3X0,3 M PARA REDE DE ESGOTO, INCLUSO TAMPAO DE FERRO FUNDIDO</t>
  </si>
  <si>
    <t>CAIXA ENTERRADA HIDRAULICA RETANGULAR EM ALVENARIA COM TIJOLOS CERAMICOS MACICOS, DIMENSOES INTERNAS: 0,4X0,4X0,4 M PARA REDE DE ESGOTO, INCLUSO TAMPAO DE FERRO FUNDIDO</t>
  </si>
  <si>
    <t>CAIXA ENTERRADA HIDRAULICA RETANGULAR EM ALVENARIA COM TIJOLOS CERAMICOS MACICOS, DIMENSOES INTERNAS: 0,6X0,6X0,6 M PARA REDE DE ESGOTO, INCLUSO TAMPAO DE FERRO FUNDIDO</t>
  </si>
  <si>
    <t>CAIXA ENTERRADA HIDRAULICA RETANGULAR EM ALVENARIA COM TIJOLOS CERAMICOS MACICOS, DIMENSOES INTERNAS: 0,8X0,8X0,6 M PARA REDE DE ESGOTO, INCLUSO TAMPAO DE FERRO FUNDIDO</t>
  </si>
  <si>
    <t>CAIXA ENTERRADA HIDRAULICA RETANGULAR EM ALVENARIA COM TIJOLOS CERAMICOS MACICOS, DIMENSOES INTERNAS: 1X1X0,6 M PARA REDE DE ESGOTO, INCLUSO TAMPAO DE FERRO FUNDIDO</t>
  </si>
  <si>
    <t>CAIXA DE GORDURA - ANEXO H.S.-053 (E)</t>
  </si>
  <si>
    <t>SINAPI - 98105 - CAIXA DE GORDURA DUPLA (CAPACIDADE: 126 L), RETANGULAR, EM ALVENARIA COM TIJOLOS CERAMICOS MACICOS, DIMENSOES INTERNAS = 0,4X0,7 M, ALTURA INTERNA = 0,8 M. AF_12/2020</t>
  </si>
  <si>
    <t>CAIXA DE GORDURA 700L - 500 REFEICOES - ANEXO H.S. -054 (E)</t>
  </si>
  <si>
    <t>FOSSA SEPTICA NA(S) DIMENSAO(OES):- V=1,92 M3 (TIPO 1) - ANEXO H.S.-058 (E)</t>
  </si>
  <si>
    <t>- V=6,00 M3 (TIPO 2) - ANEXO H.S.-062 (E)</t>
  </si>
  <si>
    <t>- V=12,00 M3 (TIPO 2) - ANEXO H.S.-066 (E)</t>
  </si>
  <si>
    <t>- V=18,00 M3 (TIPO 2) - ANEXO H.S.-070 (E)</t>
  </si>
  <si>
    <t>CAIXA DE DISTRIBUICAO - ANEXO H.S.-055 (E), COM TAMPA DE CONCRETO, NA(S) DIMENSAO(OES):- (60X60X100)CM</t>
  </si>
  <si>
    <t>SUMIDOURO, NO(S) DIAMETRO(S):- 1,50 M - ANEXO H.S.-072 (E)</t>
  </si>
  <si>
    <t>- 2.00 M - ANEXO H.S.-072 (E)</t>
  </si>
  <si>
    <t>FILTRO ANAEROBIO - ANEXO H.S.-078 (E)</t>
  </si>
  <si>
    <t>VALA DE FILTRACAO COM TUBO 100MM, MANTA GEOTEXTIL E LONA PRETA, CONFORME DETALHE</t>
  </si>
  <si>
    <t>POCO DE INSPECAO E VISITA COM ANEL DE CONCRETO ARMADO PONTA E BOLSA O=0,60M, PROFUNDIDADE ATE 1,00M COM TAMPAO DE FERRO FUNDIDO T-137, ARTICULADO E COM TRAVA</t>
  </si>
  <si>
    <t>POCO DE INSPECAO E VISITA COM ANEL DE CONCRETO ARMADO PONTA E BOLSA O=0,60M, PROFUNDIDADE DE 1,01M A 1,50M, COM TAMPAO DE FERRO FUNDIDO T-137, ARTICULADO E COM TRAVA</t>
  </si>
  <si>
    <t>POCO DE INSPECAO E VISITA COM ANEL DE CONCRETO ARMADO PONTA E BOLSA O=0,80M, PROFUNDIDADE DE 1,51M A 2,00M, COM TAMPAO DE FERRO FUNDIDO T-137, ARTICULADO E COM TRAVA</t>
  </si>
  <si>
    <t>POCO DE INSPECAO E VISITA COM ANEL DE CONCRETO ARMADO PONTA E BOLSA O=0,80M, PROFUNDIDADE DE 2,01M A 2,50M, COM TAMPAO DE FERRO FUNDIDO T-137, ARTICULADO E COM TRAVA</t>
  </si>
  <si>
    <t>POCO DE INSPECAO E VISITA COM ANEL DE CONCRETO ARMADO PONTA E BOLSA O=0,80M, PROFUNDIDADE DE 2,51M A 3,00M, COM TAMPAO DE FERRO FUNDIDO T-137, ARTICULADO E COM TRAVA</t>
  </si>
  <si>
    <t>POCO DE INSPECAO E VISITA COM ANEL DE CONCRETO ARMADO PONTA E BOLSA O=1,00M, PROFUNDIDADE DE 2,51M A 3,00M, COM TAMPAO DE FERRO FUNDIDO T-137, ARTICULADO E COM TRAVA</t>
  </si>
  <si>
    <t>POCO DE INSPECAO E VISITA COM ANEL DE CONCRETO ARMADO PONTA E BOLSA O=1,00M, PROFUNDIDADE DE 3,01M A 3,50M, COM TAMPAO DE FERRO FUNDIDO T-137, ARTICULADO E COM TRAVA</t>
  </si>
  <si>
    <t>POCO DE INSPECAO E VISITA COM ANEL DE CONCRETO ARMADO PONTA E BOLSA O=1,00M, PROFUNDIDADE DE 3,51M A 4,00M, COM TAMPAO DE FERRO FUNDIDO T-137, ARTICULADO E COM TRAVA</t>
  </si>
  <si>
    <t>*  AGUAS PLUVIAIS</t>
  </si>
  <si>
    <t>SINAPI - 89576 - TUBO PVC, SERIE R, AGUA PLUVIAL, DN 75 MM, FORNECIDO E INSTALADO EM CONDUTORES VERTICAIS DE AGUAS PLUVIAIS. AF_06/2022</t>
  </si>
  <si>
    <t>SINAPI - 89578 - TUBO PVC, SERIE R, AGUA PLUVIAL, DN 100 MM, FORNECIDO E INSTALADO EM CONDUTORES VERTICAIS DE AGUAS PLUVIAIS. AF_06/2022</t>
  </si>
  <si>
    <t>CONEXOES DE PVC RIGIDO (DA TIGRE, FORTILIT OU SIMILAR) NO(S) DIAMETRO(S):- CURVA 90o - 75 MM</t>
  </si>
  <si>
    <t>- CURVA 90o - 100 MM</t>
  </si>
  <si>
    <t>- JUNCAO SIMPLES - 75 MM</t>
  </si>
  <si>
    <t>- JUNCAO SIMPLES - 100 MM</t>
  </si>
  <si>
    <t>SINAPI - 89511 - TUBO PVC, SERIE R, AGUA PLUVIAL, DN 75 MM, FORNECIDO E INSTALADO EM RAMAL DE ENCAMINHAMENTO. AF_06/2022</t>
  </si>
  <si>
    <t>SINAPI - 89512 - TUBO PVC, SERIE R, AGUA PLUVIAL, DN 100 MM, FORNECIDO E INSTALADO EM RAMAL DE ENCAMINHAMENTO. AF_06/2022</t>
  </si>
  <si>
    <t>SINAPI - 89582 - JOELHO 45 GRAUS, PVC, SERIE R, AGUA PLUVIAL, DN 75 MM, JUNTA ELASTICA, FORNECIDO E INSTALADO EM CONDUTORES VERTICAIS DE AGUAS PLUVIAIS. AF_06/2022</t>
  </si>
  <si>
    <t>SINAPI - 89531 - JOELHO 45 GRAUS, PVC, SERIE R, AGUA PLUVIAL, DN 100 MM, JUNTA ELASTICA, FORNECIDO E INSTALADO EM RAMAL DE ENCAMINHAMENTO. AF_06/2022</t>
  </si>
  <si>
    <t>SINAPI - 89522 - JOELHO 90 GRAUS, PVC, SERIE R, AGUA PLUVIAL, DN 75 MM, JUNTA ELASTICA, FORNECIDO E INSTALADO EM RAMAL DE ENCAMINHAMENTO. AF_06/2022</t>
  </si>
  <si>
    <t>SINAPI - 89529 - JOELHO 90 GRAUS, PVC, SERIE R, AGUA PLUVIAL, DN 100 MM, JUNTA ELASTICA, FORNECIDO E INSTALADO EM RAMAL DE ENCAMINHAMENTO. AF_06/2022</t>
  </si>
  <si>
    <t>SINAPI - 89565 - JUNCAO SIMPLES, PVC, SERIE R, AGUA PLUVIAL, DN 75 X 75 MM, JUNTA ELASTICA, FORNECIDO E INSTALADO EM RAMAL DE ENCAMINHAMENTO. AF_06/2022</t>
  </si>
  <si>
    <t>SINAPI - 89567 - JUNCAO SIMPLES, PVC, SERIE R, AGUA PLUVIAL, DN 100 X 100 MM, JUNTA ELASTICA, FORNECIDO E INSTALADO EM RAMAL DE ENCAMINHAMENTO. AF_06/2022</t>
  </si>
  <si>
    <t>TUBO DE PVC RIGIDO, (DA TIGRE, FORTILIT OU SIMILAR), NO(S) DIAMETRO(S):- 75 MM</t>
  </si>
  <si>
    <t>- 100 MM</t>
  </si>
  <si>
    <t>- 150 MM</t>
  </si>
  <si>
    <t>- 200 MM</t>
  </si>
  <si>
    <t>- 250 MM</t>
  </si>
  <si>
    <t>- 300 MM</t>
  </si>
  <si>
    <t>ESCAVACAO (MANUAL) DE VALAS, PARA ASSENTAMENTO DE TUBOS, NO(S) DIAMETRO(S):- (100 A 150)MM</t>
  </si>
  <si>
    <t>- (200 A 300)MM</t>
  </si>
  <si>
    <t>REATERRO (MANUAL) DE VALAS, COM TUBOS ASSENTADOS, NO(S) DIAMETRO(S):- (100 A 150)MM</t>
  </si>
  <si>
    <t>SINAPI - 99250 - CAIXA ENTERRADA HIDRAULICA RETANGULAR EM ALVENARIA COM TIJOLOS CERAMICOS MACICOS, DIMENSOES INTERNAS: 0,3X0,3X0,3 M PARA REDE DE DRENAGEM. AF_12/2020</t>
  </si>
  <si>
    <t>SINAPI - 99251 - CAIXA ENTERRADA HIDRAULICA RETANGULAR EM ALVENARIA COM TIJOLOS CERAMICOS MACICOS, DIMENSOES INTERNAS: 0,4X0,4X0,4 M PARA REDE DE DRENAGEM. AF_12/2020</t>
  </si>
  <si>
    <t>SINAPI - 99253 - CAIXA ENTERRADA HIDRAULICA RETANGULAR EM ALVENARIA COM TIJOLOS CERAMICOS MACICOS, DIMENSOES INTERNAS: 0,6X0,6X0,6 M PARA REDE DE DRENAGEM. AF_12/2020</t>
  </si>
  <si>
    <t>SINAPI - 99255 - CAIXA ENTERRADA HIDRAULICA RETANGULAR EM ALVENARIA COM TIJOLOS CERAMICOS MACICOS, DIMENSOES INTERNAS: 0,8X0,8X0,6 M PARA REDE DE DRENAGEM. AF_12/2020</t>
  </si>
  <si>
    <t>SINAPI - 99257 - CAIXA ENTERRADA HIDRAULICA RETANGULAR EM ALVENARIA COM TIJOLOS CERAMICOS MACICOS, DIMENSOES INTERNAS: 1X1X0,6 M PARA REDE DE DRENAGEM. AF_12/2020</t>
  </si>
  <si>
    <t>GRELHA PRE MOLDADA LISA DE (35 X 50 X 5)CM, ASSENTADA COM ARGAMASSA 1:3</t>
  </si>
  <si>
    <t>GRELHA EM FERRO REMOVIVEL, CONTORNO EM FERRO CANTONEIRA DE 3/4" X 1/8" E FERRO PERFIL LAMINADO "T" 3/4" X 1/8", MODULO (0,40 X 1,00)M, INCLUSIVE FUNDO ANTICORROSIVO - ANEXO H-090</t>
  </si>
  <si>
    <t>CANALETA A CEU ABERTO EM ALVENARIA DE TIJOLO MACICO DE 1/2 VEZ COM LARGURA DE 30CM E PROFUNDIDADE DE 30CM - ANEXO H.S.-087 (A.P.)</t>
  </si>
  <si>
    <t>GRELHA EM FERRO REMOVIVEL, CONTORNO EM FERRO CANTONEIRA DE 7/8" X 1/8" E FERRO CHATO DE 3/4" X 1/8", ESPACADOS A CADA 1,00CM, COM PORTA GRELHA EM FERRO CANTONEIRA DE 1" X 3/16", MODULO DE (0,40 X 1,00)M, INCL. FUNDO ANTICORROSIVO - ANEXO HS-090</t>
  </si>
  <si>
    <t>CANALETA EM ALVENARIA FECHADO COM LAJE DE CONCRETO - ANEXO H.S.-100 (A.P.)</t>
  </si>
  <si>
    <t>INSTALACOES PREVENTIVAS DE INCENDIO</t>
  </si>
  <si>
    <t>TUBO DE ACO GALVANIZADO COM COSTURA, CLASSE MEDIA, DN 65 (2.1/2"), INCLUSIVE CONEXOES - FORNECIMENTO E INSTALACAO</t>
  </si>
  <si>
    <t>TUBO DE ACO GALVANIZADO COM COSTURA, CLASSE MEDIA, DN 80 (3"), INCLUSIVE CONEXOES - FORNECIMENTO E INSTALACAO</t>
  </si>
  <si>
    <t>TUBO DE ACO GALVANIZADO COM COSTURA, CLASSE MEDIA, DN 100 (4"), INCLUSIVE CONEXOES - FORNECIMENTO E INSTALACAO</t>
  </si>
  <si>
    <t>SINAPI - 92342 - TUBO DE ACO GALVANIZADO COM COSTURA, CLASSE MEDIA, DN 65 (2 1/2"), CONEXAO ROSQUEADA, INSTALADO EM PRUMADAS - FORNECIMENTO E INSTALACAO. AF_10/2020</t>
  </si>
  <si>
    <t>SINAPI - 92343 - TUBO DE ACO GALVANIZADO COM COSTURA, CLASSE MEDIA, DN 80 (3"), CONEXAO ROSQUEADA, INSTALADO EM PRUMADAS - FORNECIMENTO E INSTALACAO. AF_10/2020</t>
  </si>
  <si>
    <t>TUBO DE FERRO GALVANIZADO, INCLUSIVE CONEXOES, NO(S) DIAMETRO(S):- 4"</t>
  </si>
  <si>
    <t>ESCAVACAO (MANUAL) DE VALAS, PARA ASSENTAMENTO DE TUBOS, COM DIAMETROS ATE 4"</t>
  </si>
  <si>
    <t>SINAPI - 101913 - CAIXA DE INCENDIO 45X75X17CM - FORNECIMENTO E INSTALACAO. AF_10/2020</t>
  </si>
  <si>
    <t>SINAPI - 101914 - CAIXA DE INCENDIO 60X90X17CM - FORNECIMENTO E INSTALACAO. AF_10/2020</t>
  </si>
  <si>
    <t>MANGUEIRA DE INCENDIO, TIPO 2, DE 1 1/2", TECIDO EM FIO DE POLIESTER E TUBO INTERNO EM BORRACHA SINTETICA, COM UNIOES ENGATE RAPIDO, NO(S) COMPRIMENTO(S):- 15,00 M</t>
  </si>
  <si>
    <t>- 30,00 M</t>
  </si>
  <si>
    <t>ABRIGO P/ HIDRANTE, 90X60X17CM, C/ REG. GLOBO ANGULAR 45G 2.1/2", ADAP.STORZ 2.1/2"X1.1/2",2 MANGUEIRAS INCENDIO 1.1/2", TIPO 2, 15M CADA,ESGUINCHO LATAO 1.1/2",CH DUPLA P/ CONEXOES TIPO STORZ,TAMPAO C/ CORRENTE, EM LATAO,ENGATE RAPIDO-FORN. INST</t>
  </si>
  <si>
    <t>CAIXA EM ALVENARIA PARA HIDRANTE DE PASSEIO, INCLUSIVE REQUADRO E TAMPA DE FERRO FUNDIDO COM INSCRICAO "INCENDIO" - ANEXO H.S.-112 (I)</t>
  </si>
  <si>
    <t>REGISTRO TIPO GLOBO ANGULAR 45o, 2 1/2", BUCKA SPIERO, NLF, PIRABRONZE OU SIMILAR, INCLUSIVE TAMPAO CEGO E CORRENTE, DE LATAO, COM ADAPTADOR STORZ (ROSCA 2 1/2"X STORZ 2 1/2")</t>
  </si>
  <si>
    <t>REGISTRO TIPO GLOBO ANGULAR 45o 2 1/2", BUCKA SPIERO, NLF, PIRABRONZE OU SIMILAR, INCLUSIVE ADAPTADOR STORZ (ROSCA 2 1/2" X STORZ 1 1/2")</t>
  </si>
  <si>
    <t>VALVULA DE RETENCAO VERTICAL, COM PORTINHOLA PARA SISTEMA HIDRAULICO DE INCENDIO, MARCA MIPEL, DOCOL OU SIMILAR, NO(S) DIAMETRO(S):- 2 1/2"</t>
  </si>
  <si>
    <t>CHAVE DE FLUXO DE 1" - FLUXOSTATO</t>
  </si>
  <si>
    <t>CONJUNTO MOTO-BOMBA SCHNEIDER OU SIMILAR, BPI-21R/5,0 CV TR 220V</t>
  </si>
  <si>
    <t>CONJUNTO MOTO-BOMBA SCHNEIDER OU SIMILAR, BPI-22R/7,5 CV TR 220V</t>
  </si>
  <si>
    <t>SINAPI - 101905 - EXTINTOR DE INCENDIO PORTATIL COM CARGA DE AGUA PRESSURIZADA DE 10 L, CLASSE A - FORNECIMENTO E INSTALACAO. AF_10/2020_PE</t>
  </si>
  <si>
    <t>EXTINTOR DE INCENDIO PORTATIL COM CARGA PQS DE 6KG, CLASSE ABC - FORNECIMENTO E INSTALACAO</t>
  </si>
  <si>
    <t>SINAPI - 101906 - EXTINTOR DE INCENDIO PORTATIL COM CARGA DE CO2 DE 4 KG, CLASSE BC - FORNECIMENTO E INSTALACAO. AF_10/2020_PE</t>
  </si>
  <si>
    <t>SINAPI - 101907 - EXTINTOR DE INCENDIO PORTATIL COM CARGA DE CO2 DE 6 KG, CLASSE BC - FORNECIMENTO E INSTALACAO. AF_10/2020_PE</t>
  </si>
  <si>
    <t>SINAPI - 101908 - EXTINTOR DE INCENDIO PORTATIL COM CARGA DE PQS DE 4 KG, CLASSE BC - FORNECIMENTO E INSTALACAO. AF_10/2020_PE</t>
  </si>
  <si>
    <t>SINAPI - 101909 - EXTINTOR DE INCENDIO PORTATIL COM CARGA DE PQS DE 6 KG, CLASSE BC - FORNECIMENTO E INSTALACAO. AF_10/2020_PE</t>
  </si>
  <si>
    <t>SINAPI - 101910 - EXTINTOR DE INCENDIO PORTATIL COM CARGA DE PQS DE 8 KG, CLASSE BC - FORNECIMENTO E INSTALACAO. AF_10/2020_PE</t>
  </si>
  <si>
    <t>SINAPI - 101911 - EXTINTOR DE INCENDIO PORTATIL COM CARGA DE PQS DE 12 KG, CLASSE BC - FORNECIMENTO E INSTALACAO. AF_10/2020_PE</t>
  </si>
  <si>
    <t>BLOCO AUTONOMO DE ILUMINACAO DE EMERGENCIA COM INSCRICAO DE SAIDA OU BALIZAMENTO, SISTEMA NAO PERMANENTE, LAMPADA LED 500 LUMENS 5000K E BATERIA DE 6V-4AH, REF. BLOKITO BLK 500 DA AUREON OU SIMILAR</t>
  </si>
  <si>
    <t>BLOCO AUTONOMO DE ILUMINACAO DE EMERGENCIA DE ACLARAMENTO, SISTEMA NAO PERMANENTE, LAMPADA LED 500 LUMENS 5000K E BATERIA DE 6V-4AH, REF. BLOKITO BLK 500 DA AUREON OU SIMILAR</t>
  </si>
  <si>
    <t>PLACA DE SINALIZACAO DE ORIENTACAO E SALVAMENTO, SIMBOLO RETANGULAR, FUNDO VERDE, PICTOGRAMA FOTOLUMINESCENTE, EM PVC, 2MM ANTI-CHAMAS, NAS DIMENSOES (13X26)CM</t>
  </si>
  <si>
    <t>PLACA DE EQUIPAMENTOS DE COMBATE A INCENDIO E ALARME, SIMBOLO QUADRADO, FUNDO VERMELHO, PICTOGRAMA FOTOLUMINESCENTE, EM PVC, 2MM ANTI-CHAMAS, NAS DIMENSOES (20X20)CM</t>
  </si>
  <si>
    <t>PLACA DE INDICACAO CONTINUADA DE ROTAS DE FUGA "DIRECAO DE ROTA DE SAIDA", SIMBOLO RETANGULAR, FUNDO VERDE, PICTOGRAMA FOTOLUMINESCENTE, EM PVC, 2MM ANTI-CHAMAS, NAS DIMENSOES (13X26)CM</t>
  </si>
  <si>
    <t>CENTRAL DE ALARME DE INCENDIO ENDERECAVEL, MODELO CIE 1125, (COMPORTA 125 DISPOSITIVOS) DA INTELBRAS OU SIMILAR - FORNECIMENTO E INSTALACAO</t>
  </si>
  <si>
    <t>DETECTOR DE FUMACA LINEAR, MODELO DFL 3102, COM ALCANCE DE 40 A 70 METROS DE COMPRIMENTO, DA INTELBRAS OU SIMILAR - FORNECIMENTO E INSTALACAO</t>
  </si>
  <si>
    <t>DETECTOR DE FUMACA ENDERECAVEL, MODELO DFE 520, DA INTELBRAS OU SIMILAR - FORNECIMENTO E INSTALACAO</t>
  </si>
  <si>
    <t>DETECTOR DE FUMACA CONVENCIONAL, MODELO DFC 420, DA INTELBRAS OU SIMILAR - FORNECIMENTO E INSTALACAO</t>
  </si>
  <si>
    <t>DETECTOR DE TEMPERATURA CONVENCIONAL, MODELO DTC 421, DA INTELBRAS OU SIMILAR - FORNECIMENTO E INSTALACAO</t>
  </si>
  <si>
    <t>DETECTOR DE TEMPERATURA ENDERECAVEL, MODELO DTE 520, DA INTELBRAS OU SIMILAR - FORNECIMENTO E INSTALACAO</t>
  </si>
  <si>
    <t>SIRENE BITONAL AUDIOVISUAL 24VOLTS, 120DB PARA ALARME DE INCENDIO</t>
  </si>
  <si>
    <t>ACIONADOR MANUAL TIPO QUEBRA VIDRO, COM MARTELO E BOTOEIRA, PARA ALARME CONVECIONAL, DA ILUMAC OU SIMILAR</t>
  </si>
  <si>
    <t>ACIONADOR MANUAL TIPO QUEBRA VIDRO, COM MARTELO E BOTOEIRA, LIGA-DESLIGA, PARA ACIONAMENTO DE BOMBA DE INCENDIO</t>
  </si>
  <si>
    <t>REVESTIMENTO DE PAREDES</t>
  </si>
  <si>
    <t>CHAPISCO PARA PAREDES EXTERNAS E INTERNAS COM ARGAMASSA DE CIMENTO E AREIA NO TRACO 1:3</t>
  </si>
  <si>
    <t>SINAPI - 87529 - MASSA UNICA, EM ARGAMASSA TRACO 1:2:8, PREPARO MECANICO, APLICADA MANUALMENTE EM PAREDES INTERNAS DE AMBIENTES COM AREA ENTRE 5M2 E 10M2, E = 17,5MM, COM TALISCAS. AF_03/2024</t>
  </si>
  <si>
    <t>SINAPI - 87775 - EMBOCO OU MASSA UNICA EM ARGAMASSA TRACO 1:2:8, PREPARO MECANICO COM BETONEIRA 400 L, APLICADA MANUALMENTE EM PANOS DE FACHADA COM PRESENCA DE VAOS, ESPESSURA DE 25 MM. AF_08/2022</t>
  </si>
  <si>
    <t>SINAPI - 87531 - EMBOCO, EM ARGAMASSA TRACO 1:2:8, PREPARO MECANICO, APLICADO MANUALMENTE EM PAREDES INTERNAS DE AMBIENTES COM AREA ENTRE 5M2 E 10M2, E = 17,5MM, COM TALISCAS. AF_03/2024</t>
  </si>
  <si>
    <t>SINAPI - 87792 - EMBOCO OU MASSA UNICA EM ARGAMASSA TRACO 1:2:8, PREPARO MECANICO COM BETONEIRA 400 L, APLICADA MANUALMENTE EM PANOS CEGOS DE FACHADA (SEM PRESENCA DE VAOS), ESPESSURA DE 25 MM. AF_08/2022</t>
  </si>
  <si>
    <t>REVESTIMENTO DE PAREDE CERAMICO, PLACAS DE (30 X 60)CM, LINHA WHITE PLAIN MATTE, BORDA BOLD DA PORTINARI OU SIMILAR, ASSENTADO COM ARGAMASSA COLANTE EM PO (CIMENTCOLA, QUARTZOLIT OU SIMILAR), INCL. REJUNTE L FLEX DA PORTOCOL OU SIMILAR</t>
  </si>
  <si>
    <t>SINAPI - 87273 - REVESTIMENTO CERAMICO PARA PAREDES INTERNAS COM PLACAS TIPO ESMALTADA DE DIMENSOES 33X45 CM APLICADAS NA ALTURA INTEIRA DAS PAREDES. AF_02/2023_PE</t>
  </si>
  <si>
    <t>REVESTIMENTO DE PAREDE EM PORCELANATO ACETINADO, PLACAS DE (60 X 60)CM, TIPO A, LINHA CEMENTO GRIGIO, BORDA RETIFICADA DA BIANCOGRES OU SIMILAR, EMPREGANDO ARGAMASSA COLANTE EM PO, QUARTZOLIT OU SIMILAR, INCLUSIVE REJUNTE</t>
  </si>
  <si>
    <t>REVESTIMENTO DE PAREDE EM PORCELANATO ACETINADO, PLACAS DE (87 X 87(CM, TIPO A, LINHA YORK, COR SGR, REF. 59800, BORDA RETIFICADA DA PORTINARI OU SIMILAR, EMPREGANDO ARGAMASSA COLANTE EM PO, QUARTZOLIT OU SIMILAR, INCLUSIVE REJUNTE</t>
  </si>
  <si>
    <t>SINAPI - 87244 - REVESTIMENTO CERAMICO PARA PAREDES EXTERNAS EM PASTILHAS DE PORCELANA 5 X 5 CM (PLACAS DE 30 X 30 CM), ALINHADAS A PRUMO. AF_02/2023</t>
  </si>
  <si>
    <t>CANTONEIRA DE ALUMINIO ABAS IGUAIS 1", E = 3/16", PARA PROTECAO DE QUINA DE PAREDE</t>
  </si>
  <si>
    <t>REVESTIMENTO DE FORROS</t>
  </si>
  <si>
    <t>SINAPI - 87881 - CHAPISCO APLICADO NO TETO OU EM ALVENARIA E ESTRUTURA, COM ROLO PARA TEXTURA ACRILICA. ARGAMASSA TRACO 1:4 E EMULSAO POLIMERICA (ADESIVO) COM PREPARO MANUAL. AF_10/2022</t>
  </si>
  <si>
    <t>SINAPI - 87885 - CHAPISCO APLICADO NO TETO OU EM ALVENARIA E ESTRUTURA, COM ROLO PARA TEXTURA ACRILICA. ARGAMASSA INDUSTRIALIZADA COM PREPARO EM MISTURADOR 300 KG. AF_10/2022</t>
  </si>
  <si>
    <t>CHAPISCO PARA TETO COM ARGAMASSA DE CIMENTO E AREIA NO TRACO 1:3</t>
  </si>
  <si>
    <t>EMBOCO PARA FORRO, EMPREGANDO ARGAMASSA MISTA DE CIMENTO, CAL E AREIA NO TRACO 1:2:9, ESPESSURA DE 2 CM</t>
  </si>
  <si>
    <t>SINAPI - 104756 - FORRO EM MADEIRA PINUS, PARA AMBIENTES RESIDENCIAIS E COMERCIAIS, INCLUSIVE ESTRUTURA BIDIRECIONAL DE FIXACAO. AF_08/2023</t>
  </si>
  <si>
    <t>SINAPI - 96122 - ACABAMENTOS PARA FORRO (RODA-FORRO EM MADEIRA PINUS). AF_08/2023</t>
  </si>
  <si>
    <t>SINAPI - 96113 - FORRO EM PLACAS DE GESSO, PARA AMBIENTES COMERCIAIS. AF_08/2023_PS</t>
  </si>
  <si>
    <t>SINAPI - 96114 - FORRO EM DRYWALL, PARA AMBIENTES COMERCIAIS, INCLUSIVE ESTRUTURA BIRECIONAL DE FIXACAO. AF_08/2023_PS</t>
  </si>
  <si>
    <t>SINAPI - 96120 - ACABAMENTOS PARA FORRO (MOLDURA DE GESSO). AF_08/2023</t>
  </si>
  <si>
    <t>JUNTA PAULISTA PARA FORRO DE GESSO - FORNECIMENTO E INSTALACAO</t>
  </si>
  <si>
    <t>SINAPI - 96116 - FORRO EM REGUAS DE PVC, FRISADO, PARA AMBIENTES COMERCIAIS, INCLUSIVE ESTRUTURA BIDIRECIONAL DE FIXACAO. AF_08/2023_PS</t>
  </si>
  <si>
    <t>REVESTIMENTO DE PISOS</t>
  </si>
  <si>
    <t>APILOAMENTO DE SOLO, PARA RECEBIMENTO DE LASTRO, COM MACO DE 30 KG</t>
  </si>
  <si>
    <t>SINAPI - 95240 - LASTRO DE CONCRETO MAGRO, APLICADO EM PISOS, LAJES SOBRE SOLO OU RADIERS, ESPESSURA DE 3 CM. AF_01/2024</t>
  </si>
  <si>
    <t>CONTRAPISO EM CONCRETO FCK=15MPa, TRACO 1:3,4:3,5 (CIMENTO, AREIA MEDIA E BRITA 1), ESPESSURA DE 5CM</t>
  </si>
  <si>
    <t>PISO TIPO PORCELANATO ACETINADO, PLACAS DE (87 X 87)CM, TIPO A, LINHA YORK, COR  SGR, REF. 59800,  BORDA RETIFICADA DA PORTINARI  OU SIMILAR, EMPREGANDO ARGAMASSA COLANTE EM PO, QUARTZOLIT OU SIMILAR, INCLUSIVE REJUNTE</t>
  </si>
  <si>
    <t>RODAPE DE SOBREPOR EM PORCELANATO ACETINADO, LINHA YORK, BORDA RETIFICADA, DA PORTINARI OU SIMILAR, H=10CM, ASSENTADO COM ARGAMASSA IDEM AO PISO</t>
  </si>
  <si>
    <t>PISO TIPO PORCELANATO ACETINADO, PLACAS DE (60 X 60)CM, TIPO A, LINHA CEMENTO GRIGIO, BORDA RETIFICADA DA BIANCOGRES OU SIMILAR, EMPREGANDO ARGAMASSA COLANTE EM PO, QUARTZOLIT OU SIMILAR, INCLUSIVE REJUNTE</t>
  </si>
  <si>
    <t>RODAPE DE SOBREPOR EM PORCELANATO ACETINADO, LINHA CEMENTO GRIGIO, BORDA RETIFICADA, DA BIANCOGRES OU SIMILAR, H=10CM, ASSENTADO COM ARGAMASSA IDEM AO PISO</t>
  </si>
  <si>
    <t>RODAPE DE SOBREPOR TIPO PORCELANATO ACETINADO, LINHA MADRI, BORDA RETIFICADA, DA DELTA OU SIMILAR, H=10CM, ASSENTADO COM ARGAMASSA IDEM AO PISO</t>
  </si>
  <si>
    <t>SINAPI - 87257 - REVESTIMENTO CERAMICO PARA PISO COM PLACAS TIPO ESMALTADA DE DIMENSOES 60X60 CM APLICADA EM AMBIENTES DE AREA MAIOR QUE 10 M2. AF_02/2023_PE</t>
  </si>
  <si>
    <t>SINAPI - 88650 - RODAPE CERAMICO DE 7CM DE ALTURA COM PLACAS TIPO ESMALTADA DE DIMENSOES 60X60CM. AF_02/2023</t>
  </si>
  <si>
    <t>PISO VINILICO CLICADO, ESP=5MM, EM REGUAS DE 1,52 X 0,18M , COR MEL, LINHA TECH AMBIENTA DA TARKETT OU SIMILAR - FORNECIMENTO INSTALACAO</t>
  </si>
  <si>
    <t>REGULARIZACAO DE PISO, ESPESSURA 2MM, UTILIZANDO ARGAMASSA AUTONIVELANTE PARA PISOS VINILICOS E LAMINADOS (CONSUMO DE 1,70KG/M2/MM), DA QUARTZOLIT OU SIMILAR</t>
  </si>
  <si>
    <t>REGULARIZACAO SARRAFEADA PARA REVESTIMENTO DE PISO COM ARGAMASSA DE CIMENTO E AREIA NO TRACO 1:3, NA(S) ESPESSURA(S):- 2 CM</t>
  </si>
  <si>
    <t>- 3 CM</t>
  </si>
  <si>
    <t>SINAPI - 101727 - PISO VINILICO SEMI-FLEXIVEL EM PLACAS, PADRAO LISO, ESPESSURA 3,2 MM, FIXADO COM COLA. AF_09/2020</t>
  </si>
  <si>
    <t>SINAPI - 98688 - RODAPE EM POLIESTIRENO, ALTURA 5 CM. AF_09/2020</t>
  </si>
  <si>
    <t>SINAPI - 104162 - PISO EM GRANILITE, MARMORITE OU GRANITINA EM AMBIENTES INTERNOS, COM ESPESSURA DE 8 MM, INCLUSO MISTURA EM BETONEIRA, COLOCACAO DAS JUNTAS, APLICACAO DO PISO, 4 POLIMENTOS COM POLITRIZ, ESTUCAMENTO, SELADOR E CERA. AF_06/2022</t>
  </si>
  <si>
    <t>POLIMENTO MECANIZADO DE PISO GRANILITE  UTILIZANDO INSERTOS DIAMANTADOS ABRASIVOS, ESTUCAMENTO COM CIMENTO BRANCO E POSTERIOR APLICACAO DE CERA LIQUIDA INCOLOR</t>
  </si>
  <si>
    <t>RODAPE PRE-MOLDADO DE GRANILITE, MARMORITE OU GRANITINA L=10 CM, ASSENTADA COM ARGAMASSA DE CIMENTO E AREIA TRACO 1:4 - FORNECIMENTO E INSTALACAO</t>
  </si>
  <si>
    <t>SOLEIRA PRE-MOLDADA EM GRANILITE, MARMORITE OU GRANITINA, L=15CM, ASSENTADA COM ARGAMASSA DE CIMENTO E AREIA NO TRACO 1:4</t>
  </si>
  <si>
    <t>APLICACAO DE CERA INCOLOR LIQUIDA (BRILHO VAX OU SIMILAR), EM DUAS DEMAOS, SOBRE SUPERFICIE DE GRANILITE</t>
  </si>
  <si>
    <t>APLICACAO DE RESINA ACRILICA (HIDRONORTH OU SIMILAR), EM DUAS DEMAOS, SOBRE SUPERFICIE DE GRANILITE</t>
  </si>
  <si>
    <t>PEITORIL DE GRANILITE PRE-MOLDADO DE 15 CM DE LARGURA, ASSENTADOS COM ARGAMASSA DE CIMENTO E AREIA NO TRACO 1:4</t>
  </si>
  <si>
    <t>SINAPI - 94994 - EXECUCAO DE PASSEIO (CALCADA) OU PISO DE CONCRETO COM CONCRETO MOLDADO IN LOCO, FEITO EM OBRA, ACABAMENTO CONVENCIONAL, ESPESSURA 8 CM, ARMADO. AF_08/2022</t>
  </si>
  <si>
    <t>EXECUCAO DE PASSEIO (CALCADA) OU PISO DE CONCRETO COM CONCRETO MOLDADO IN LOCO, USINADO, ACABAMENTO CONVENCIONAL, ESPESSURA 10 CM, ARMADO</t>
  </si>
  <si>
    <t>SINAPI - 101747 - PISO EM CONCRETO 20 MPA PREPARO MECANICO, ESPESSURA 7CM. AF_09/2020</t>
  </si>
  <si>
    <t>SINAPI - 94990 - EXECUCAO DE PASSEIO (CALCADA) OU PISO DE CONCRETO COM CONCRETO MOLDADO IN LOCO, FEITO EM OBRA, ACABAMENTO CONVENCIONAL, NAO ARMADO. AF_08/2022</t>
  </si>
  <si>
    <t>PISO DE CONCRETO FCK=20 MPA, VIBRADO EM OBRA, CONTROLE B,  ESPESSURA 7CM, ARMADO, ACABAMENTO POLIDO COM ACABADORA DE SUPERFICIE, JUNTA SERRADA</t>
  </si>
  <si>
    <t>PISO DE CONCRETO FCK=20 MPA, VIBRADO EM OBRA, CONTROLE B, ESPESSURA 10CM, ARMADO, ACABAMENTO POLIDO COM ACABADORA DE SUPERFICIE, JUNTA SERRADA</t>
  </si>
  <si>
    <t>SINAPI - 98679 - PISO CIMENTADO, TRACO 1:3 (CIMENTO E AREIA), ACABAMENTO LISO, ESPESSURA 2,0 CM, PREPARO MECANICO DA ARGAMASSA. AF_09/2020</t>
  </si>
  <si>
    <t>SINAPI - 98680 - PISO CIMENTADO, TRACO 1:3 (CIMENTO E AREIA), ACABAMENTO LISO, ESPESSURA 3,0 CM, PREPARO MECANICO DA ARGAMASSA. AF_09/2020</t>
  </si>
  <si>
    <t>SINAPI - 98681 - PISO CIMENTADO, TRACO 1:3 (CIMENTO E AREIA), ACABAMENTO RUSTICO, ESPESSURA 2,0 CM, PREPARO MECANICO DA ARGAMASSA. AF_09/2020</t>
  </si>
  <si>
    <t>RODAPE EM CIMENTADO DESEMPENADO E ALISADO COM ALTURA DE 7CM</t>
  </si>
  <si>
    <t>RODAPE EM CIMENTADO DESEMPENADO E ALISADO COM ALTURA DE 10CM</t>
  </si>
  <si>
    <t>SINAPI - 98689 - SOLEIRA EM GRANITO, LARGURA 15 CM, ESPESSURA 2,0 CM. AF_09/2020</t>
  </si>
  <si>
    <t>RASPAGEM DE ASSOALHO DE MADEIRA, COM PALHA DE ACO, PARA REMOCAO DE ENCERAMENTOS</t>
  </si>
  <si>
    <t>PERFIL REDUTOR METALICO PARA PISO LAMINADO, 5MM X 3,2CM, COR CHAMPANHE, INSTALADO COM POLIURETANO</t>
  </si>
  <si>
    <t>RODAPE DE EMBUTIR EM PORCELANATO ACETINADO, LINHA YORK, BORDA RETIFICADA, DA PORTINARI OU SIMILAR, H=10CM, ASSENTADO COM ARGAMASSA IDEM AO PISO</t>
  </si>
  <si>
    <t>RODAPE DE EMBUTIR EM PORCELANATO ACETINADO, LINHA CEMENTO GRIGIO, BORDA RETIFICADA, DA BIANCOGRES OU SIMILAR, H=10CM, ASSENTADO COM ARGAMASSA IDEM AO PISO</t>
  </si>
  <si>
    <t>RODAPE DE EMBUTIR TIPO PORCELANATO ACETINADO, LINHA MADRI, BORDA RETIFICADA, DA DELTA OU SIMILAR, H=10CM, ASSENTADO COM ARGAMASSA IDEM AO PISO</t>
  </si>
  <si>
    <t>RODAPE DE EMBUTIR EM PORCELANATO ACETINADO, LINHA CEMENTO GRIGIO, BORDA RETIFICADA, DA BIANCOGRES OU SIMILAR, H=30CM, ASSENTADO COM ARGAMASSA IDEM AO PISO</t>
  </si>
  <si>
    <t>VIDROS</t>
  </si>
  <si>
    <t>SINAPI - 102151 - INSTALACAO DE VIDRO LISO INCOLOR, E = 3 MM, EM ESQUADRIA DE MADEIRA, FIXADO COM BAGUETE. AF_01/2021</t>
  </si>
  <si>
    <t>SINAPI - 102161 - INSTALACAO DE VIDRO LISO INCOLOR, E = 3 MM, EM ESQUADRIA DE ALUMINIO OU PVC, FIXADO COM BAGUETE. AF_01/2021_PS</t>
  </si>
  <si>
    <t>SINAPI - 102152 - INSTALACAO DE VIDRO LISO, E = 4 MM, EM ESQUADRIA DE MADEIRA, FIXADO COM BAGUETE. AF_01/2021</t>
  </si>
  <si>
    <t>SINAPI - 102162 - INSTALACAO DE VIDRO LISO INCOLOR, E = 4 MM, EM ESQUADRIA DE ALUMINIO OU PVC, FIXADO COM BAGUETE. AF_01/2021_PS</t>
  </si>
  <si>
    <t>INSTALACAO DE VIDRO CANELADO OU MARTELADO LISO, E = 4 MM, EM ESQUADRIA DE MADEIRA, FIXADO COM BAGUETE</t>
  </si>
  <si>
    <t>INSTALACAO DE VIDRO CANELADO OU MARTELADO LISO, E = 4 MM, EM ESQUADRIA DE ALUMINIO OU PVC, FIXADO COM BAGUETE</t>
  </si>
  <si>
    <t>SINAPI - 102153 - INSTALACAO DE VIDRO LISO FUME, E = 4 MM, EM ESQUADRIA DE MADEIRA, FIXADO COM BAGUETE. AF_01/2021</t>
  </si>
  <si>
    <t>SINAPI - 102163 - INSTALACAO DE VIDRO LISO FUME, E = 4 MM, EM ESQUADRIA DE ALUMINIO OU PVC, FIXADO COM BAGUETE. AF_01/2021_PS</t>
  </si>
  <si>
    <t>SINAPI - 102172 - INSTALACAO DE VIDRO ARAMADO, E = 7 MM, EM ESQUADRIA DE ALUMINIO OU PVC, FIXADO COM BAGUETE. AF_01/2021_PS</t>
  </si>
  <si>
    <t>SINAPI - 102179 - INSTALACAO DE VIDRO TEMPERADO, E = 6 MM, ENCAIXADO EM PERFIL U. AF_01/2021_PS</t>
  </si>
  <si>
    <t>SINAPI - 102180 - INSTALACAO DE VIDRO TEMPERADO, E = 8 MM, ENCAIXADO EM PERFIL U. AF_01/2021_PS</t>
  </si>
  <si>
    <t>SINAPI - 102181 - INSTALACAO DE VIDRO TEMPERADO, E = 10 MM, ENCAIXADO EM PERFIL U. AF_01/2021_PS</t>
  </si>
  <si>
    <t>ESPELHO CRISTAL, ESPESSURA 4MM FIXADO COM BOTAO FRANCES DE PLASTICO CROMADO, PARAFUSO E BUCHA, SEM MOLDURA - FORNECIMENTO E INSTALACAO</t>
  </si>
  <si>
    <t>SINAPI - 101164 - ALVENARIA DE VEDACAO COM BLOCO DE VIDRO, TIPO CANELADO, DE 8X19X19CM E ARGAMASSA DE ASSENTAMENTO COM PREPARO EM BETONEIRA. AF_05/2020</t>
  </si>
  <si>
    <t>SINAPI - 101163 - ALVENARIA DE VEDACAO COM BLOCO DE VIDRO VAZADO, TIPO VENEZIANA, DE 6X20X20CM E ARGAMASSA DE ASSENTAMENTO COM PREPARO EM BETONEIRA. AF_05/2020</t>
  </si>
  <si>
    <t>PINTURA</t>
  </si>
  <si>
    <t>PINTURA COM FUNDO PREPARADOR EM PAREDES E TETOS (SUPERFICIES VELHAS) EM 1(UMA) DEMAO</t>
  </si>
  <si>
    <t>SINAPI - 88484 - FUNDO SELADOR ACRILICO, APLICACAO MANUAL EM TETO, UMA DEMAO. AF_04/2023</t>
  </si>
  <si>
    <t>SINAPI - 88485 - FUNDO SELADOR ACRILICO, APLICACAO MANUAL EM PAREDE, UMA DEMAO. AF_04/2023</t>
  </si>
  <si>
    <t>SINAPI - 100719 - PINTURA COM TINTA ALQUIDICA DE FUNDO (TIPO ZARCAO) PULVERIZADA SOBRE PERFIL METALICO EXECUTADO EM FABRICA (POR DEMAO). AF_01/2020_PE</t>
  </si>
  <si>
    <t>SINAPI - 88497 - EMASSAMENTO COM MASSA LATEX, APLICACAO EM PAREDE, DUAS DEMAOS, LIXAMENTO MANUAL. AF_04/2023</t>
  </si>
  <si>
    <t>SINAPI - 88496 - EMASSAMENTO COM MASSA LATEX, APLICACAO EM TETO, DUAS DEMAOS, LIXAMENTO MANUAL. AF_04/2023</t>
  </si>
  <si>
    <t>APLICACAO E LIXAMENTO DE MASSA ACRILICA EM PAREDES EM DUAS DEMAOS</t>
  </si>
  <si>
    <t>EMASSAMENTO EM ESQUADRIAS DE MADEIRA, COM 1(UMA) MAO DE MASSA A OLEO</t>
  </si>
  <si>
    <t>SINAPI - 88488 - PINTURA LATEX ACRILICA PREMIUM, APLICACAO MANUAL EM TETO, DUAS DEMAOS. AF_04/2023</t>
  </si>
  <si>
    <t>SINAPI - 88489 - PINTURA LATEX ACRILICA PREMIUM, APLICACAO MANUAL EM PAREDES, DUAS DEMAOS. AF_04/2023</t>
  </si>
  <si>
    <t>PINTURA LATEX ACRILICO EM PLACAS OU TELHAS DE FIBROCIMENTO</t>
  </si>
  <si>
    <t>SINAPI - 102491 - PINTURA DE PISO COM TINTA ACRILICA, APLICACAO MANUAL, 2 DEMAOS, INCLUSO FUNDO PREPARADOR. AF_05/2021</t>
  </si>
  <si>
    <t>SINAPI - 100758 - PINTURA COM TINTA ALQUIDICA DE ACABAMENTO (ESMALTE SINTETICO ACETINADO) APLICADA A ROLO OU PINCEL SOBRE SUPERFICIES METALICAS (EXCETO PERFIL) EXECUTADO EM OBRA (02 DEMAOS). AF_01/2020</t>
  </si>
  <si>
    <t>SINAPI - 100759 - PINTURA COM TINTA ALQUIDICA DE ACABAMENTO (ESMALTE SINTETICO BRILHANTE) PULVERIZADA SOBRE SUPERFICIES METALICAS (EXCETO PERFIL) EXECUTADO EM OBRA (02 DEMAOS). AF_01/2020_PE</t>
  </si>
  <si>
    <t>PINTURA ESMALTE EM PAREDES EM 1(UMA) DEMAO</t>
  </si>
  <si>
    <t>PINTURA ESMALTE EM PAREDES INTERNAS/EXTERNAS EM 2(DUAS) DEMAOS</t>
  </si>
  <si>
    <t>SINAPI - 102219 - PINTURA TINTA DE ACABAMENTO (PIGMENTADA) ESMALTE SINTETICO ACETINADO EM MADEIRA, 2 DEMAOS. AF_01/2021</t>
  </si>
  <si>
    <t>SINAPI - 102220 - PINTURA TINTA DE ACABAMENTO (PIGMENTADA) ESMALTE SINTETICO BRILHANTE EM MADEIRA, 2 DEMAOS. AF_01/2021</t>
  </si>
  <si>
    <t>SINAPI - 100746 - PINTURA COM TINTA ALQUIDICA DE ACABAMENTO (ESMALTE SINTETICO BRILHANTE) APLICADA A ROLO OU PINCEL SOBRE SUPERFICIES METALICAS (EXCETO PERFIL) EXECUTADO EM OBRA (POR DEMAO). AF_01/2020</t>
  </si>
  <si>
    <t>SINAPI - 100726 - PINTURA COM TINTA ALQUIDICA DE FUNDO E ACABAMENTO (ESMALTE SINTETICO GRAFITE) APLICADA A ROLO OU PINCEL SOBRE SUPERFICIES METALICAS (EXCETO PERFIL) EXECUTADO EM OBRA (POR DEMAO). AF_01/2020</t>
  </si>
  <si>
    <t>SINAPI - 100762 - PINTURA COM TINTA ALQUIDICA DE ACABAMENTO (ESMALTE SINTETICO FOSCO) APLICADA A ROLO OU PINCEL SOBRE SUPERFICIES METALICAS (EXCETO PERFIL) EXECUTADO EM OBRA (02 DEMAOS). AF_01/2020</t>
  </si>
  <si>
    <t>SINAPI - 102504 - PINTURA DE DEMARCACAO DE QUADRA POLIESPORTIVA COM TINTA ACRILICA, E = 5 CM, APLICACAO MANUAL. AF_05/2021</t>
  </si>
  <si>
    <t>PINTURA VERNIZ EM ESQUADRIAS DE MADEIRA EM 1(UMA) DEMAO</t>
  </si>
  <si>
    <t>SINAPI - 102223 - PINTURA VERNIZ (INCOLOR) ALQUIDICO EM MADEIRA, USO INTERNO E EXTERNO, 3 DEMAOS. AF_01/2021</t>
  </si>
  <si>
    <t>PINTURA VERNIZ EM FORRO DE MADEIRA EM 1(UMA) DEMAO</t>
  </si>
  <si>
    <t>SINAPI - 102213 - PINTURA VERNIZ (INCOLOR) ALQUIDICO EM MADEIRA, USO INTERNO E EXTERNO, 2 DEMAOS. AF_01/2021</t>
  </si>
  <si>
    <t>PINTURA HIDROFUGANTE SOBRE SUPERFICIES DE TIJOLO A VISTA OU CONCRETO APARENTE, COM UMA DEMAO</t>
  </si>
  <si>
    <t>REVESTIMENTO DE ACABAMENTO ARRANHADO, APLICADO COM DESEMPENADEIRA MALHA MEDIA, INCLUSIVE FUNDO PREPARADOR</t>
  </si>
  <si>
    <t>SINAPI - 95305 - TEXTURA ACRILICA, APLICACAO MANUAL EM PAREDE, UMA DEMAO. AF_04/2023</t>
  </si>
  <si>
    <t>SINAPI - 95306 - TEXTURA ACRILICA, APLICACAO MANUAL EM TETO, UMA DEMAO. AF_04/2023</t>
  </si>
  <si>
    <t>ACESSIBILIDADE</t>
  </si>
  <si>
    <t>ASSENTO UNIVERSAL PARA BACIA SANITARIA, EM POLIPROPILENO LINHA EVOLUTION SOFT CLOSE DA TUPAN OU SIMILAR</t>
  </si>
  <si>
    <t>SINAPI - 95472 - VASO SANITARIO SIFONADO CONVENCIONAL PARA PCD SEM FURO FRONTAL COM LOUCA BRANCA SEM ASSENTO, INCLUSO CONJUNTO DE LIGACAO PARA BACIA SANITARIA AJUSTAVEL - FORNECIMENTO E INSTALACAO. AF_01/2020</t>
  </si>
  <si>
    <t>VASO SANITARIO REF. P.515.17 COM CAIXA ACOPLADA SAIDA VERTICAL REF. CDC.01F.17, AMBOS DA LINHA VOGUE PLUS CONFORTO BRANCA DA DECA OU SIMILAR, INCLUSIVE PERTENCES</t>
  </si>
  <si>
    <t>LAVATORIO DE LOUCA BRANCA REF. L.510.17 COM COLUNA SUSPENSA REF. C.510.17, AMBOS DECA VOGUE PLUS OU SIMILAR PARA P.N.E., INCLUSIVE PERTENCES, COM VALVULA, SIFAO, ENGATES CROMADOS</t>
  </si>
  <si>
    <t>ACABAMENTO PARA VALVULA DE DESCARGA HYDRA ECO CONFORTO CROMADO REF. 4900.C.CONF DA DECA OU SIMILAR - FORNECIMENTO E INSTALACAO</t>
  </si>
  <si>
    <t>TORNEIRA PARA LAVATORIO DE MESA PRESSMATIC BENEFIT REF. 00490706 DA DOCOL OU SIMILAR</t>
  </si>
  <si>
    <t>LAVATORIO DE CANTO LOUCA BRANCA SUSPENSO *40 X 30* CM, FORNECIMENTO E INSTALACAO</t>
  </si>
  <si>
    <t>DUCHA MANUAL COM DESVIADOR REF. 934106 D98 CROMADO DA DOCOL OU SIMILAR - FORNECIMENTO E INSTALACAO</t>
  </si>
  <si>
    <t>*  ACESSORIOS</t>
  </si>
  <si>
    <t>BARRA DE APOIO RETA, EM ACO INOX POLIDO, COMPRIMENTO DE 40CM, DIAMETRO MINIMO DE 3CM</t>
  </si>
  <si>
    <t>SINAPI - 100865 - BARRA DE APOIO LATERAL ARTICULADA, COM TRAVA, EM ACO INOX POLIDO, FIXADA NA PAREDE - FORNECIMENTO E INSTALACAO. AF_01/2020</t>
  </si>
  <si>
    <t>SINAPI - 100866 - BARRA DE APOIO RETA, EM ACO INOX POLIDO, COMPRIMENTO 60CM, FIXADA NA PAREDE - FORNECIMENTO E INSTALACAO. AF_01/2020</t>
  </si>
  <si>
    <t>SINAPI - 100863 - BARRA DE APOIO EM "L", EM ACO INOX POLIDO 70 X 70 CM, FIXADA NA PAREDE - FORNECIMENTO E INSTALACAO. AF_01/2020</t>
  </si>
  <si>
    <t>SINAPI - 100875 - BANCO ARTICULADO, EM ACO INOX, PARA PCD, FIXADO NA PAREDE - FORNECIMENTO E INSTALACAO. AF_01/2020</t>
  </si>
  <si>
    <t>RAMPA PORTATIL PARA ADEQUACAO DE ACESSO DE CADEIRANTES DE 1.10 X 0.82 X 0,05M, DA MULTIRAMPA OU SIMILAR</t>
  </si>
  <si>
    <t>FITA ANTIDERRAPANTE AUTOADESIVA (PRETA OU INCOLOR) 50MMX30M, DA ANLIK OU SIMILAR</t>
  </si>
  <si>
    <t>FITA ANTIDERRAPANTE FOTOLUMINESCENTE AUTOADESIVA (VERDE CLARO) 50MMX30M, DA ANLIK OU SIMILAR</t>
  </si>
  <si>
    <t>SINALIZADOR VISUAL DE DEGRAUS FOTOLUMINESCENTE 7X3CM, DA ANLIK OU SIMILAR - FORNECIMENTO E INSTALACAO</t>
  </si>
  <si>
    <t>PLACA TATIL EM ACRILICO COM LETRA EM ALTO RELEVO E BRAILLE (30X9)CM PARA SINALIZACAO DE PORTAS, FIXADAS POR ADESIVOS DUPLA FACE, DA ANLIK OU SIMILAR</t>
  </si>
  <si>
    <t>PLACA TATIL EM ACRILICO COM LETRAS EM ALTO RELEVO E BRAILLE (30X14)CM PARA SINALIZACAO DE PORTAS, FIXADAS POR ADESIVOS DUPLA FACE, DA ANLIK OU SIMILAR</t>
  </si>
  <si>
    <t>PINTURA E DEMARCACAO NO PISO PARA SINALIZAR VAGA DE ESTACIONAMENTO, USO INTERNO OU EXTERNO, COM O SIMBOLO "CADEIRANTE", NA MEDIDA DE (1,20 X 1,20)M</t>
  </si>
  <si>
    <t>PINTURA E DEMARCACAO NO PISO PARA SINALIZAR VAGA DE ESTACIONAMENTO, USO INTERNO OU EXTERNO, COM O SIMBOLO "IDOSO", NA MEDIDA DE (1,50 X 0,40)M</t>
  </si>
  <si>
    <t>PINTURA E DEMARCACAO NO PISO PARA COMPLEMENTAR A VAGA DE ESTACIONAMENTO ACESSIVEL, NA MEDIDA DE (5,20 X 1,20)M</t>
  </si>
  <si>
    <t>SINALIZACAO VISUAL VERTICAL DE VAGAS CADEIRANTES/IDOSO/GESTANTE COM PLACA EM ACO INOX 180 COM TAMANHO DE (50X70)CM COM ADESIVO REFLETIVO E SIMBOLO, POSTE DE ACO GALV. C/3M ALT. E 2" DIAM. AMBOS DA ANLIK OU SIMILAR</t>
  </si>
  <si>
    <t>ALARME AUDIO VISUAL DE EMERGENCIA, MOD. A PILHA (3 PILHAS ALCALINAS 1,5V AA), FUNC. POR RADIOFREQUENCIA, ALCANCE ATE 25M, ILUMINACAO LED AUTO BRILHO, 100DB, INCL. PLACA ALTO RELEVO E BRAILLE, DA ANLIK OU SIMILAR</t>
  </si>
  <si>
    <t>ADESIVO EM VINIL IMPRESSO COM SIMBOLO S.I.A (CADEIRANTE) MEDINDO (1,20 X 0,80)M COM LAMINACAO TRANSPARENTE - FORNECIMENTO E INSTALACAO</t>
  </si>
  <si>
    <t>MAPA TATIL PARA SINALIZACAO E LOCALIZACAO DOS AMBIENTES, EM ACRILICO NA COR CINZA COM LETRAS EM ALTO RELEVO E BRAILLE, (40X80)CM E PEDESTAL EM ACO COM PINTURA ELETROTASTICA, AMBOS DA ANLIK OU SIMILAR- FORNEC E INST.</t>
  </si>
  <si>
    <t>*  REVESTIMENTO DE PISOS</t>
  </si>
  <si>
    <t>PISO TATIL, ALERTA EM PLACA CIMENTICIA 25X25X2,5CM, ASSENTADO COM ARGAMASSA TRACO 1:3 JUNTA 0,5M COM TRACO 1:4</t>
  </si>
  <si>
    <t>PISO TATIL, DIRECIONAL EM PLACA CIMENTICIA 25X25X2,5CM, ASSENTADO COM ARGAMASSA TRACO 1:3 JUNTA 0,5CM COM TRACO 1:4</t>
  </si>
  <si>
    <t>PISO TATIL, ALERTA EM PLACA CIMENTICIA 40X40X2,5CM, ASSENTADO COM ARGAMASSA TRACO 1:3 JUNTA 0,5CM COM TRACO 1:4</t>
  </si>
  <si>
    <t>PISO TATIL, DIRECIONAL EM PLACA CIMENTICIA 40X40X2,5CM, ASSENTADO COM ARGAMASSA TRACO 1:3 JUNTA 0,5CM COM TRACO 1:4</t>
  </si>
  <si>
    <t>PISO TATIL ALERTA EM PLACAS DE BORRACHAS SINTETICA FLEXIVEL DE 25 X 25 X 5MM, ASSENTADO SOBRE AREAS INTERNAS COLADO SOBRE PISO EXISTENTE</t>
  </si>
  <si>
    <t>PISO TATIL DIRECIONAL EM PLACAS DE BORRACHA SINTETICA FLEXIVEL DE 25 X 25 X 5MM, ASSENTADO SOBRE AREAS INTERNAS COLADO SOBRE PISO EXISTENTE</t>
  </si>
  <si>
    <t>PISO TATIL ALERTA EM PLACAS DE BORRACHA SINTETICA FLEXIVEL DE 25 X 25 X 12MM, ASSENTADO SOBRE AREAS EXTERNAS, COM ARGAMASSA</t>
  </si>
  <si>
    <t>PISO TATIL DIRECIONAL EM PLACAS DE BORRACHA SINTETICA FLEXIVEL DE 25 X 25 X 12MM, ASSENTADO SOBRE AREAS EXTERNAS, COM ARGAMASSA</t>
  </si>
  <si>
    <t>SERVICOS COMPLEMENTARES</t>
  </si>
  <si>
    <t>CONJ. P/ QUADRA DE BASQUETE CONTENDO: 2 PILARES EM CONCRETO ARMADO APARENTE ,FCK=25MPA, H= 3,75M, 2 TRELICAS METALICAS EM CANTONEIRA 1 1/2" X 3/16" E 3/4" X 1/8", FIXADAS C/PARABOLT, TABELAS E AROS COM REDE - FORNECIMENTO E INSTALACAO</t>
  </si>
  <si>
    <t>SINAPI - 102362 - ALAMBRADO PARA QUADRA POLIESPORTIVA, ESTRUTURADO POR TUBOS DE ACO GALVANIZADO, (MONTANTES COM DIAMETRO 2", TRAVESSAS E ESCORAS COM DIAMETRO 1 ¼"), COM TELA DE ARAME GALVANIZADO, FIO 14 BWG E MALHA QUADRADA 5X5CM (EXCETO MURETA). AF_</t>
  </si>
  <si>
    <t>SINAPI - 98522 - ALAMBRADO EM MOUROES DE CONCRETO, COM TELA DE ARAME GALVANIZADO (INCLUSIVE MURETA EM CONCRETO). AF_05/2018</t>
  </si>
  <si>
    <t>SINAPI - 96361 - PAREDE COM SISTEMA EM CHAPAS DE GESSO PARA DRYWALL, USO INTERNO, COM DUAS FACES SIMPLES E ESTRUTURA METALICA COM GUIAS DUPLAS PARA PAREDES COM AREA LIQUIDA MAIOR OU IGUAL A 6 M2, COM VAOS. AF_07/2023_PS</t>
  </si>
  <si>
    <t>DIVISORIA NAVAL SIMPLES COM PERFIS EM ACO ZINCADO - FORNECIMENTO E INSTALACAO</t>
  </si>
  <si>
    <t>PORTA PARA DIVISORIA NAVAL SIMPLES, INCLUSIVE FECHADURA E DOBRADICAS - FORNECIMENTO E INSTALACAO</t>
  </si>
  <si>
    <t>MAO DE OBRA PARA MONTAGEM DE DIVISORIA NAVAL</t>
  </si>
  <si>
    <t>SINAPI - 102257 - DIVISORIA SANITARIA, TIPO CABINE, EM PAINEL DE GRANILITE, ESP = 3CM, ASSENTADO COM ARGAMASSA COLANTE AC III-E, EXCLUSIVE FERRAGENS. AF_01/2021</t>
  </si>
  <si>
    <t>SINAPI - 102253 - DIVISORIA SANITARIA, TIPO CABINE, EM GRANITO CINZA POLIDO, ESP = 3CM, ASSENTADO COM ARGAMASSA COLANTE AC III-E, EXCLUSIVE FERRAGENS. AF_01/2021</t>
  </si>
  <si>
    <t>MURO EM BLOCO DE CONCRETO ESTRUTURAL 14X19X39 CM (ESPESSURA 14 CM), COM 4 METROS DE ALTURA E FUNDACAO TIPO ESTACA ESCAVADA DIAM. 25CM, CONFORME DETALHE EM PROJETO</t>
  </si>
  <si>
    <t>MURO (H=2,00M) REVESTIDO E PINTADO - ANEXO A-118 (S.C.) - PLANILHA PADRAO 000566</t>
  </si>
  <si>
    <t>MURO (H=2,00 M) - ANEXO A-118 (S.C.) - SIMPLIFICADO(CHAPISCADO/REGULARIZADO/CHAPISCADO DESEMPENADO) - PLANILHA PADRAO 000567</t>
  </si>
  <si>
    <t>CERCA DE MOUROES DE CONCRETO, SECAO "T" PONTA INCLINADA, 10X10 CM, ESPACAMENTO DE 2,5 M, CRAVADOS 0,6 M, COM TELA DE ARAME GALVANIZADA FIO 2,77MM MALHA 5X5CM E 3 FIADAS DE ARAME FARPADO No 14 - FORNECIMENTO E INSTALACAO - ANEXO A-120</t>
  </si>
  <si>
    <t>CERCA DE FECHAMENTO COM TELA E MURETA, INCLUSO CAIACAO - ANEXO A-121</t>
  </si>
  <si>
    <t>SINAPI - 92393 - EXECUCAO DE PAVIMENTO EM PISO INTERTRAVADO, COM BLOCO SEXTAVADO DE 25 X 25 CM, ESPESSURA 6 CM. AF_10/2022</t>
  </si>
  <si>
    <t>SINAPI - 92397 - EXECUCAO DE PAVIMENTO EM PISO INTERTRAVADO, COM BLOCO RETANGULAR COR NATURAL DE 20 X 10 CM, ESPESSURA 6 CM. AF_10/2022</t>
  </si>
  <si>
    <t>SINAPI - 86934 - BANCADA DE MARMORE SINTETICO 120 X 60CM, COM CUBA INTEGRADA, INCLUSO SIFAO TIPO FLEXIVEL EM PVC, VALVULA EM PLASTICO CROMADO TIPO AMERICANA E TORNEIRA CROMADA LONGA, DE PAREDE, PADRAO POPULAR - FORNECIMENTO E INSTALACAO. AF_01/2020</t>
  </si>
  <si>
    <t>BANCADA DE GRANITO CINZA ANDORINHA, CORUMBA E OUTRO EQUIVALENTES, ACABAMENTO SIMPLES, FRONTAO DE 10CM, INCLUSO MAO FRANCESA</t>
  </si>
  <si>
    <t>BANCADA DE GRANITO CINZA ANDORINHA, CORUMBA E OUTRO EQUIVALENTES, ACABAMENTO COM BORDA 45o., FRONTAO E SAIA COM 10CM, INCLUSO MAO FRANCESA</t>
  </si>
  <si>
    <t>BANCADA DE GRANITO CINZA ANDORINHA, CORUMBA E OUTRO EQUIVALENTES, ACABAMENTO DUPLO RETO, FRONTAO DE 10CM, INCLUSO MAO FRANCESA</t>
  </si>
  <si>
    <t>FRONTAO/ESPELHO EM GRANITO CINZA ANDORINHA COM H=10CM, ESP=2CM</t>
  </si>
  <si>
    <t>ARMARIO SOB BANCADA COM H=66CM EM MDF BRANCO ESPESSURA 18MM - ANEXO A-133</t>
  </si>
  <si>
    <t>CONJUNTO DE CINCO PRATELEIRAS C/ C=150CM, L=40CM, ESP=8CM,CONCRETO MOLDADO IN LOCO FCK=20MPA, ARMADA C/ TELA SOLDADA Q-283 FIO 6.0MM, ENGASTADA EM ALV. DE TIJ. COMUM 1/2 VEZ, REV. E PINTADA C/ LATEX ACRILICO, PRAT.ACAB. SILICONE-ANEXO A-142 (S.C.)</t>
  </si>
  <si>
    <t>BANCO DE CONCRETO C=193CM, L=40CM E H=40CM EM CONCRETO MOLDADO IN LOCO FCK=20MPA, ARMADA COM TELA SOLDADA Q-283 FIO 6,0MM, MALHA DUPLA, COM PES DE ALVENARIA DE TIJOLO COMUM 1/2 VEZ, CONFORME DETALHE ANEXO A-147</t>
  </si>
  <si>
    <t>PLACA DE SINALIZACAO EM ACRILICO ATE 240 CM2 COM 10 LETRAS, PARA PORTAS</t>
  </si>
  <si>
    <t>MASTRO TRIPLICE - ANEXO A-155 (S.C.)</t>
  </si>
  <si>
    <t>ABRIGO PARA GAS, EM TIJOLO 8 FUROS 1/2 VEZ E LAJE EM CONCRETO ARMADO, REVESTIDO E PINTADO MEDINDO:- (1,60 X 0,95)M, H=1,05M - PARA 2 CILINDROS DE 13 KG - PLANILHA PADRAO 000568</t>
  </si>
  <si>
    <t>ABRIGO PARA GAS, EM TIJOLO COMUM INTERTRAVADO E LAJE EM CONCRETO ARMADO, REVESTIDO E PINTADO MEDINDO:- (2,00 X 0,95)M, H=2,27M - PARA 2 CILINDROS DE 45KG</t>
  </si>
  <si>
    <t>- (2,70 X 0,95)M, H=2,27M - PARA 4 CILINDROS DE 45KG</t>
  </si>
  <si>
    <t>ABRIGO PARA RESIDUOS SOLIDOS, TIPO B, 2 CELULAS (2,85 X 1,70)M, CONFORME DETALHE DE PROJETO - ANEXO A-159 - PLANILHA PADRAO 000564</t>
  </si>
  <si>
    <t>ALUGUEL CAMINHAO MUNCK, TIPO TOCO, MODELO 12/18 6M ATE 5T</t>
  </si>
  <si>
    <t>DIA</t>
  </si>
  <si>
    <t>LOCACAO MENSAL DE ANDAIME TIPO FACHADEIRO, CONTENDO PLATAFORMA, SAPATAS AJUSTAVEIS, RODAPES, ESCADA MARINHEIRO E GUARDA CORPO, CONFORME AS NORMAS NBR 6494 E NR 18, INCLUSIVE PRIMEIRA MONTAGEM</t>
  </si>
  <si>
    <t>SINAPI - 97063 - MONTAGEM E DESMONTAGEM DE ANDAIME MODULAR FACHADEIRO, COM PISO METALICO, PARA EDIFICIOS COM MULTIPLOS PAVIMENTOS (EXCLUSIVE ANDAIME E LIMPEZA). AF_03/2024</t>
  </si>
  <si>
    <t>LOCACAO MENSAL DE ANDAIME TUBULAR METALICO TIPO TORRE, COM LARGURA DE 1,00 ATE 1,50M E H=1,00M, INCLUSO A PRIMEIRA MONTAGEM E DESMONTAGEM</t>
  </si>
  <si>
    <t>SINAPI - 97064 - MONTAGEM E DESMONTAGEM DE ANDAIME TUBULAR TIPO "TORRE" (EXCLUSIVE ANDAIME E LIMPEZA). AF_03/2024</t>
  </si>
  <si>
    <t>PINTURA DE FAIXAS DE DEMARCACAO COM TINTA ACRILICA, L=10CM, APLICADA COM TRINCHA</t>
  </si>
  <si>
    <t>PINTURA DE FAIXAS DE DEMARCACAO COM TINTA ACRILICA, L=20CM, APLICADA COM TRINCHA</t>
  </si>
  <si>
    <t>SINAPI - 102513 - PINTURA DE SIMBOLOS E TEXTOS COM TINTA ACRILICA, DEMARCACAO COM FITA ADESIVA E APLICACAO COM ROLO. AF_05/2021</t>
  </si>
  <si>
    <t>BARREIRA DE PROTECAO HELICOIDAL (CONCERTINA) SIMPLES EM ACO GALVANIZADO CORTANTE, DIAMETRO DE 300MM, INCLUSIVE ACESSORIOS DE FIXACAO</t>
  </si>
  <si>
    <t>GRADIL EM METALON, H=2,00M, INCLUSIVE BROCA DE 25CM (0,80M), PINTURA EM FUNDO ANTICORROSIVO (2 DEMAOS) E ESMALTE EM 2 DEMAOS</t>
  </si>
  <si>
    <t>GRADIL EM METALON, H=1,80M, INCLUSIVE BROCA DE 25CM (0,80M), PINTURA EM FUNDO ANTICORROSIVO (2 DEMAOS) E ESMALTE EM 2 DEMAOS - ANEXO A-061 (S.C.)</t>
  </si>
  <si>
    <t>GRADIL EM METALON SOBRE MURETA DE CONCRETO H=1,80M, SENDO H=1,30M DE GRADIL E MURETA H=0,50M, REVESTIDO E PINTADO COM FUNDO ANTICORROSIVO E ESMALTE SINTETICO EM 2 DEMAOS ANEXO A-062 (S.C.)</t>
  </si>
  <si>
    <t>GRADIL EM METALON SOBRE MURETA DE CONCRETO H=2,00M, SENDO H=1,50M DE GRADIL E MURETA H=0,50M, REVESTIDO E PINTADO COM FUNDO ANTICORROSIVO E ESMALTE SINTETICO EM 2 DEMAOS ANEXO A-062 (S.C.)</t>
  </si>
  <si>
    <t>PORTAO EM METALON - 1 FOLHA - PARA PEDESTRES, INCLUSIVE 2 BROCAS DE 25CM (0,80M), PINTURA EM FUNDO ANTICORROSIVO (2 DEMAOS) E ESMALTE EM 2 DEMAOS - ANEXO A-060 (S.C.)</t>
  </si>
  <si>
    <t>PORTAO EM METALON - 2 FOLHAS - PARA VEICULOS, INCLUSIVE 2 BROCAS DE 25CM (0,80M), PINTURA EM FUNDO ANTICORROSIVO (2 DEMAOS) E ESMALTE EM 2 DEMAOS - ANEXO A-060 (S.C.)</t>
  </si>
  <si>
    <t>GRADIL EM METALON, SOBRE MURETA DE ALVENARIA H=1,80M, SENDO H=1,30M DE GRADIL E MURETA H=0,50M, INCLUSIVE PINTURA C/FUNDO ANTICORROSIVO (2 DEMAOS), ESMALTE (2 DEMAOS) NO GRADIL, NA MURETA REVESTIMENTO, SELADOR E LATEX (2 DEMAOS), ANEXO A-062(S.C.)</t>
  </si>
  <si>
    <t>GRADIL EM METALON, SOBRE MURETA DE ALVENARIA H=2,00M, SENDO H=1,50M DE GRADIL E MURETA H=0,50M, INCLUSIVE PINTURA C/FUNDO ANTICORROSIVO (2 DEMAOS), ESMALTE (2 DEMAOS) NO GRADIL, NA MURETA REVESTIMENTO, SELADOR E LATEX (2 DEMAOS), ANEXO A-062(S.C.)</t>
  </si>
  <si>
    <t>AQUISICAO E INST. DE CONTAINER ALMOXARIFADO DE (2,40 X 12,00)M, H=2,60M, PADRAO SIMPLES, SEM REVESTIMENTO, SEM DIVISORIAS INTERNAS E SANITARIO, INCLUSO BASE TIPO RADIER, ESP=15CM, FCK=30MPA DE (12,80 X 3,25)M, FUNDO COM ZARCAO E PINTURA ESMALTE</t>
  </si>
  <si>
    <t>URBANIZACAO</t>
  </si>
  <si>
    <t>SINAPI - 103946 - PLANTIO DE GRAMA ESMERALDA OU SAO CARLOS OU CURITIBANA, EM PLACAS. AF_07/2024</t>
  </si>
  <si>
    <t>SINAPI - 98510 - PLANTIO DE ARVORE ORNAMENTAL COM ALTURA DE MUDA MENOR OU IGUAL A 2,00 M . AF_07/2024</t>
  </si>
  <si>
    <t>SINAPI - 98511 - PLANTIO DE ARVORE ORNAMENTAL COM ALTURA DE MUDA MAIOR QUE 2,00 M E MENOR OU IGUAL A 4,00 M . AF_07/2024</t>
  </si>
  <si>
    <t>LIMPEZA</t>
  </si>
  <si>
    <t>LIMPEZA FINAL DA OBRA</t>
  </si>
  <si>
    <t>SINAPI - 99803 - LIMPEZA DE PISO CERAMICO OU PORCELANATO COM PANO UMIDO. AF_04/2019</t>
  </si>
  <si>
    <t>SINAPI - 99814 - LIMPEZA DE SUPERFICIE COM JATO DE ALTA PRESSAO. AF_04/2019</t>
  </si>
  <si>
    <t>LIMPEZA VIDROS COMUM</t>
  </si>
  <si>
    <t>LIMPEZA DE LOUCAS E METAIS</t>
  </si>
  <si>
    <t>LAVAGEM DE PISOS CERAMICOS</t>
  </si>
  <si>
    <t>ADMINISTRACAO LOCAL</t>
  </si>
  <si>
    <t>MAO DE OBRA:- SERVENTE COM ENCARGOS COMPLEMENTARES</t>
  </si>
  <si>
    <t>- JARDINEIRO COM ENCARGOS COMPLEMENTARES</t>
  </si>
  <si>
    <t>- AUXILIAR DE SERVICOS GERAIS COM ENCARGOS COMPLEMENTARES</t>
  </si>
  <si>
    <t>- BLASTER, DINAMITADOR OU CABO DE FOGO COM ENCARGOS COMPLEMENTARES</t>
  </si>
  <si>
    <t>- POCEIRO COM ENCARGOS COMPLEMENTARES</t>
  </si>
  <si>
    <t>- ARMADOR COM ENCARGOS COMPLEMENTARES</t>
  </si>
  <si>
    <t>- CARPINTEIRO DE FORMAS COM ENCARGOS COMPLEMENTARES</t>
  </si>
  <si>
    <t>- CALCETEIRO COM ENCARGOS COMPLEMENTARES</t>
  </si>
  <si>
    <t>- AZULEJISTA OU LADRILHISTA COM ENCARGOS COMPLEMENTARES</t>
  </si>
  <si>
    <t>- PEDREIRO COM ENCARGOS COMPLEMENTARES</t>
  </si>
  <si>
    <t>- TELHADISTA COM ENCARGOS COMPLEMENTARES</t>
  </si>
  <si>
    <t>- ELETRICISTA COM ENCARGOS COMPLEMENTARES</t>
  </si>
  <si>
    <t>- ENCANADOR COM ENCARGOS COMPLEMENTARES</t>
  </si>
  <si>
    <t>- PINTOR COM ENCARGOS COMPLEMENTARES</t>
  </si>
  <si>
    <t>SINAPI - 90781 - TOPOGRAFO COM ENCARGOS COMPLEMENTARES</t>
  </si>
  <si>
    <t>SINAPI - 90766 - ALMOXARIFE COM ENCARGOS COMPLEMENTARES</t>
  </si>
  <si>
    <t>SINAPI - 90767 - APONTADOR OU APROPRIADOR COM ENCARGOS COMPLEMENTARES</t>
  </si>
  <si>
    <t>SINAPI - 88253 - AUXILIAR DE TOPOGRAFO COM ENCARGOS COMPLEMENTARES</t>
  </si>
  <si>
    <t>SINAPI - 90776 - ENCARREGADO GERAL COM ENCARGOS COMPLEMENTARES</t>
  </si>
  <si>
    <t>SINAPI - 90777 - ENGENHEIRO CIVIL DE OBRA JUNIOR COM ENCARGOS COMPLEMENTARES</t>
  </si>
  <si>
    <t>SINAPI - 90778 - ENGENHEIRO CIVIL DE OBRA PLENO COM ENCARGOS COMPLEMENTARES</t>
  </si>
  <si>
    <t>SINAPI - 90779 - ENGENHEIRO CIVIL DE OBRA SENIOR COM ENCARGOS COMPLEMENTARES</t>
  </si>
  <si>
    <t>ENGENHEIRO ELETRICISTA COM ENCARGOS COMPLEMENTARES</t>
  </si>
  <si>
    <t>SINAPI - 90780 - MESTRE DE OBRAS COM ENCARGOS COMPLEMENTARES</t>
  </si>
  <si>
    <t>SINAPI - 88296 - OPERADOR DE GUINDASTE COM ENCARGHOS COMPLEMENTARES</t>
  </si>
  <si>
    <t>VIGIA NOTURNO, HORA EFETIVAMENTE TRABALHADA DE 22H AS 5H (COM ADICIONAL NOTURNO) COM ENCARGOS COMPLEMENTARES</t>
  </si>
  <si>
    <t>OBRA(S) PADRAO(OES):- ESCOLA (12 SALAS DE AULA)</t>
  </si>
  <si>
    <t>MEMÓRIA DE CÁLCULO</t>
  </si>
  <si>
    <t>=2*4</t>
  </si>
  <si>
    <t>4 locações</t>
  </si>
  <si>
    <t>20 unidades</t>
  </si>
  <si>
    <t>862,60m de guias a executar com proteção</t>
  </si>
  <si>
    <t>M0003</t>
  </si>
  <si>
    <t>Aço CA 25</t>
  </si>
  <si>
    <t>M0004</t>
  </si>
  <si>
    <t>Aço CA 50</t>
  </si>
  <si>
    <t>M0005</t>
  </si>
  <si>
    <t>Brita 0</t>
  </si>
  <si>
    <t>M0006</t>
  </si>
  <si>
    <t>Fibra de poliamida para concreto</t>
  </si>
  <si>
    <t>M0007</t>
  </si>
  <si>
    <t>Fibra de aço para concreto</t>
  </si>
  <si>
    <t>M0008</t>
  </si>
  <si>
    <t>Detergente líquido neutro</t>
  </si>
  <si>
    <t>l</t>
  </si>
  <si>
    <t>M0009</t>
  </si>
  <si>
    <t>Aço CP 175 RB</t>
  </si>
  <si>
    <t>M0010</t>
  </si>
  <si>
    <t>Aditivo superplastificante para concreto e argamassa</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</si>
  <si>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</si>
  <si>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</si>
  <si>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</si>
  <si>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</si>
  <si>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</si>
  <si>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</si>
  <si>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</si>
  <si>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</si>
  <si>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</si>
  <si>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</si>
  <si>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un</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</si>
  <si>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</si>
  <si>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</si>
  <si>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</si>
  <si>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</si>
  <si>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</si>
  <si>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</si>
  <si>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</si>
  <si>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</si>
  <si>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</si>
  <si>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</si>
  <si>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</si>
  <si>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</si>
  <si>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</si>
  <si>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</si>
  <si>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</si>
  <si>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</si>
  <si>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</si>
  <si>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</si>
  <si>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</si>
  <si>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</si>
  <si>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</si>
  <si>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</si>
  <si>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</si>
  <si>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</si>
  <si>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</si>
  <si>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</si>
  <si>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</si>
  <si>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</si>
  <si>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</si>
  <si>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</si>
  <si>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</si>
  <si>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</si>
  <si>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</si>
  <si>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</si>
  <si>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</si>
  <si>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</si>
  <si>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</si>
  <si>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</si>
  <si>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</si>
  <si>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</si>
  <si>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</si>
  <si>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</si>
  <si>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</si>
  <si>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</si>
  <si>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</si>
  <si>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</si>
  <si>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</si>
  <si>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</si>
  <si>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</si>
  <si>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</si>
  <si>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</si>
  <si>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</si>
  <si>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</si>
  <si>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</si>
  <si>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</si>
  <si>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</si>
  <si>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</si>
  <si>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</si>
  <si>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</si>
  <si>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</si>
  <si>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</si>
  <si>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</si>
  <si>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</si>
  <si>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</si>
  <si>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</si>
  <si>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</si>
  <si>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M0060</t>
  </si>
  <si>
    <t>Contêiner com janela - L = 2,44 m e C = 4,58 m (3/4 TEU)</t>
  </si>
  <si>
    <t>M0065</t>
  </si>
  <si>
    <t>Contêiner com janela e banheiro - L = 2,44 m e 4,58 m (3/4 TEU)</t>
  </si>
  <si>
    <t>M0066</t>
  </si>
  <si>
    <t>Contêiner com revestimento térmico, janela e banheiro - L = 2,44 m e C = 12,90 m (2 TEU)</t>
  </si>
  <si>
    <t>M0067</t>
  </si>
  <si>
    <t>Tubo PEAD PE 100 PN 10 com flanges - D = 160 mm</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</si>
  <si>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</si>
  <si>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</si>
  <si>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</si>
  <si>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</si>
  <si>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</si>
  <si>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</si>
  <si>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</si>
  <si>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</si>
  <si>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</si>
  <si>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</si>
  <si>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</si>
  <si>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</si>
  <si>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</si>
  <si>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</si>
  <si>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</si>
  <si>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</si>
  <si>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</si>
  <si>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</si>
  <si>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</si>
  <si>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</si>
  <si>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</si>
  <si>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</si>
  <si>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</si>
  <si>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</si>
  <si>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</si>
  <si>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</si>
  <si>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</si>
  <si>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</si>
  <si>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</si>
  <si>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</si>
  <si>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</si>
  <si>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</si>
  <si>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</si>
  <si>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</si>
  <si>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</si>
  <si>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</si>
  <si>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</si>
  <si>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</si>
  <si>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</si>
  <si>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</si>
  <si>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</si>
  <si>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</si>
  <si>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</si>
  <si>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</si>
  <si>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</si>
  <si>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</si>
  <si>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M0099</t>
  </si>
  <si>
    <t>Equipamentos para a fábrica de dormentes de concreto protendido</t>
  </si>
  <si>
    <t>ISF</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</si>
  <si>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</si>
  <si>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</si>
  <si>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</si>
  <si>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</si>
  <si>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</si>
  <si>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</si>
  <si>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</si>
  <si>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</si>
  <si>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</si>
  <si>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</si>
  <si>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t</t>
  </si>
  <si>
    <t>-</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</si>
  <si>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</si>
  <si>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</si>
  <si>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</si>
  <si>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</si>
  <si>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</si>
  <si>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</si>
  <si>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</si>
  <si>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</si>
  <si>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</si>
  <si>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</si>
  <si>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</si>
  <si>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</si>
  <si>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</si>
  <si>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</si>
  <si>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</si>
  <si>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</si>
  <si>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</si>
  <si>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</si>
  <si>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</si>
  <si>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</si>
  <si>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</si>
  <si>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</si>
  <si>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</si>
  <si>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</si>
  <si>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</si>
  <si>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</si>
  <si>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</si>
  <si>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</si>
  <si>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</si>
  <si>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</si>
  <si>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</si>
  <si>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</si>
  <si>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</si>
  <si>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</si>
  <si>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</si>
  <si>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</si>
  <si>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</si>
  <si>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</si>
  <si>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</si>
  <si>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</si>
  <si>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</si>
  <si>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</si>
  <si>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</si>
  <si>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</si>
  <si>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</si>
  <si>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</si>
  <si>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</si>
  <si>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</si>
  <si>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</si>
  <si>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</si>
  <si>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</si>
  <si>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</si>
  <si>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</si>
  <si>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</si>
  <si>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</si>
  <si>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</si>
  <si>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</si>
  <si>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</si>
  <si>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</si>
  <si>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</si>
  <si>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</si>
  <si>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</si>
  <si>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</si>
  <si>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</si>
  <si>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</si>
  <si>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</si>
  <si>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</si>
  <si>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</si>
  <si>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</si>
  <si>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</si>
  <si>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</si>
  <si>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</si>
  <si>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</si>
  <si>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</si>
  <si>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</si>
  <si>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</si>
  <si>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</si>
  <si>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</si>
  <si>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</si>
  <si>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</si>
  <si>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</si>
  <si>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</si>
  <si>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</si>
  <si>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</si>
  <si>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</si>
  <si>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</si>
  <si>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</si>
  <si>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</si>
  <si>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</si>
  <si>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</si>
  <si>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</si>
  <si>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</si>
  <si>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</si>
  <si>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</si>
  <si>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</si>
  <si>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</si>
  <si>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</si>
  <si>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</si>
  <si>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</si>
  <si>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</si>
  <si>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</si>
  <si>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</si>
  <si>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</si>
  <si>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</si>
  <si>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</si>
  <si>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</si>
  <si>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</si>
  <si>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</si>
  <si>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</si>
  <si>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</si>
  <si>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</si>
  <si>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</si>
  <si>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</si>
  <si>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</si>
  <si>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</si>
  <si>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</si>
  <si>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</si>
  <si>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</si>
  <si>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</si>
  <si>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</si>
  <si>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</si>
  <si>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Brita 1</t>
  </si>
  <si>
    <t>M0192</t>
  </si>
  <si>
    <t>Brita 2</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</si>
  <si>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</si>
  <si>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</si>
  <si>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</si>
  <si>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</si>
  <si>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</si>
  <si>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</si>
  <si>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</si>
  <si>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</si>
  <si>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</si>
  <si>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</si>
  <si>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</si>
  <si>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</si>
  <si>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M0204</t>
  </si>
  <si>
    <t>Instalações físicas para a central de pré-moldagem de dormentes de concreto protendido</t>
  </si>
  <si>
    <t>CMCC</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</si>
  <si>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</si>
  <si>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</si>
  <si>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</si>
  <si>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</si>
  <si>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</si>
  <si>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</si>
  <si>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</si>
  <si>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</si>
  <si>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</si>
  <si>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</si>
  <si>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</si>
  <si>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</si>
  <si>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</si>
  <si>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</si>
  <si>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</si>
  <si>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</si>
  <si>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</si>
  <si>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</si>
  <si>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</si>
  <si>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</si>
  <si>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</si>
  <si>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</si>
  <si>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</si>
  <si>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</si>
  <si>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</si>
  <si>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</si>
  <si>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</si>
  <si>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</si>
  <si>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</si>
  <si>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</si>
  <si>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</si>
  <si>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</si>
  <si>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</si>
  <si>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</si>
  <si>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</si>
  <si>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</si>
  <si>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</si>
  <si>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</si>
  <si>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</si>
  <si>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</si>
  <si>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</si>
  <si>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</si>
  <si>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</si>
  <si>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</si>
  <si>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</si>
  <si>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</si>
  <si>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</si>
  <si>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</si>
  <si>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</si>
  <si>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</si>
  <si>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</si>
  <si>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</si>
  <si>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</si>
  <si>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</si>
  <si>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</si>
  <si>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</si>
  <si>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</si>
  <si>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</si>
  <si>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</si>
  <si>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</si>
  <si>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</si>
  <si>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</si>
  <si>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</si>
  <si>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M0291</t>
  </si>
  <si>
    <t>Estrutura modular com 2 banheiros - L = 2,44 m e C = 6,06 m (1 TEU)</t>
  </si>
  <si>
    <t>M0292</t>
  </si>
  <si>
    <t>Estrutura modular com janela - L = 2,44 m e C = 6,06 m (1 TEU)</t>
  </si>
  <si>
    <t>M0293</t>
  </si>
  <si>
    <t>Estrutura modular com janela - L = 4,88 m e C = 6,06 m (1 TEU duplo)</t>
  </si>
  <si>
    <t>M0294</t>
  </si>
  <si>
    <t>Estrutura modular com janela e 2 banheiros - L = 4,88 m e C = 6,06 m (1 TEU duplo)</t>
  </si>
  <si>
    <t>M0295</t>
  </si>
  <si>
    <t>Estrutura modular com revestimento térmico, janela e banheiro - L = 2,44 m e C = 6,06 m (1 TEU)</t>
  </si>
  <si>
    <t>M0296</t>
  </si>
  <si>
    <t>Estrutura modular com revestimento térmico, janela e banheiro - L = 2,44 m e C = 12,19 m (2 TEU)</t>
  </si>
  <si>
    <t>M0297</t>
  </si>
  <si>
    <t>Estrutura modular com 3 janelas para guarita - L = 2,44 m e C = 3,05 m (1/2 TEU)</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</si>
  <si>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</si>
  <si>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</si>
  <si>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</si>
  <si>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</si>
  <si>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</si>
  <si>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</si>
  <si>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</si>
  <si>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</si>
  <si>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</si>
  <si>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</si>
  <si>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</si>
  <si>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</si>
  <si>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</si>
  <si>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</si>
  <si>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</si>
  <si>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</si>
  <si>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</si>
  <si>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</si>
  <si>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</si>
  <si>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</si>
  <si>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</si>
  <si>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</si>
  <si>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</si>
  <si>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</si>
  <si>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</si>
  <si>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</si>
  <si>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</si>
  <si>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</si>
  <si>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</si>
  <si>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</si>
  <si>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M0375</t>
  </si>
  <si>
    <t>Serra copo com suporte para furadeira para chapas de até 3 mm - D = 25 mm</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</si>
  <si>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</si>
  <si>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</si>
  <si>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</si>
  <si>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</si>
  <si>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</si>
  <si>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</si>
  <si>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</si>
  <si>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</si>
  <si>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</si>
  <si>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</si>
  <si>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</si>
  <si>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</si>
  <si>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</si>
  <si>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</si>
  <si>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</si>
  <si>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</si>
  <si>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</si>
  <si>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</si>
  <si>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</si>
  <si>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</si>
  <si>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</si>
  <si>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</si>
  <si>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</si>
  <si>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</si>
  <si>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</si>
  <si>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</si>
  <si>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</si>
  <si>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</si>
  <si>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</si>
  <si>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</si>
  <si>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</si>
  <si>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</si>
  <si>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</si>
  <si>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</si>
  <si>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</si>
  <si>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</si>
  <si>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</si>
  <si>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</si>
  <si>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</si>
  <si>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</si>
  <si>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</si>
  <si>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</si>
  <si>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</si>
  <si>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</si>
  <si>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</si>
  <si>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</si>
  <si>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</si>
  <si>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</si>
  <si>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</si>
  <si>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</si>
  <si>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</si>
  <si>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</si>
  <si>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</si>
  <si>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</si>
  <si>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</si>
  <si>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</si>
  <si>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</si>
  <si>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</si>
  <si>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</si>
  <si>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</si>
  <si>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</si>
  <si>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</si>
  <si>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</si>
  <si>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</si>
  <si>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</si>
  <si>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</si>
  <si>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</si>
  <si>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</si>
  <si>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</si>
  <si>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</si>
  <si>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</si>
  <si>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</si>
  <si>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</si>
  <si>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</si>
  <si>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</si>
  <si>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</si>
  <si>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</si>
  <si>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</si>
  <si>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</si>
  <si>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</si>
  <si>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</si>
  <si>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</si>
  <si>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</si>
  <si>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</si>
  <si>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</si>
  <si>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</si>
  <si>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</si>
  <si>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</si>
  <si>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</si>
  <si>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</si>
  <si>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</si>
  <si>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</si>
  <si>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</si>
  <si>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</si>
  <si>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</si>
  <si>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</si>
  <si>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</si>
  <si>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</si>
  <si>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</si>
  <si>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</si>
  <si>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</si>
  <si>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</si>
  <si>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</si>
  <si>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</si>
  <si>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</si>
  <si>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</si>
  <si>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</si>
  <si>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</si>
  <si>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</si>
  <si>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</si>
  <si>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</si>
  <si>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</si>
  <si>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</si>
  <si>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</si>
  <si>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</si>
  <si>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</si>
  <si>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</si>
  <si>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</si>
  <si>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</si>
  <si>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</si>
  <si>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</si>
  <si>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</si>
  <si>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</si>
  <si>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</si>
  <si>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</si>
  <si>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</si>
  <si>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</si>
  <si>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</si>
  <si>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</si>
  <si>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</si>
  <si>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</si>
  <si>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</si>
  <si>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</si>
  <si>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</si>
  <si>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</si>
  <si>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</si>
  <si>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</si>
  <si>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</si>
  <si>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</si>
  <si>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</si>
  <si>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</si>
  <si>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</si>
  <si>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</si>
  <si>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</si>
  <si>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</si>
  <si>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</si>
  <si>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</si>
  <si>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</si>
  <si>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</si>
  <si>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</si>
  <si>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</si>
  <si>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</si>
  <si>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</si>
  <si>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</si>
  <si>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</si>
  <si>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</si>
  <si>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</si>
  <si>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</si>
  <si>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</si>
  <si>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</si>
  <si>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</si>
  <si>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</si>
  <si>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</si>
  <si>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</si>
  <si>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</si>
  <si>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</si>
  <si>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</si>
  <si>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</si>
  <si>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</si>
  <si>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</si>
  <si>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</si>
  <si>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</si>
  <si>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</si>
  <si>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</si>
  <si>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</si>
  <si>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</si>
  <si>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</si>
  <si>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</si>
  <si>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</si>
  <si>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</si>
  <si>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</si>
  <si>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</si>
  <si>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</si>
  <si>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</si>
  <si>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</si>
  <si>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</si>
  <si>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</si>
  <si>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</si>
  <si>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</si>
  <si>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</si>
  <si>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</si>
  <si>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</si>
  <si>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</si>
  <si>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</si>
  <si>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</si>
  <si>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</si>
  <si>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</si>
  <si>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</si>
  <si>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</si>
  <si>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</si>
  <si>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</si>
  <si>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</si>
  <si>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</si>
  <si>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</si>
  <si>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</si>
  <si>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</si>
  <si>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</si>
  <si>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</si>
  <si>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</si>
  <si>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</si>
  <si>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</si>
  <si>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</si>
  <si>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</si>
  <si>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</si>
  <si>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</si>
  <si>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</si>
  <si>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</si>
  <si>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</si>
  <si>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</si>
  <si>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</si>
  <si>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</si>
  <si>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</si>
  <si>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</si>
  <si>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</si>
  <si>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</si>
  <si>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</si>
  <si>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</si>
  <si>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</si>
  <si>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</si>
  <si>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</si>
  <si>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</si>
  <si>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</si>
  <si>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</si>
  <si>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</si>
  <si>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M0785</t>
  </si>
  <si>
    <t>Massa asfáltica comercial</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</si>
  <si>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</si>
  <si>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</si>
  <si>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</si>
  <si>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</si>
  <si>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</si>
  <si>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</si>
  <si>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</si>
  <si>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</si>
  <si>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</si>
  <si>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</si>
  <si>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dm³</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</si>
  <si>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</si>
  <si>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</si>
  <si>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</si>
  <si>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</si>
  <si>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</si>
  <si>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</si>
  <si>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</si>
  <si>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</si>
  <si>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</si>
  <si>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</si>
  <si>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</si>
  <si>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</si>
  <si>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</si>
  <si>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</si>
  <si>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</si>
  <si>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</si>
  <si>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</si>
  <si>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</si>
  <si>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</si>
  <si>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</si>
  <si>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</si>
  <si>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</si>
  <si>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</si>
  <si>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</si>
  <si>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</si>
  <si>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</si>
  <si>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</si>
  <si>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</si>
  <si>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</si>
  <si>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</si>
  <si>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</si>
  <si>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</si>
  <si>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</si>
  <si>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</si>
  <si>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</si>
  <si>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</si>
  <si>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</si>
  <si>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</si>
  <si>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</si>
  <si>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</si>
  <si>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</si>
  <si>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</si>
  <si>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</si>
  <si>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</si>
  <si>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</si>
  <si>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</si>
  <si>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</si>
  <si>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</si>
  <si>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</si>
  <si>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</si>
  <si>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</si>
  <si>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</si>
  <si>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</si>
  <si>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</si>
  <si>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</si>
  <si>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</si>
  <si>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</si>
  <si>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</si>
  <si>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</si>
  <si>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</si>
  <si>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</si>
  <si>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</si>
  <si>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</si>
  <si>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</si>
  <si>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</si>
  <si>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</si>
  <si>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</si>
  <si>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</si>
  <si>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</si>
  <si>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</si>
  <si>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</si>
  <si>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</si>
  <si>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</si>
  <si>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</si>
  <si>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</si>
  <si>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</si>
  <si>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</si>
  <si>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</si>
  <si>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</si>
  <si>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</si>
  <si>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</si>
  <si>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</si>
  <si>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</si>
  <si>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</si>
  <si>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</si>
  <si>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</si>
  <si>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</si>
  <si>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</si>
  <si>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</si>
  <si>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</si>
  <si>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</si>
  <si>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</si>
  <si>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</si>
  <si>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</si>
  <si>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</si>
  <si>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</si>
  <si>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</si>
  <si>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</si>
  <si>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</si>
  <si>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</si>
  <si>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</si>
  <si>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</si>
  <si>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</si>
  <si>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</si>
  <si>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</si>
  <si>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</si>
  <si>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</si>
  <si>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</si>
  <si>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</si>
  <si>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</si>
  <si>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</si>
  <si>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</si>
  <si>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</si>
  <si>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</si>
  <si>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</si>
  <si>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</si>
  <si>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autoatarrachante com arruela de vedação - D = 6,3 mm e C = 19 mm</t>
  </si>
  <si>
    <t>M1097</t>
  </si>
  <si>
    <t>Pedra de mão ou rachão</t>
  </si>
  <si>
    <t>M1103</t>
  </si>
  <si>
    <t>Pedrisco</t>
  </si>
  <si>
    <t>M1118</t>
  </si>
  <si>
    <t>Cruzeta de madeira para poste - H = 240 cm</t>
  </si>
  <si>
    <t>M1129</t>
  </si>
  <si>
    <t>Junta de dilatação em perfil extrudado de borracha vulcanizada</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</si>
  <si>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</si>
  <si>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</si>
  <si>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</si>
  <si>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</si>
  <si>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</si>
  <si>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</si>
  <si>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</si>
  <si>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</si>
  <si>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</si>
  <si>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</si>
  <si>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M1136</t>
  </si>
  <si>
    <t>Cordão de polietileno expandido de baixa densidade - D = 10,0 mm</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</si>
  <si>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</si>
  <si>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</si>
  <si>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</si>
  <si>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</si>
  <si>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</si>
  <si>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</si>
  <si>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</si>
  <si>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</si>
  <si>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</si>
  <si>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</si>
  <si>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</si>
  <si>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</si>
  <si>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</si>
  <si>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</si>
  <si>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</si>
  <si>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</si>
  <si>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</si>
  <si>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</si>
  <si>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</si>
  <si>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</si>
  <si>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</si>
  <si>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</si>
  <si>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</si>
  <si>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</si>
  <si>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</si>
  <si>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</si>
  <si>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</si>
  <si>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</si>
  <si>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</si>
  <si>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</si>
  <si>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</si>
  <si>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</si>
  <si>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</si>
  <si>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</si>
  <si>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</si>
  <si>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</si>
  <si>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</si>
  <si>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</si>
  <si>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</si>
  <si>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</si>
  <si>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</si>
  <si>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</si>
  <si>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</si>
  <si>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</si>
  <si>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</si>
  <si>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</si>
  <si>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</si>
  <si>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</si>
  <si>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</si>
  <si>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</si>
  <si>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</si>
  <si>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</si>
  <si>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</si>
  <si>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</si>
  <si>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</si>
  <si>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</si>
  <si>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</si>
  <si>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</si>
  <si>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</si>
  <si>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</si>
  <si>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</si>
  <si>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</si>
  <si>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</si>
  <si>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</si>
  <si>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</si>
  <si>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</si>
  <si>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</si>
  <si>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</si>
  <si>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</si>
  <si>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</si>
  <si>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</si>
  <si>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</si>
  <si>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</si>
  <si>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</si>
  <si>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</si>
  <si>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</si>
  <si>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</si>
  <si>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</si>
  <si>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</si>
  <si>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</si>
  <si>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</si>
  <si>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</si>
  <si>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</si>
  <si>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</si>
  <si>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</si>
  <si>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</si>
  <si>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</si>
  <si>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</si>
  <si>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</si>
  <si>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</si>
  <si>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</si>
  <si>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</si>
  <si>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</si>
  <si>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</si>
  <si>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</si>
  <si>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</si>
  <si>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</si>
  <si>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</si>
  <si>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</si>
  <si>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</si>
  <si>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</si>
  <si>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</si>
  <si>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</si>
  <si>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</si>
  <si>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</si>
  <si>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</si>
  <si>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</si>
  <si>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</si>
  <si>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</si>
  <si>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</si>
  <si>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</si>
  <si>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</si>
  <si>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</si>
  <si>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</si>
  <si>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</si>
  <si>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</si>
  <si>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</si>
  <si>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</si>
  <si>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</si>
  <si>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</si>
  <si>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</si>
  <si>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</si>
  <si>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</si>
  <si>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</si>
  <si>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</si>
  <si>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</si>
  <si>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</si>
  <si>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</si>
  <si>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</si>
  <si>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</si>
  <si>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</si>
  <si>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</si>
  <si>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</si>
  <si>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</si>
  <si>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</si>
  <si>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</si>
  <si>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</si>
  <si>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</si>
  <si>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</si>
  <si>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</si>
  <si>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</si>
  <si>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</si>
  <si>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</si>
  <si>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</si>
  <si>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</si>
  <si>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</si>
  <si>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</si>
  <si>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</si>
  <si>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</si>
  <si>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</si>
  <si>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</si>
  <si>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</si>
  <si>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</si>
  <si>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</si>
  <si>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</si>
  <si>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</si>
  <si>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</si>
  <si>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</si>
  <si>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</si>
  <si>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</si>
  <si>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</si>
  <si>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</si>
  <si>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</si>
  <si>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</si>
  <si>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</si>
  <si>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</si>
  <si>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</si>
  <si>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</si>
  <si>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</si>
  <si>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</si>
  <si>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</si>
  <si>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</si>
  <si>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</si>
  <si>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</si>
  <si>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</si>
  <si>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</si>
  <si>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</si>
  <si>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</si>
  <si>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</si>
  <si>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</si>
  <si>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</si>
  <si>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</si>
  <si>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</si>
  <si>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</si>
  <si>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</si>
  <si>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</si>
  <si>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</si>
  <si>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</si>
  <si>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</si>
  <si>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</si>
  <si>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</si>
  <si>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</si>
  <si>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</si>
  <si>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</si>
  <si>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</si>
  <si>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</si>
  <si>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</si>
  <si>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</si>
  <si>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</si>
  <si>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</si>
  <si>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</si>
  <si>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</si>
  <si>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</si>
  <si>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</si>
  <si>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</si>
  <si>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</si>
  <si>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</si>
  <si>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</si>
  <si>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</si>
  <si>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</si>
  <si>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</si>
  <si>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</si>
  <si>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</si>
  <si>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</si>
  <si>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</si>
  <si>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</si>
  <si>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</si>
  <si>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</si>
  <si>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</si>
  <si>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</si>
  <si>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</si>
  <si>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</si>
  <si>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</si>
  <si>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</si>
  <si>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</si>
  <si>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</si>
  <si>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</si>
  <si>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</si>
  <si>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</si>
  <si>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</si>
  <si>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</si>
  <si>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</si>
  <si>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</si>
  <si>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</si>
  <si>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</si>
  <si>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</si>
  <si>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</si>
  <si>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</si>
  <si>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</si>
  <si>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</si>
  <si>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</si>
  <si>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</si>
  <si>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</si>
  <si>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</si>
  <si>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</si>
  <si>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</si>
  <si>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</si>
  <si>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</si>
  <si>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</si>
  <si>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</si>
  <si>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</si>
  <si>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</si>
  <si>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</si>
  <si>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</si>
  <si>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</si>
  <si>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</si>
  <si>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</si>
  <si>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</si>
  <si>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</si>
  <si>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</si>
  <si>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</si>
  <si>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</si>
  <si>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</si>
  <si>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</si>
  <si>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</si>
  <si>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</si>
  <si>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</si>
  <si>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</si>
  <si>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</si>
  <si>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</si>
  <si>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</si>
  <si>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</si>
  <si>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</si>
  <si>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</si>
  <si>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</si>
  <si>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</si>
  <si>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</si>
  <si>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</si>
  <si>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</si>
  <si>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</si>
  <si>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</si>
  <si>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</si>
  <si>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</si>
  <si>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</si>
  <si>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</si>
  <si>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</si>
  <si>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</si>
  <si>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</si>
  <si>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</si>
  <si>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</si>
  <si>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</si>
  <si>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</si>
  <si>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</si>
  <si>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</si>
  <si>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</si>
  <si>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</si>
  <si>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</si>
  <si>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</si>
  <si>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</si>
  <si>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</si>
  <si>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</si>
  <si>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</si>
  <si>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</si>
  <si>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</si>
  <si>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</si>
  <si>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</si>
  <si>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</si>
  <si>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</si>
  <si>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</si>
  <si>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</si>
  <si>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</si>
  <si>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</si>
  <si>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</si>
  <si>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</si>
  <si>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</si>
  <si>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</si>
  <si>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</si>
  <si>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</si>
  <si>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</si>
  <si>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</si>
  <si>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</si>
  <si>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</si>
  <si>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</si>
  <si>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</si>
  <si>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</si>
  <si>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</si>
  <si>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</si>
  <si>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</si>
  <si>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</si>
  <si>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</si>
  <si>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</si>
  <si>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</si>
  <si>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</si>
  <si>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</si>
  <si>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</si>
  <si>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</si>
  <si>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</si>
  <si>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</si>
  <si>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</si>
  <si>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</si>
  <si>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</si>
  <si>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</si>
  <si>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</si>
  <si>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</si>
  <si>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</si>
  <si>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</si>
  <si>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</si>
  <si>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</si>
  <si>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</si>
  <si>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</si>
  <si>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</si>
  <si>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</si>
  <si>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</si>
  <si>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</si>
  <si>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</si>
  <si>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</si>
  <si>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</si>
  <si>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</si>
  <si>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</si>
  <si>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</si>
  <si>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</si>
  <si>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</si>
  <si>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</si>
  <si>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</si>
  <si>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</si>
  <si>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</si>
  <si>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</si>
  <si>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</si>
  <si>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</si>
  <si>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</si>
  <si>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</si>
  <si>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</si>
  <si>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</si>
  <si>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</si>
  <si>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</si>
  <si>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</si>
  <si>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</si>
  <si>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</si>
  <si>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</si>
  <si>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</si>
  <si>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</si>
  <si>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</si>
  <si>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</si>
  <si>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</si>
  <si>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</si>
  <si>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</si>
  <si>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</si>
  <si>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</si>
  <si>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</si>
  <si>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</si>
  <si>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</si>
  <si>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</si>
  <si>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</si>
  <si>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</si>
  <si>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</si>
  <si>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</si>
  <si>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</si>
  <si>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</si>
  <si>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</si>
  <si>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</si>
  <si>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</si>
  <si>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</si>
  <si>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</si>
  <si>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</si>
  <si>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</si>
  <si>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</si>
  <si>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</si>
  <si>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</si>
  <si>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</si>
  <si>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</si>
  <si>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</si>
  <si>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</si>
  <si>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</si>
  <si>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</si>
  <si>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</si>
  <si>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</si>
  <si>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</si>
  <si>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</si>
  <si>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</si>
  <si>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</si>
  <si>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</si>
  <si>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</si>
  <si>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</si>
  <si>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</si>
  <si>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</si>
  <si>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</si>
  <si>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</si>
  <si>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</si>
  <si>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</si>
  <si>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</si>
  <si>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</si>
  <si>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</si>
  <si>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</si>
  <si>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</si>
  <si>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</si>
  <si>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</si>
  <si>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</si>
  <si>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</si>
  <si>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</si>
  <si>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</si>
  <si>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</si>
  <si>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</si>
  <si>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</si>
  <si>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</si>
  <si>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</si>
  <si>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</si>
  <si>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</si>
  <si>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</si>
  <si>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</si>
  <si>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</si>
  <si>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</si>
  <si>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</si>
  <si>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</si>
  <si>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</si>
  <si>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</si>
  <si>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</si>
  <si>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</si>
  <si>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</si>
  <si>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</si>
  <si>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</si>
  <si>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</si>
  <si>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</si>
  <si>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</si>
  <si>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</si>
  <si>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</si>
  <si>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</si>
  <si>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</si>
  <si>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</si>
  <si>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</si>
  <si>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</si>
  <si>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</si>
  <si>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</si>
  <si>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</si>
  <si>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</si>
  <si>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</si>
  <si>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</si>
  <si>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</si>
  <si>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</si>
  <si>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</si>
  <si>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</si>
  <si>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</si>
  <si>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</si>
  <si>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</si>
  <si>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</si>
  <si>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</si>
  <si>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</si>
  <si>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</si>
  <si>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</si>
  <si>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</si>
  <si>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</si>
  <si>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</si>
  <si>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</si>
  <si>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</si>
  <si>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</si>
  <si>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</si>
  <si>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</si>
  <si>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</si>
  <si>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</si>
  <si>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</si>
  <si>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</si>
  <si>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</si>
  <si>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</si>
  <si>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</si>
  <si>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</si>
  <si>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</si>
  <si>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</si>
  <si>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</si>
  <si>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</si>
  <si>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</si>
  <si>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</si>
  <si>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</si>
  <si>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</si>
  <si>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</si>
  <si>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</si>
  <si>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</si>
  <si>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</si>
  <si>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</si>
  <si>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</si>
  <si>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</si>
  <si>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</si>
  <si>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</si>
  <si>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</si>
  <si>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</si>
  <si>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</si>
  <si>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Dente de corte para fresadora de 455 kW</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</si>
  <si>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</si>
  <si>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</si>
  <si>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</si>
  <si>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</si>
  <si>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</si>
  <si>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</si>
  <si>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</si>
  <si>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</si>
  <si>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</si>
  <si>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</si>
  <si>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</si>
  <si>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</si>
  <si>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</si>
  <si>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</si>
  <si>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</si>
  <si>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</si>
  <si>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</si>
  <si>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</si>
  <si>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</si>
  <si>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</si>
  <si>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</si>
  <si>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</si>
  <si>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</si>
  <si>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</si>
  <si>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</si>
  <si>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</si>
  <si>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</si>
  <si>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</si>
  <si>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</si>
  <si>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</si>
  <si>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</si>
  <si>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</si>
  <si>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</si>
  <si>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</si>
  <si>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</si>
  <si>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</si>
  <si>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</si>
  <si>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</si>
  <si>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</si>
  <si>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</si>
  <si>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</si>
  <si>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</si>
  <si>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</si>
  <si>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</si>
  <si>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</si>
  <si>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</si>
  <si>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</si>
  <si>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</si>
  <si>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</si>
  <si>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</si>
  <si>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</si>
  <si>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</si>
  <si>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</si>
  <si>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</si>
  <si>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</si>
  <si>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</si>
  <si>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</si>
  <si>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</si>
  <si>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</si>
  <si>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</si>
  <si>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</si>
  <si>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</si>
  <si>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</si>
  <si>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</si>
  <si>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</si>
  <si>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</si>
  <si>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</si>
  <si>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</si>
  <si>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</si>
  <si>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C = 55 mm</t>
  </si>
  <si>
    <t>M2018</t>
  </si>
  <si>
    <t>Gastalho - L = 10 cm e E = 2 cm</t>
  </si>
  <si>
    <t>M2019</t>
  </si>
  <si>
    <t>Porca em aço para ancoragem de tirantes - D = 38 mm e C = 60 mm</t>
  </si>
  <si>
    <t>M2020</t>
  </si>
  <si>
    <t>Porca em aço para ancoragem de tirantes - D = 48 mm e C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</si>
  <si>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</si>
  <si>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</si>
  <si>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</si>
  <si>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</si>
  <si>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</si>
  <si>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</si>
  <si>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</si>
  <si>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</si>
  <si>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</si>
  <si>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</si>
  <si>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</si>
  <si>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</si>
  <si>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</si>
  <si>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C = 65 mm</t>
  </si>
  <si>
    <t>M2030</t>
  </si>
  <si>
    <t>Porca em aço para ancoragem de tirantes - D = 73 mm e C = 80 mm</t>
  </si>
  <si>
    <t>M2031</t>
  </si>
  <si>
    <t>Porca em aço para ancoragem de tirantes - D = 73 mm e C = 100 mm</t>
  </si>
  <si>
    <t>M2032</t>
  </si>
  <si>
    <t>Porca em aço para ancoragem de tirantes - D = 82 mm e C = 100 mm</t>
  </si>
  <si>
    <t>M2033</t>
  </si>
  <si>
    <t>Porca em aço para ancoragem de tirantes - D = 89 mm e C = 100 mm</t>
  </si>
  <si>
    <t>M2034</t>
  </si>
  <si>
    <t>Solvente para tinta à base de resina acrílica</t>
  </si>
  <si>
    <t>M2035</t>
  </si>
  <si>
    <t>Porca em aço para ancoragem de tirantes - D = 97 mm e C = 110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</si>
  <si>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</si>
  <si>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</si>
  <si>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</si>
  <si>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</si>
  <si>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</si>
  <si>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</si>
  <si>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</si>
  <si>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</si>
  <si>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</si>
  <si>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</si>
  <si>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</si>
  <si>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</si>
  <si>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</si>
  <si>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</si>
  <si>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</si>
  <si>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</si>
  <si>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</si>
  <si>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</si>
  <si>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</si>
  <si>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</si>
  <si>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</si>
  <si>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</si>
  <si>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</si>
  <si>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</si>
  <si>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</si>
  <si>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</si>
  <si>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</si>
  <si>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</si>
  <si>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</si>
  <si>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</si>
  <si>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</si>
  <si>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</si>
  <si>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</si>
  <si>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</si>
  <si>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</si>
  <si>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</si>
  <si>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</si>
  <si>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</si>
  <si>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</si>
  <si>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</si>
  <si>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</si>
  <si>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</si>
  <si>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</si>
  <si>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</si>
  <si>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</si>
  <si>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</si>
  <si>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</si>
  <si>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</si>
  <si>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</si>
  <si>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</si>
  <si>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</si>
  <si>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</si>
  <si>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</si>
  <si>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 - E = 2,00 mm</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</si>
  <si>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</si>
  <si>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</si>
  <si>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</si>
  <si>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</si>
  <si>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</si>
  <si>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</si>
  <si>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</si>
  <si>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</si>
  <si>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</si>
  <si>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</si>
  <si>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</si>
  <si>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</si>
  <si>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</si>
  <si>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</si>
  <si>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</si>
  <si>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</si>
  <si>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</si>
  <si>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</si>
  <si>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</si>
  <si>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</si>
  <si>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</si>
  <si>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</si>
  <si>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</si>
  <si>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</si>
  <si>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</si>
  <si>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</si>
  <si>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</si>
  <si>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Porca sextavada em aço para ancoragem de tirantes - D = 50 mm e C = 85 mm</t>
  </si>
  <si>
    <t>M2090</t>
  </si>
  <si>
    <t>Porca em aço para ancoragem de tirantes - D = 73 mm e C = 60 mm</t>
  </si>
  <si>
    <t>M2091</t>
  </si>
  <si>
    <t>Porca sextavada em aço para ancoragem de tirantes - D = 50 mm e C = 50 mm</t>
  </si>
  <si>
    <t>M2092</t>
  </si>
  <si>
    <t>Emulsão asfáltica para imprimação</t>
  </si>
  <si>
    <t>M2093</t>
  </si>
  <si>
    <t>Material fresado</t>
  </si>
  <si>
    <t>M2094</t>
  </si>
  <si>
    <t>Porca em aço para ancoragem de tirantes - D = 49 mm e C = 60 mm</t>
  </si>
  <si>
    <t>M2095</t>
  </si>
  <si>
    <t>Porca em aço para ancoragem de tirantes - D = 60 mm e C = 90 mm</t>
  </si>
  <si>
    <t>M2096</t>
  </si>
  <si>
    <t>Porca em aço para ancoragem de tirantes - D = 60 mm e C = 110 mm</t>
  </si>
  <si>
    <t>M2097</t>
  </si>
  <si>
    <t>Emulsão asfáltica - RR-2C</t>
  </si>
  <si>
    <t>M2100</t>
  </si>
  <si>
    <t>Placa de ancoragem para tirante de barra de aço - E = 16,0 mm e seção de 140 x 140 mm</t>
  </si>
  <si>
    <t>M2101</t>
  </si>
  <si>
    <t>Porca sextavada em aço para ancoragem de tirantes - D = 41 mm e C = 50 mm</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</si>
  <si>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</si>
  <si>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</si>
  <si>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</si>
  <si>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</si>
  <si>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</si>
  <si>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</si>
  <si>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</si>
  <si>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</si>
  <si>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</si>
  <si>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</si>
  <si>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</si>
  <si>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</si>
  <si>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</si>
  <si>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</si>
  <si>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</si>
  <si>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</si>
  <si>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</si>
  <si>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</si>
  <si>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</si>
  <si>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</si>
  <si>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</si>
  <si>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</si>
  <si>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</si>
  <si>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</si>
  <si>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</si>
  <si>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</si>
  <si>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</si>
  <si>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</si>
  <si>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</si>
  <si>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</si>
  <si>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</si>
  <si>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</si>
  <si>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</si>
  <si>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</si>
  <si>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</si>
  <si>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</si>
  <si>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</si>
  <si>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</si>
  <si>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</si>
  <si>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</si>
  <si>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</si>
  <si>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</si>
  <si>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</si>
  <si>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</si>
  <si>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</si>
  <si>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</si>
  <si>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</si>
  <si>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Porta-dente de corte para fresadora e recicladora a frio</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</si>
  <si>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</si>
  <si>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</si>
  <si>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</si>
  <si>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</si>
  <si>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</si>
  <si>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</si>
  <si>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</si>
  <si>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</si>
  <si>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</si>
  <si>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</si>
  <si>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</si>
  <si>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</si>
  <si>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</si>
  <si>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</si>
  <si>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</si>
  <si>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</si>
  <si>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</si>
  <si>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</si>
  <si>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</si>
  <si>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</si>
  <si>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</si>
  <si>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</si>
  <si>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</si>
  <si>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</si>
  <si>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</si>
  <si>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</si>
  <si>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</si>
  <si>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</si>
  <si>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</si>
  <si>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</si>
  <si>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</si>
  <si>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</si>
  <si>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</si>
  <si>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</si>
  <si>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</si>
  <si>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</si>
  <si>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</si>
  <si>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</si>
  <si>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</si>
  <si>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</si>
  <si>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</si>
  <si>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</si>
  <si>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</si>
  <si>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</si>
  <si>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</si>
  <si>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</si>
  <si>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</si>
  <si>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</si>
  <si>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</si>
  <si>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</si>
  <si>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</si>
  <si>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</si>
  <si>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</si>
  <si>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</si>
  <si>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</si>
  <si>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</si>
  <si>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</si>
  <si>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</si>
  <si>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</si>
  <si>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</si>
  <si>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</si>
  <si>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</si>
  <si>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</si>
  <si>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</si>
  <si>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</si>
  <si>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</si>
  <si>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</si>
  <si>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</si>
  <si>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</si>
  <si>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</si>
  <si>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</si>
  <si>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</si>
  <si>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</si>
  <si>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</si>
  <si>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</si>
  <si>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</si>
  <si>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</si>
  <si>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</si>
  <si>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</si>
  <si>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</si>
  <si>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</si>
  <si>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</si>
  <si>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</si>
  <si>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</si>
  <si>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</si>
  <si>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Lubrificador de trilhos e de flanges de rodas</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</si>
  <si>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</si>
  <si>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</si>
  <si>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</si>
  <si>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</si>
  <si>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</si>
  <si>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</si>
  <si>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</si>
  <si>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</si>
  <si>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</si>
  <si>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</si>
  <si>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</si>
  <si>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</si>
  <si>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</si>
  <si>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</si>
  <si>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</si>
  <si>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</si>
  <si>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</si>
  <si>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</si>
  <si>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</si>
  <si>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</si>
  <si>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</si>
  <si>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</si>
  <si>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</si>
  <si>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</si>
  <si>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</si>
  <si>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</si>
  <si>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</si>
  <si>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</si>
  <si>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</si>
  <si>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</si>
  <si>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</si>
  <si>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</si>
  <si>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</si>
  <si>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</si>
  <si>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</si>
  <si>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</si>
  <si>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</si>
  <si>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</si>
  <si>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</si>
  <si>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</si>
  <si>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</si>
  <si>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</si>
  <si>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</si>
  <si>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</si>
  <si>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</si>
  <si>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</si>
  <si>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</si>
  <si>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</si>
  <si>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</si>
  <si>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</si>
  <si>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</si>
  <si>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</si>
  <si>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</si>
  <si>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</si>
  <si>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</si>
  <si>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</si>
  <si>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</si>
  <si>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</si>
  <si>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</si>
  <si>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</si>
  <si>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</si>
  <si>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</si>
  <si>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</si>
  <si>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</si>
  <si>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</si>
  <si>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</si>
  <si>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</si>
  <si>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</si>
  <si>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</si>
  <si>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</si>
  <si>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</si>
  <si>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</si>
  <si>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</si>
  <si>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</si>
  <si>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</si>
  <si>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</si>
  <si>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</si>
  <si>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</si>
  <si>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</si>
  <si>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</si>
  <si>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</si>
  <si>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</si>
  <si>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</si>
  <si>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</si>
  <si>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</si>
  <si>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</si>
  <si>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</si>
  <si>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</si>
  <si>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</si>
  <si>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</si>
  <si>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</si>
  <si>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</si>
  <si>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</si>
  <si>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</si>
  <si>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</si>
  <si>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</si>
  <si>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</si>
  <si>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</si>
  <si>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</si>
  <si>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</si>
  <si>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</si>
  <si>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</si>
  <si>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</si>
  <si>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</si>
  <si>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</si>
  <si>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</si>
  <si>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</si>
  <si>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</si>
  <si>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</si>
  <si>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</si>
  <si>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</si>
  <si>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</si>
  <si>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</si>
  <si>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</si>
  <si>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</si>
  <si>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</si>
  <si>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</si>
  <si>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</si>
  <si>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</si>
  <si>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</si>
  <si>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</si>
  <si>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</si>
  <si>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</si>
  <si>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</si>
  <si>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</si>
  <si>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</si>
  <si>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</si>
  <si>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</si>
  <si>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</si>
  <si>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</si>
  <si>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</si>
  <si>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</si>
  <si>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</si>
  <si>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</si>
  <si>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</si>
  <si>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</si>
  <si>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</si>
  <si>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</si>
  <si>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</si>
  <si>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</si>
  <si>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</si>
  <si>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</si>
  <si>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</si>
  <si>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</si>
  <si>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</si>
  <si>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</si>
  <si>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</si>
  <si>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</si>
  <si>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</si>
  <si>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</si>
  <si>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</si>
  <si>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</si>
  <si>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</si>
  <si>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</si>
  <si>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</si>
  <si>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</si>
  <si>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</si>
  <si>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</si>
  <si>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</si>
  <si>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</si>
  <si>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</si>
  <si>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</si>
  <si>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</si>
  <si>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</si>
  <si>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</si>
  <si>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</si>
  <si>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</si>
  <si>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</si>
  <si>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</si>
  <si>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</si>
  <si>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</si>
  <si>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</si>
  <si>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com diâmetro de 30 mm</t>
  </si>
  <si>
    <t>M2326</t>
  </si>
  <si>
    <t>Anel de compensação angular para tirantes com diâmetro de 32 mm</t>
  </si>
  <si>
    <t>M2327</t>
  </si>
  <si>
    <t>Anel de compensação angular para tirantes com diâmetro de 40 mm</t>
  </si>
  <si>
    <t>M2328</t>
  </si>
  <si>
    <t>Anel de compensação angular para tirantes com diâmetro de 44 mm</t>
  </si>
  <si>
    <t>M2329</t>
  </si>
  <si>
    <t>Anel de compensação angular para tirantes com diâmetro de 50 mm</t>
  </si>
  <si>
    <t>M2330</t>
  </si>
  <si>
    <t>Anel de compensação angular para tirantes com diâmetro de 53 mm</t>
  </si>
  <si>
    <t>M2331</t>
  </si>
  <si>
    <t>Anel de compensação angular para tirantes com diâmetro de 57 mm</t>
  </si>
  <si>
    <t>M2332</t>
  </si>
  <si>
    <t>Anel de compensação angular para tirantes com diâmetro de 63 mm</t>
  </si>
  <si>
    <t>M2333</t>
  </si>
  <si>
    <t>Anel de compensação angular para tirantes com diâmetro de 69 mm</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</si>
  <si>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</si>
  <si>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</si>
  <si>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</si>
  <si>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</si>
  <si>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</si>
  <si>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</si>
  <si>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</si>
  <si>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</si>
  <si>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</si>
  <si>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</si>
  <si>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</si>
  <si>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</si>
  <si>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</si>
  <si>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</si>
  <si>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</si>
  <si>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</si>
  <si>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</si>
  <si>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</si>
  <si>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</si>
  <si>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</si>
  <si>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</si>
  <si>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</si>
  <si>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</si>
  <si>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</si>
  <si>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</si>
  <si>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</si>
  <si>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</si>
  <si>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</si>
  <si>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</si>
  <si>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</si>
  <si>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</si>
  <si>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</si>
  <si>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</si>
  <si>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</si>
  <si>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</si>
  <si>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</si>
  <si>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</si>
  <si>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</si>
  <si>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</si>
  <si>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</si>
  <si>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</si>
  <si>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</si>
  <si>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</si>
  <si>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</si>
  <si>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</si>
  <si>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</si>
  <si>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</si>
  <si>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</si>
  <si>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</si>
  <si>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</si>
  <si>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</si>
  <si>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</si>
  <si>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</si>
  <si>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</si>
  <si>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</si>
  <si>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</si>
  <si>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</si>
  <si>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</si>
  <si>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</si>
  <si>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</si>
  <si>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</si>
  <si>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</si>
  <si>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</si>
  <si>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</si>
  <si>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</si>
  <si>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</si>
  <si>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</si>
  <si>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</si>
  <si>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</si>
  <si>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</si>
  <si>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</si>
  <si>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</si>
  <si>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</si>
  <si>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</si>
  <si>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</si>
  <si>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</si>
  <si>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</si>
  <si>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</si>
  <si>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</si>
  <si>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</si>
  <si>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</si>
  <si>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</si>
  <si>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</si>
  <si>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</si>
  <si>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</si>
  <si>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</si>
  <si>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</si>
  <si>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</si>
  <si>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</si>
  <si>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</si>
  <si>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</si>
  <si>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</si>
  <si>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</si>
  <si>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</si>
  <si>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</si>
  <si>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</si>
  <si>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</si>
  <si>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</si>
  <si>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</si>
  <si>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</si>
  <si>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</si>
  <si>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</si>
  <si>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</si>
  <si>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</si>
  <si>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</si>
  <si>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</si>
  <si>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</si>
  <si>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</si>
  <si>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</si>
  <si>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</si>
  <si>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</si>
  <si>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</si>
  <si>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</si>
  <si>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</si>
  <si>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</si>
  <si>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</si>
  <si>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</si>
  <si>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</si>
  <si>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</si>
  <si>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</si>
  <si>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</si>
  <si>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</si>
  <si>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</si>
  <si>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</si>
  <si>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</si>
  <si>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</si>
  <si>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</si>
  <si>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</si>
  <si>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</si>
  <si>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</si>
  <si>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</si>
  <si>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</si>
  <si>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</si>
  <si>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</si>
  <si>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</si>
  <si>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</si>
  <si>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</si>
  <si>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</si>
  <si>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</si>
  <si>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</si>
  <si>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</si>
  <si>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</si>
  <si>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</si>
  <si>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</si>
  <si>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</si>
  <si>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</si>
  <si>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</si>
  <si>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</si>
  <si>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</si>
  <si>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</si>
  <si>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</si>
  <si>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</si>
  <si>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</si>
  <si>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</si>
  <si>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</si>
  <si>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</si>
  <si>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</si>
  <si>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</si>
  <si>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</si>
  <si>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</si>
  <si>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</si>
  <si>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</si>
  <si>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</si>
  <si>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</si>
  <si>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</si>
  <si>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</si>
  <si>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</si>
  <si>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</si>
  <si>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</si>
  <si>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</si>
  <si>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</si>
  <si>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</si>
  <si>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</si>
  <si>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</si>
  <si>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</si>
  <si>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</si>
  <si>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</si>
  <si>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</si>
  <si>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</si>
  <si>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</si>
  <si>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</si>
  <si>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</si>
  <si>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</si>
  <si>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</si>
  <si>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</si>
  <si>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</si>
  <si>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</si>
  <si>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</si>
  <si>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</si>
  <si>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</si>
  <si>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</si>
  <si>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</si>
  <si>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</si>
  <si>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</si>
  <si>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</si>
  <si>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</si>
  <si>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</si>
  <si>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</si>
  <si>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</si>
  <si>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</si>
  <si>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</si>
  <si>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</si>
  <si>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</si>
  <si>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</si>
  <si>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</si>
  <si>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</si>
  <si>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</si>
  <si>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</si>
  <si>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</si>
  <si>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</si>
  <si>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</si>
  <si>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</si>
  <si>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</si>
  <si>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</si>
  <si>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</si>
  <si>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</si>
  <si>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</si>
  <si>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</si>
  <si>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</si>
  <si>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</si>
  <si>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</si>
  <si>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</si>
  <si>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</si>
  <si>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</si>
  <si>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</si>
  <si>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</si>
  <si>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</si>
  <si>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</si>
  <si>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</si>
  <si>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</si>
  <si>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</si>
  <si>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</si>
  <si>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</si>
  <si>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</si>
  <si>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</si>
  <si>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</si>
  <si>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</si>
  <si>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</si>
  <si>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</si>
  <si>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</si>
  <si>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</si>
  <si>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</si>
  <si>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</si>
  <si>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</si>
  <si>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</si>
  <si>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</si>
  <si>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</si>
  <si>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</si>
  <si>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</si>
  <si>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</si>
  <si>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</si>
  <si>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</si>
  <si>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</si>
  <si>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</si>
  <si>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</si>
  <si>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</si>
  <si>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</si>
  <si>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</si>
  <si>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</si>
  <si>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</si>
  <si>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</si>
  <si>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</si>
  <si>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</si>
  <si>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</si>
  <si>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</si>
  <si>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</si>
  <si>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</si>
  <si>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</si>
  <si>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</si>
  <si>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</si>
  <si>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</si>
  <si>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</si>
  <si>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</si>
  <si>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</si>
  <si>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</si>
  <si>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</si>
  <si>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</si>
  <si>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</si>
  <si>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</si>
  <si>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</si>
  <si>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</si>
  <si>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</si>
  <si>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</si>
  <si>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</si>
  <si>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</si>
  <si>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</si>
  <si>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</si>
  <si>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</si>
  <si>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</si>
  <si>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</si>
  <si>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</si>
  <si>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</si>
  <si>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</si>
  <si>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</si>
  <si>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</si>
  <si>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</si>
  <si>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</si>
  <si>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</si>
  <si>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</si>
  <si>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</si>
  <si>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</si>
  <si>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</si>
  <si>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</si>
  <si>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</si>
  <si>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</si>
  <si>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</si>
  <si>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</si>
  <si>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</si>
  <si>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</si>
  <si>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</si>
  <si>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</si>
  <si>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</si>
  <si>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</si>
  <si>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</si>
  <si>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</si>
  <si>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</si>
  <si>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</si>
  <si>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</si>
  <si>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</si>
  <si>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</si>
  <si>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</si>
  <si>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</si>
  <si>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</si>
  <si>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</si>
  <si>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</si>
  <si>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</si>
  <si>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</si>
  <si>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</si>
  <si>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</si>
  <si>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</si>
  <si>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</si>
  <si>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</si>
  <si>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</si>
  <si>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</si>
  <si>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</si>
  <si>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</si>
  <si>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</si>
  <si>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</si>
  <si>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</si>
  <si>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</si>
  <si>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</si>
  <si>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</si>
  <si>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</si>
  <si>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</si>
  <si>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</si>
  <si>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</si>
  <si>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</si>
  <si>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</si>
  <si>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</si>
  <si>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</si>
  <si>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</si>
  <si>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</si>
  <si>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</si>
  <si>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</si>
  <si>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</si>
  <si>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</si>
  <si>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</si>
  <si>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</si>
  <si>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</si>
  <si>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</si>
  <si>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</si>
  <si>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</si>
  <si>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</si>
  <si>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</si>
  <si>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</si>
  <si>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</si>
  <si>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</si>
  <si>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</si>
  <si>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</si>
  <si>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</si>
  <si>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</si>
  <si>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</si>
  <si>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</si>
  <si>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</si>
  <si>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</si>
  <si>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</si>
  <si>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</si>
  <si>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</si>
  <si>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</si>
  <si>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</si>
  <si>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</si>
  <si>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</si>
  <si>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</si>
  <si>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</si>
  <si>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</si>
  <si>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</si>
  <si>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</si>
  <si>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</si>
  <si>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</si>
  <si>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</si>
  <si>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</si>
  <si>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</si>
  <si>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</si>
  <si>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</si>
  <si>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</si>
  <si>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</si>
  <si>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</si>
  <si>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</si>
  <si>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</si>
  <si>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</si>
  <si>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</si>
  <si>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</si>
  <si>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</si>
  <si>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</si>
  <si>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</si>
  <si>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</si>
  <si>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</si>
  <si>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</si>
  <si>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</si>
  <si>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</si>
  <si>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</si>
  <si>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</si>
  <si>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</si>
  <si>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</si>
  <si>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</si>
  <si>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</si>
  <si>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</si>
  <si>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</si>
  <si>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</si>
  <si>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</si>
  <si>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</si>
  <si>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</si>
  <si>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</si>
  <si>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</si>
  <si>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</si>
  <si>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</si>
  <si>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</si>
  <si>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</si>
  <si>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</si>
  <si>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</si>
  <si>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</si>
  <si>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</si>
  <si>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</si>
  <si>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</si>
  <si>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</si>
  <si>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</si>
  <si>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</si>
  <si>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</si>
  <si>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</si>
  <si>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</si>
  <si>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</si>
  <si>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</si>
  <si>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</si>
  <si>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</si>
  <si>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</si>
  <si>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</si>
  <si>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</si>
  <si>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</si>
  <si>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</si>
  <si>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</si>
  <si>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</si>
  <si>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</si>
  <si>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</si>
  <si>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</si>
  <si>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</si>
  <si>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</si>
  <si>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</si>
  <si>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</si>
  <si>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</si>
  <si>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</si>
  <si>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</si>
  <si>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</si>
  <si>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</si>
  <si>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</si>
  <si>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</si>
  <si>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</si>
  <si>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</si>
  <si>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</si>
  <si>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</si>
  <si>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</si>
  <si>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</si>
  <si>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</si>
  <si>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</si>
  <si>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</si>
  <si>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</si>
  <si>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</si>
  <si>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</si>
  <si>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</si>
  <si>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</si>
  <si>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</si>
  <si>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</si>
  <si>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</si>
  <si>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</si>
  <si>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</si>
  <si>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</si>
  <si>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</si>
  <si>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</si>
  <si>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</si>
  <si>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</si>
  <si>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</si>
  <si>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</si>
  <si>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</si>
  <si>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</si>
  <si>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</si>
  <si>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</si>
  <si>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</si>
  <si>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</si>
  <si>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</si>
  <si>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</si>
  <si>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</si>
  <si>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</si>
  <si>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</si>
  <si>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</si>
  <si>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</si>
  <si>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</si>
  <si>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</si>
  <si>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</si>
  <si>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</si>
  <si>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</si>
  <si>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</si>
  <si>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</si>
  <si>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</si>
  <si>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</si>
  <si>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</si>
  <si>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</si>
  <si>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</si>
  <si>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</si>
  <si>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</si>
  <si>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</si>
  <si>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</si>
  <si>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</si>
  <si>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</si>
  <si>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</si>
  <si>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</si>
  <si>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</si>
  <si>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</si>
  <si>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</si>
  <si>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</si>
  <si>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</si>
  <si>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</si>
  <si>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</si>
  <si>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</si>
  <si>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</si>
  <si>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</si>
  <si>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</si>
  <si>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</si>
  <si>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</si>
  <si>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</si>
  <si>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</si>
  <si>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</si>
  <si>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</si>
  <si>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</si>
  <si>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</si>
  <si>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</si>
  <si>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</si>
  <si>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</si>
  <si>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</si>
  <si>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</si>
  <si>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</si>
  <si>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</si>
  <si>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</si>
  <si>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</si>
  <si>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</si>
  <si>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</si>
  <si>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</si>
  <si>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</si>
  <si>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</si>
  <si>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</si>
  <si>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</si>
  <si>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</si>
  <si>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</si>
  <si>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</si>
  <si>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</si>
  <si>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</si>
  <si>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</si>
  <si>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</si>
  <si>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</si>
  <si>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</si>
  <si>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</si>
  <si>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</si>
  <si>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</si>
  <si>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</si>
  <si>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</si>
  <si>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</si>
  <si>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</si>
  <si>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</si>
  <si>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</si>
  <si>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</si>
  <si>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</si>
  <si>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</si>
  <si>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</si>
  <si>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</si>
  <si>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</si>
  <si>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</si>
  <si>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</si>
  <si>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</si>
  <si>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</si>
  <si>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</si>
  <si>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</si>
  <si>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</si>
  <si>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</si>
  <si>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</si>
  <si>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</si>
  <si>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</si>
  <si>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</si>
  <si>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</si>
  <si>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</si>
  <si>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</si>
  <si>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</si>
  <si>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</si>
  <si>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</si>
  <si>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</si>
  <si>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</si>
  <si>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</si>
  <si>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</si>
  <si>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</si>
  <si>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</si>
  <si>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</si>
  <si>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</si>
  <si>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</si>
  <si>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</si>
  <si>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</si>
  <si>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</si>
  <si>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</si>
  <si>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</si>
  <si>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</si>
  <si>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</si>
  <si>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</si>
  <si>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</si>
  <si>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</si>
  <si>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</si>
  <si>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</si>
  <si>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</si>
  <si>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</si>
  <si>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</si>
  <si>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</si>
  <si>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</si>
  <si>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</si>
  <si>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</si>
  <si>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</si>
  <si>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</si>
  <si>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</si>
  <si>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</si>
  <si>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</si>
  <si>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</si>
  <si>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</si>
  <si>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</si>
  <si>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</si>
  <si>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</si>
  <si>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</si>
  <si>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</si>
  <si>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</si>
  <si>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</si>
  <si>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</si>
  <si>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</si>
  <si>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</si>
  <si>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</si>
  <si>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</si>
  <si>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</si>
  <si>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</si>
  <si>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</si>
  <si>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</si>
  <si>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</si>
  <si>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</si>
  <si>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</si>
  <si>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</si>
  <si>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</si>
  <si>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</si>
  <si>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</si>
  <si>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</si>
  <si>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</si>
  <si>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</si>
  <si>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</si>
  <si>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</si>
  <si>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</si>
  <si>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</si>
  <si>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</si>
  <si>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</si>
  <si>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</si>
  <si>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</si>
  <si>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</si>
  <si>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</si>
  <si>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</si>
  <si>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</si>
  <si>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</si>
  <si>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</si>
  <si>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</si>
  <si>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</si>
  <si>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</si>
  <si>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</si>
  <si>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</si>
  <si>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</si>
  <si>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</si>
  <si>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</si>
  <si>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</si>
  <si>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</si>
  <si>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</si>
  <si>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</si>
  <si>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</si>
  <si>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</si>
  <si>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</si>
  <si>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</si>
  <si>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</si>
  <si>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</si>
  <si>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</si>
  <si>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</si>
  <si>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</si>
  <si>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</si>
  <si>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</si>
  <si>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</si>
  <si>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</si>
  <si>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</si>
  <si>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</si>
  <si>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</si>
  <si>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</si>
  <si>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</si>
  <si>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</si>
  <si>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</si>
  <si>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</si>
  <si>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</si>
  <si>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</si>
  <si>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</si>
  <si>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</si>
  <si>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</si>
  <si>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</si>
  <si>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</si>
  <si>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</si>
  <si>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</si>
  <si>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</si>
  <si>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</si>
  <si>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</si>
  <si>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</si>
  <si>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</si>
  <si>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</si>
  <si>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</si>
  <si>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</si>
  <si>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</si>
  <si>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</si>
  <si>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</si>
  <si>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</si>
  <si>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</si>
  <si>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</si>
  <si>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</si>
  <si>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</si>
  <si>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</si>
  <si>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</si>
  <si>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</si>
  <si>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</si>
  <si>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</si>
  <si>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</si>
  <si>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</si>
  <si>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</si>
  <si>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</si>
  <si>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</si>
  <si>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</si>
  <si>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</si>
  <si>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</si>
  <si>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</si>
  <si>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</si>
  <si>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</si>
  <si>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</si>
  <si>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</si>
  <si>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</si>
  <si>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</si>
  <si>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</si>
  <si>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</si>
  <si>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</si>
  <si>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</si>
  <si>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</si>
  <si>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</si>
  <si>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</si>
  <si>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</si>
  <si>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</si>
  <si>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</si>
  <si>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</si>
  <si>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</si>
  <si>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</si>
  <si>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</si>
  <si>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</si>
  <si>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</si>
  <si>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</si>
  <si>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</si>
  <si>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</si>
  <si>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</si>
  <si>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</si>
  <si>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</si>
  <si>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</si>
  <si>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</si>
  <si>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</si>
  <si>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</si>
  <si>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</si>
  <si>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</si>
  <si>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</si>
  <si>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</si>
  <si>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</si>
  <si>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</si>
  <si>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</si>
  <si>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</si>
  <si>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</si>
  <si>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</si>
  <si>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</si>
  <si>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</si>
  <si>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</si>
  <si>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</si>
  <si>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</si>
  <si>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</si>
  <si>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</si>
  <si>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</si>
  <si>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</si>
  <si>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</si>
  <si>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</si>
  <si>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</si>
  <si>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</si>
  <si>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</si>
  <si>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</si>
  <si>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</si>
  <si>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</si>
  <si>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</si>
  <si>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</si>
  <si>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</si>
  <si>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</si>
  <si>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</si>
  <si>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</si>
  <si>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</si>
  <si>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</si>
  <si>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</si>
  <si>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</si>
  <si>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</si>
  <si>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</si>
  <si>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</si>
  <si>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</si>
  <si>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</si>
  <si>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</si>
  <si>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</si>
  <si>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</si>
  <si>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</si>
  <si>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</si>
  <si>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</si>
  <si>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</si>
  <si>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</si>
  <si>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</si>
  <si>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</si>
  <si>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</si>
  <si>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</si>
  <si>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</si>
  <si>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</si>
  <si>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</si>
  <si>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</si>
  <si>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</si>
  <si>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</si>
  <si>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</si>
  <si>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</si>
  <si>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</si>
  <si>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</si>
  <si>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</si>
  <si>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</si>
  <si>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</si>
  <si>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</si>
  <si>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</si>
  <si>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</si>
  <si>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</si>
  <si>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</si>
  <si>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</si>
  <si>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</si>
  <si>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</si>
  <si>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</si>
  <si>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</si>
  <si>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</si>
  <si>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</si>
  <si>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</si>
  <si>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</si>
  <si>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</si>
  <si>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</si>
  <si>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</si>
  <si>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</si>
  <si>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</si>
  <si>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</si>
  <si>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</si>
  <si>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</si>
  <si>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</si>
  <si>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</si>
  <si>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</si>
  <si>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</si>
  <si>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</si>
  <si>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</si>
  <si>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</si>
  <si>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</si>
  <si>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</si>
  <si>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</si>
  <si>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</si>
  <si>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</si>
  <si>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</si>
  <si>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</si>
  <si>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</si>
  <si>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</si>
  <si>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</si>
  <si>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</si>
  <si>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</si>
  <si>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</si>
  <si>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</si>
  <si>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</si>
  <si>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</si>
  <si>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</si>
  <si>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</si>
  <si>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</si>
  <si>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</si>
  <si>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</si>
  <si>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</si>
  <si>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</si>
  <si>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</si>
  <si>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</si>
  <si>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</si>
  <si>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</si>
  <si>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</si>
  <si>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</si>
  <si>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</si>
  <si>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</si>
  <si>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</si>
  <si>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</si>
  <si>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</si>
  <si>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</si>
  <si>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</si>
  <si>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</si>
  <si>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</si>
  <si>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</si>
  <si>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</si>
  <si>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</si>
  <si>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</si>
  <si>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</si>
  <si>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</si>
  <si>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</si>
  <si>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</si>
  <si>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</si>
  <si>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</si>
  <si>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</si>
  <si>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</si>
  <si>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</si>
  <si>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</si>
  <si>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</si>
  <si>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</si>
  <si>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</si>
  <si>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</si>
  <si>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</si>
  <si>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</si>
  <si>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</si>
  <si>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</si>
  <si>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</si>
  <si>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</si>
  <si>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M2909</t>
  </si>
  <si>
    <t>Terminal absorvedor de energia de não abertura com nível de contenção TL3 para defensa metálica</t>
  </si>
  <si>
    <t>M2979</t>
  </si>
  <si>
    <t>Chumbador em aço CA 25</t>
  </si>
  <si>
    <t>M3089</t>
  </si>
  <si>
    <t>Arame liso em aço galvanizado - D = 1,24 mm (18 BWG)</t>
  </si>
  <si>
    <t>M3091</t>
  </si>
  <si>
    <t>Porca sextavada em aço para ancoragem de tirantes - D = 38 mm e C = 55 mm</t>
  </si>
  <si>
    <t>M3093</t>
  </si>
  <si>
    <t>Tela de poliamida - malha de 60 fios/cm</t>
  </si>
  <si>
    <t>M3094</t>
  </si>
  <si>
    <t>Tirante de barra de aço - tensão de escoamento = 520 MPa, tensão de ruptura = 690 MPa e D = 32 mm</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</si>
  <si>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</si>
  <si>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</si>
  <si>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</si>
  <si>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</si>
  <si>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</si>
  <si>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</si>
  <si>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</si>
  <si>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</si>
  <si>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</si>
  <si>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</si>
  <si>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</si>
  <si>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</si>
  <si>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</si>
  <si>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</si>
  <si>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</si>
  <si>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</si>
  <si>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</si>
  <si>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</si>
  <si>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</si>
  <si>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</si>
  <si>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</si>
  <si>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</si>
  <si>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</si>
  <si>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</si>
  <si>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</si>
  <si>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</si>
  <si>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</si>
  <si>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</si>
  <si>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</si>
  <si>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</si>
  <si>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</si>
  <si>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</si>
  <si>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</si>
  <si>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</si>
  <si>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</si>
  <si>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</si>
  <si>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</si>
  <si>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</si>
  <si>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</si>
  <si>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</si>
  <si>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</si>
  <si>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</si>
  <si>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</si>
  <si>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</si>
  <si>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</si>
  <si>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</si>
  <si>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</si>
  <si>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</si>
  <si>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</si>
  <si>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</si>
  <si>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</si>
  <si>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</si>
  <si>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</si>
  <si>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</si>
  <si>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</si>
  <si>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</si>
  <si>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</si>
  <si>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</si>
  <si>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</si>
  <si>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</si>
  <si>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</si>
  <si>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</si>
  <si>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</si>
  <si>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</si>
  <si>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</si>
  <si>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</si>
  <si>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</si>
  <si>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</si>
  <si>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</si>
  <si>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</si>
  <si>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</si>
  <si>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</si>
  <si>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</si>
  <si>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</si>
  <si>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</si>
  <si>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</si>
  <si>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</si>
  <si>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</si>
  <si>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</si>
  <si>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</si>
  <si>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</si>
  <si>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</si>
  <si>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</si>
  <si>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</si>
  <si>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</si>
  <si>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</si>
  <si>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</si>
  <si>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</si>
  <si>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</si>
  <si>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</si>
  <si>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</si>
  <si>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</si>
  <si>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</si>
  <si>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</si>
  <si>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</si>
  <si>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</si>
  <si>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</si>
  <si>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</si>
  <si>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</si>
  <si>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</si>
  <si>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</si>
  <si>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</si>
  <si>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</si>
  <si>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</si>
  <si>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</si>
  <si>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</si>
  <si>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</si>
  <si>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</si>
  <si>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</si>
  <si>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</si>
  <si>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</si>
  <si>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</si>
  <si>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</si>
  <si>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</si>
  <si>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</si>
  <si>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</si>
  <si>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</si>
  <si>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</si>
  <si>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</si>
  <si>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</si>
  <si>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</si>
  <si>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</si>
  <si>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</si>
  <si>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</si>
  <si>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</si>
  <si>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</si>
  <si>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</si>
  <si>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</si>
  <si>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</si>
  <si>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</si>
  <si>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</si>
  <si>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</si>
  <si>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</si>
  <si>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</si>
  <si>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</si>
  <si>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</si>
  <si>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</si>
  <si>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</si>
  <si>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</si>
  <si>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</si>
  <si>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</si>
  <si>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</si>
  <si>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</si>
  <si>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</si>
  <si>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</si>
  <si>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</si>
  <si>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</si>
  <si>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</si>
  <si>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</si>
  <si>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</si>
  <si>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</si>
  <si>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</si>
  <si>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</si>
  <si>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</si>
  <si>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</si>
  <si>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</si>
  <si>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</si>
  <si>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</si>
  <si>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</si>
  <si>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</si>
  <si>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</si>
  <si>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</si>
  <si>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</si>
  <si>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</si>
  <si>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</si>
  <si>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</si>
  <si>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</si>
  <si>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</si>
  <si>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</si>
  <si>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</si>
  <si>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</si>
  <si>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</si>
  <si>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</si>
  <si>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</si>
  <si>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</si>
  <si>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</si>
  <si>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</si>
  <si>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</si>
  <si>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</si>
  <si>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</si>
  <si>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</si>
  <si>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</si>
  <si>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</si>
  <si>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</si>
  <si>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</si>
  <si>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</si>
  <si>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</si>
  <si>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</si>
  <si>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</si>
  <si>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</si>
  <si>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</si>
  <si>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</si>
  <si>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</si>
  <si>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</si>
  <si>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</si>
  <si>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</si>
  <si>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</si>
  <si>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</si>
  <si>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</si>
  <si>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</si>
  <si>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</si>
  <si>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</si>
  <si>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</si>
  <si>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</si>
  <si>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</si>
  <si>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</si>
  <si>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</si>
  <si>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</si>
  <si>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</si>
  <si>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</si>
  <si>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</si>
  <si>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</si>
  <si>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</si>
  <si>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</si>
  <si>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</si>
  <si>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</si>
  <si>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</si>
  <si>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</si>
  <si>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</si>
  <si>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</si>
  <si>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</si>
  <si>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</si>
  <si>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</si>
  <si>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</si>
  <si>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</si>
  <si>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</si>
  <si>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</si>
  <si>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</si>
  <si>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</si>
  <si>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</si>
  <si>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</si>
  <si>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</si>
  <si>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</si>
  <si>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</si>
  <si>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</si>
  <si>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</si>
  <si>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</si>
  <si>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</si>
  <si>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</si>
  <si>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Mistura betuminosa</t>
  </si>
  <si>
    <t>M3503</t>
  </si>
  <si>
    <t>Material de base</t>
  </si>
  <si>
    <t>M3504</t>
  </si>
  <si>
    <t>Concreto</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</si>
  <si>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</si>
  <si>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</si>
  <si>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</si>
  <si>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</si>
  <si>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</si>
  <si>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</si>
  <si>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</si>
  <si>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</si>
  <si>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</si>
  <si>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</si>
  <si>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</si>
  <si>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</si>
  <si>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</si>
  <si>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</si>
  <si>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</si>
  <si>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</si>
  <si>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</si>
  <si>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</si>
  <si>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</si>
  <si>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</si>
  <si>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</si>
  <si>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</si>
  <si>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</si>
  <si>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</si>
  <si>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</si>
  <si>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</si>
  <si>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</si>
  <si>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</si>
  <si>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</si>
  <si>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</si>
  <si>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</si>
  <si>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</si>
  <si>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</si>
  <si>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</si>
  <si>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</si>
  <si>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</si>
  <si>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</si>
  <si>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</si>
  <si>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</si>
  <si>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</si>
  <si>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</si>
  <si>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</si>
  <si>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</si>
  <si>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</si>
  <si>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</si>
  <si>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</si>
  <si>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</si>
  <si>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</si>
  <si>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</si>
  <si>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</si>
  <si>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</si>
  <si>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</si>
  <si>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</si>
  <si>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</si>
  <si>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</si>
  <si>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</si>
  <si>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</si>
  <si>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</si>
  <si>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</si>
  <si>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</si>
  <si>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</si>
  <si>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</si>
  <si>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</si>
  <si>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</si>
  <si>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</si>
  <si>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</si>
  <si>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</si>
  <si>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</si>
  <si>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</si>
  <si>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</si>
  <si>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</si>
  <si>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</si>
  <si>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</si>
  <si>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</si>
  <si>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</si>
  <si>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</si>
  <si>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</si>
  <si>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</si>
  <si>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</si>
  <si>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</si>
  <si>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</si>
  <si>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</si>
  <si>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</si>
  <si>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</si>
  <si>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</si>
  <si>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</si>
  <si>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</si>
  <si>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</si>
  <si>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</si>
  <si>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</si>
  <si>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</si>
  <si>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</si>
  <si>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</si>
  <si>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</si>
  <si>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</si>
  <si>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</si>
  <si>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</si>
  <si>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</si>
  <si>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</si>
  <si>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</si>
  <si>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</si>
  <si>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</si>
  <si>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</si>
  <si>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</si>
  <si>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</si>
  <si>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</si>
  <si>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</si>
  <si>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</si>
  <si>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</si>
  <si>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</si>
  <si>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</si>
  <si>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</si>
  <si>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</si>
  <si>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</si>
  <si>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</si>
  <si>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 para construção do Estaleiro Padrão</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</si>
  <si>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</si>
  <si>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</si>
  <si>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</si>
  <si>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</si>
  <si>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</si>
  <si>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</si>
  <si>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</si>
  <si>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</si>
  <si>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</si>
  <si>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</si>
  <si>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</si>
  <si>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</si>
  <si>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</si>
  <si>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</si>
  <si>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</si>
  <si>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</si>
  <si>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</si>
  <si>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</si>
  <si>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</si>
  <si>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</si>
  <si>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</si>
  <si>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</si>
  <si>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</si>
  <si>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</si>
  <si>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</si>
  <si>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</si>
  <si>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</si>
  <si>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</si>
  <si>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</si>
  <si>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</si>
  <si>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</si>
  <si>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</si>
  <si>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</si>
  <si>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</si>
  <si>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</si>
  <si>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</si>
  <si>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</si>
  <si>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</si>
  <si>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</si>
  <si>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</si>
  <si>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</si>
  <si>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</si>
  <si>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</si>
  <si>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</si>
  <si>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</si>
  <si>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</si>
  <si>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</si>
  <si>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</si>
  <si>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</si>
  <si>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</si>
  <si>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</si>
  <si>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</si>
  <si>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</si>
  <si>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</si>
  <si>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</si>
  <si>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</si>
  <si>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</si>
  <si>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</si>
  <si>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</si>
  <si>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</si>
  <si>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</si>
  <si>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</si>
  <si>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</si>
  <si>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</si>
  <si>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</si>
  <si>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</si>
  <si>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</si>
  <si>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</si>
  <si>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</si>
  <si>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</si>
  <si>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</si>
  <si>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</si>
  <si>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</si>
  <si>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</si>
  <si>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</si>
  <si>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</si>
  <si>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</si>
  <si>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</si>
  <si>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</si>
  <si>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</si>
  <si>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</si>
  <si>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</si>
  <si>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</si>
  <si>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</si>
  <si>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</si>
  <si>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</si>
  <si>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</si>
  <si>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</si>
  <si>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</si>
  <si>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</si>
  <si>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</si>
  <si>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</si>
  <si>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</si>
  <si>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</si>
  <si>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</si>
  <si>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</si>
  <si>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</si>
  <si>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</si>
  <si>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</si>
  <si>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</si>
  <si>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</si>
  <si>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</si>
  <si>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</si>
  <si>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</si>
  <si>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</si>
  <si>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</si>
  <si>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</si>
  <si>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</si>
  <si>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</si>
  <si>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</si>
  <si>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</si>
  <si>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</si>
  <si>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</si>
  <si>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</si>
  <si>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</si>
  <si>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</si>
  <si>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</si>
  <si>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</si>
  <si>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</si>
  <si>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</si>
  <si>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</si>
  <si>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</si>
  <si>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</si>
  <si>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</si>
  <si>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</si>
  <si>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</si>
  <si>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</si>
  <si>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</si>
  <si>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</si>
  <si>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</si>
  <si>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</si>
  <si>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</si>
  <si>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</si>
  <si>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</si>
  <si>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</si>
  <si>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</si>
  <si>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</si>
  <si>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</si>
  <si>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</si>
  <si>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</si>
  <si>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</si>
  <si>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</si>
  <si>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</si>
  <si>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</si>
  <si>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</si>
  <si>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</si>
  <si>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</si>
  <si>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</si>
  <si>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</si>
  <si>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</si>
  <si>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</si>
  <si>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</si>
  <si>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</si>
  <si>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</si>
  <si>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</si>
  <si>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</si>
  <si>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</si>
  <si>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</si>
  <si>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</si>
  <si>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</si>
  <si>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</si>
  <si>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</si>
  <si>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</si>
  <si>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</si>
  <si>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</si>
  <si>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</si>
  <si>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</si>
  <si>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</si>
  <si>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</si>
  <si>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</si>
  <si>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</si>
  <si>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</si>
  <si>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</si>
  <si>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</si>
  <si>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</si>
  <si>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</si>
  <si>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</si>
  <si>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</si>
  <si>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</si>
  <si>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</si>
  <si>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</si>
  <si>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</si>
  <si>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</si>
  <si>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</si>
  <si>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</si>
  <si>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</si>
  <si>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</si>
  <si>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</si>
  <si>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</si>
  <si>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</si>
  <si>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</si>
  <si>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</si>
  <si>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</si>
  <si>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</si>
  <si>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</si>
  <si>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</si>
  <si>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</si>
  <si>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</si>
  <si>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</si>
  <si>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</si>
  <si>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VERIFICAÇÃO</t>
  </si>
  <si>
    <t>ORÇAMENTO SINTÉTICO - MÉTODO TRUNCADO</t>
  </si>
  <si>
    <t>SINAPI - 01/2025 - MS
AGESUL - 01/2025
SICRO - MS 01/2025</t>
  </si>
  <si>
    <t>ORÇAMENTO RESUMIDO</t>
  </si>
  <si>
    <t>BOLETIM DE PRECOS SEM BDI (SINAPI/AGESUL) - JUNHO/2025 (LEIS SOCIAIS - 107,52%)   -    MOEDA: REAL</t>
  </si>
  <si>
    <t>SINAPI - 99059 - LOCACAO CONVENCIONAL DE OBRA, UTILIZANDO GABARITO DE TABUAS CORRIDAS PONTALETADAS A CADA 2,00M - 2 UTILIZACOES. AF_03/2024</t>
  </si>
  <si>
    <t>FECHAMENTO PROVISORIO UTILIZANDO TELA PLASTICA LARANJA, TIPO TAPUME PARA SINALIZACAO, MALHA RETANGULAR, ROLO 1.20 X 50 M (L X C) FIXADOS EM PONTALETES 7,5 X 7,5CM</t>
  </si>
  <si>
    <t>DESMOBILIZACAO DOS ABRIGOS PROVISORIO DA OBRA, COM REAPROVEITAMENTO PARCIAL, INCLUSO TRANSPORTE VERTICAL</t>
  </si>
  <si>
    <t>SINAPI - 101197 - CERCA COM MOUROES DE CONCRETO, SECAO "T" PONTA INCLINADA, 10X10 CM, ESPACAMENTO DE 2,5 M, CRAVADOS 0,5 M, COM 11 FIOS DE ARAME FARPADO No 14 - FORNECIMENTO E INSTALACAO. AF_05/2020</t>
  </si>
  <si>
    <t>SINAPI - 101201 - CERCA COM MOUROES DE MADEIRA, 7,5X7,5 CM, ESPACAMENTO DE 2,5 M, ALTURA LIVRE DE 2 M, CRAVADOS 0,5 M, COM 8 FIOS DE ARAME FARPADO No 14 CLASSE 250 - FORNECIMENTO E INSTALACAO. AF_05/2020</t>
  </si>
  <si>
    <t>BAIA DE RESIDUOS P/ ENTULHO C/4 COMPARTIMENTOS: CLASSE A E B (RECICLAVEIS), CLASSE C (NAO RECICLAVEIS) E CLASSE D (PERIGOSOS), DESCOB., REVEST. NO PISO DA BAIA CLASSE D, PAREDES TELHA DE ACO ZINCADO ONDULADA COM H=1,10M, CONF. DETALHE DE PROJETO</t>
  </si>
  <si>
    <t>SINAPI - 94492 - REGISTRO DE ESFERA, PVC, SOLDAVEL, COM VOLANTE, DN 50 MM - FORNECIMENTO E INSTALACAO. AF_08/2021</t>
  </si>
  <si>
    <t>DEMOLICAO DE DIVISORIA DE GRANILITE/GRANITO, SEM REAPROVEITAMENTO</t>
  </si>
  <si>
    <t>SINAPI - 100981 - CARGA, MANOBRA E DESCARGA DE ENTULHO EM CAMINHAO BASCULANTE 6 M3 - CARGA COM ESCAVADEIRA HIDRAULICA (CACAMBA DE 0,80 M3 / 111 HP) E DESCARGA LIVRE (UNIDADE: M3). AF_07/2020</t>
  </si>
  <si>
    <t>CARGA, MANOBRA E DESCARGA DE ENTULHO EM CAMINHAO BASCULANTE 6M3, UTILIZANDO MINICARREGADEIRA SOBRE RODAS</t>
  </si>
  <si>
    <t>SINAPI - 101176 - ESTACA BROCA DE CONCRETO, DIAMETRO DE 30CM, ESCAVACAO MANUAL COM TRADO CONCHA, INTEIRAMENTE ARMADA. AF_05/2020</t>
  </si>
  <si>
    <t>SINAPI - 100900 - ESTACA ESCAVADA MECANICAMENTE, SEM FLUIDO ESTABILIZANTE, COM 60CM DE DIAMETRO, CONCRETO LANCADO POR BOMBA LANCA (EXCLUSIVE BOMBEAMENTO, MOBILIZACAO E DESMOBILIZACAO). AF_01/2020</t>
  </si>
  <si>
    <t>ATERRO MECANIZADO DE SOLO, COM AQUISICAO DE TERRA, INCLUSO ESPALHAMENTO E COMPACTACAO COM ROLO COMPACTADOR PE DE CARNEIRO E DE PNEUS ESTATICO</t>
  </si>
  <si>
    <t>SINAPI - 101210 - ESCAVACAO VERTICAL PARA EDIFICACAO, COM CARGA, DESCARGA E TRANSPORTE DE SOLO DE 1a CATEGORIA, COM ESCAVADEIRA HIDRAULICA (CACAMBA: 0,8 M3 / 111 HP), FROTA DE 4 CAMINHOES BASCULANTES DE 14 M3, DMT DE 1,5 KM E VELOCIDADE MEDIA 18 KM/H</t>
  </si>
  <si>
    <t>FABRICACAO, MONTAGEM E DESMONTAGEM DE FORMA EM CHAPA DE MADEIRA COMPENSADA PLASTIFICADA E=18MM, 4 UTILIZACOES, INCLUSO TRAVAMENTOS METALICOS</t>
  </si>
  <si>
    <t>SINAPI - 87878 - CHAPISCO APLICADO EM ALVENARIAS E ESTRUTURAS DE CONCRETO INTERNAS, COM COLHER DE PEDREIRO. ARGAMASSA TRACO 1:3 COM PREPARO MANUAL. AF_10/2022</t>
  </si>
  <si>
    <t>FORNECIMENTO, MONTAGEM E INSTALACAO DE ESTRUTURA METALICA, COM LIGACAO SOLDADAS, INCLUSOS PERFIS METALICOS LAMINADOS, CHAPA METALICAS, CHUMBADORES, MAO DE OBRA E TRANSPORTE COM GUINDALTO - FORNECIMENTO E INSTALACAO</t>
  </si>
  <si>
    <t>FORNECIMENTO, MONTAGEM E INSTALACAO DE ESTRUTURA METALICA MULTIVIGA, COM LIGACAO SOLDADAS, INCLUSOS PERFIS METALICOS LAMINADOS, CHAPAS METALICAS, CHUMBADORES, MAO DE OBRA E TRANSPORTE COM GUINDALTO - FORNECIMENTO E INSTALACAO</t>
  </si>
  <si>
    <t>SINAPI - 94559 - JANELA DE ACO TIPO BASCULANTE, PARA VIDROS (VIDROS NAO INCLUSOS), BATENTE/ REQUADRO INCLUSO (6,5 A 14 CM), DIMENSOES 60X60 CM, COM COM PINTURA ANTICORROSIVA, SEM ACAB. COM FERRAGENS,FIX. COM ARGAMASSA, EXCL. CONTRAMARCO- FORNEC.E INS</t>
  </si>
  <si>
    <t>SINAPI - 94562 - JANELA DE ACO DE CORRER COM 4 FOLHAS PARA VIDRO (VIDROS NAO INCLUSOS), BATENTE/ REQUADRO INCLUSO (6 A 14 CM), FIXACAO COM ARGAMASSA, COM PINTURA ANTICORROSIVA, COM FERRAGENS, FIX. COM ARGAMASSA, EXCLUSIVE CONTRAMARCO - FORN. E INST.</t>
  </si>
  <si>
    <t>PORTA DE GIRO EM ALUMINIO COM DIVISAO HORIZONTAL, LINHA SUPREMA, ACABAMENTO ANODIZADO FOSCO NA COR PRETA/BRANCA, COM CONTRAMARCO, EXCLUSIVE VIDROS - FORNECIMENTO E INSTALACAO</t>
  </si>
  <si>
    <t>PORTA DE CORRER EM ALUMINIO COM DIVISAO HORIZONTAL, LINHA SUPREMA, ACABAMENTO ANODIZADO FOSCO NA COR PRETA/BRANCA, COM CONTRAMARCO, EXCLUSIVE VIDROS - FORNECIMENTO E INSTALACAO</t>
  </si>
  <si>
    <t>LUMINARIA DE EMBUTIR EM FORRO DE GESSO OU MODULADO, COM ALETAS E REFLETORES EM ALUMINIO ALTO BRILHO, INCLUSO DUAS LAMPADAS T 8 LED DE 9W - 60CM, SANLUME OU SIMILAR - FORNECIMENTO E INSTALACAO</t>
  </si>
  <si>
    <t>LUMINARIA DE EMBUTIR EM FORRO DE GESSO OU MODULADO, COM ALETAS E REFLETORES EM ALUMINIO ALTO BRILHO, INCLUSO DUAS LAMPADAS T 8 LED DE 18W - 120CM, SANLUME OU SIMILAR - FORNECIMENTO E INSTALACAO</t>
  </si>
  <si>
    <t>LUMINARIA LED DE SOBREPOR 36W, 2400LMS, 120CM, DA ELGIN OU SIMILAR - FORNECIMENTO E INSTALACAO</t>
  </si>
  <si>
    <t>LUMINARIA DE SOBREPOR, COM ALETAS E REFLETORES EM ALUMINIO ALTO BRILHO, INCLUSO DUAS LAMPADAS T 8 LED DE 9W - 60CM, SANLUME OU SIMILAR - FORNECIMENTO E INSTALACAO</t>
  </si>
  <si>
    <t>LUMINARIA DE SOBREPOR, COM ALETAS E REFLETORES EM ALUMINIO ALTO BRILHO, INCLUSO DUAS LAMPADAS T 8 LED DE 18W - 120CM, SANLUME OU SIMILAR - FORNECIMENTO E INSTALACAO</t>
  </si>
  <si>
    <t>LUMINARIA DE SOBREPOR COM PLACAS DE LED SMD E DRIVER MULTITENSAO INTEGRADOS, IP20, 36W, 3740 LUMENS, ALETAS E REFLETORES EM ALUMINIO ALTO BRILHO, CORPO EM CHAPA DE ACO, COR BRANCA, REF. EAA05, LUMICENTER OU SIMILAR - FORNECIMENTO E INSTALACAO</t>
  </si>
  <si>
    <t>LUMINARIA DE EMBUTIR COM PLACAS DE LED SMD E DRIVER MULTITENSAO INTEGRADOS, IP20, 36W, 3740 LUMENS, ALETAS E REFLETORES EM ALUMINIO ALTO BRILHO, CORPO EM CHAPA DE ACO, COR BRANCA, REF. EAA05, LUMICENTER OU SIMILAR - FORNECIMENTO E INSTALACAO</t>
  </si>
  <si>
    <t>LUMINARIA REDONDA TIPO INDUSTRIAL LED, REF. UFO INDUSTRIAL HIGH BAY, 150W, 14.500LM - FORNECIMENTO E INSTALACAO</t>
  </si>
  <si>
    <t>REFLETOR RETANGULAR FECHADO LED, REF. FLOOD LIGHT IP 68, 200W, 21.000LMS, COM DOIS MODULOS - FORNECIMENTO E INSTALACAO</t>
  </si>
  <si>
    <t>REFLETOR HOLOFOTE LED 400W IP-66 A PROVA D'AGUA BRANCO FRIO 6000K, 36.000 LUMENS, MOD. RJ-CB400-65K, RJ ILUMINACAO OU SIMILAR - FORNECIMENTO E INSTALACAO</t>
  </si>
  <si>
    <t>SINAPI - 101658 - LUMINARIA DE LED PARA ILUMINACAO PUBLICA, DE 138 W ATE 180 W - FORNECIMENTO E INSTALACAO. AF_02/2025_PS</t>
  </si>
  <si>
    <t>POSTE RETO SIMPLES EM ACO SAE 1020 GALV. A FG,FLANGEADO, PRETO, H=4M,MOD. PT 336/1,C/ 01 LUMINARIA PUB. EM ALUMINIO INJETADO PINTURA ELET. PRETO C/ LED SMD ,MOD AD 117/100W,BIVOLT, IP66 ,C/ 01 BRACO 150 X 60,3MM, INCL. CHUMB., ALADIN OU SIMILAR</t>
  </si>
  <si>
    <t>POSTE RETO DUPLO EM ACO SAE 1020 GALV. A FG.FLANGEADO, PRETO, H=4M,MOD. PT 336/2,C/ 02 LUMINARIAS PUB. EM ALUMINIO INJETADO PINTURA ELET. PRETO C/ LED SMD, MOD AD 117/100W,BIVOLT, IP66, C/ 02 BRACOS 150X60,3MM, INCL. CHUMB. ALADIM OU SIMILAR</t>
  </si>
  <si>
    <t>SINAPI - 100620 - POSTE DE ACO CONICO CONTINUO CURVO SIMPLES, FLANGEADO, H=9M - FORNECIMENTO E INSTALACAO. AF_04/2025</t>
  </si>
  <si>
    <t>SINAPI - 100621 - POSTE DE ACO CONICO CONTINUO CURVO DUPLO, FLANGEADO, H=9M - FORNECIMENTO E INSTALACAO. AF_04/2025</t>
  </si>
  <si>
    <t>SINAPI - 101895 - DISJUNTOR TERMOMAGNETICO TRIPOLAR, CORRENTE NOMINAL DE 125A - FORNECIMENTO E INSTALACAO. AF_10/2020</t>
  </si>
  <si>
    <t>SINAPI - 101896 - DISJUNTOR TERMOMAGNETICO TRIPOLAR, CORRENTE NOMINAL DE 200A - FORNECIMENTO E INSTALACAO. AF_10/2020</t>
  </si>
  <si>
    <t>SINAPI - 101897 - DISJUNTOR TERMOMAGNETICO TRIPOLAR, CORRENTE NOMINAL DE 250A - FORNECIMENTO E INSTALACAO. AF_10/2020</t>
  </si>
  <si>
    <t>SINAPI - 101898 - DISJUNTOR TERMOMAGNETICO TRIPOLAR, CORRENTE NOMINAL DE 400A - FORNECIMENTO E INSTALACAO. AF_10/2020</t>
  </si>
  <si>
    <t>SINAPI - 101899 - DISJUNTOR TERMOMAGNETICO TRIPOLAR, CORRENTE NOMINAL DE 600A - FORNECIMENTO E INSTALACAO. AF_10/2020</t>
  </si>
  <si>
    <t>CAIXA DE PASSAGEM METALICA DE SOBREPOR COM TAMPA PARAFUSADA, DIMENSOES 40 X 40 X 15 CM - FORNECIMENTO E INSTALACAO</t>
  </si>
  <si>
    <t>CAIXA DE PASSAGEM METALICA DE SOBREPOR COM TAMPA PARAFUSADA, DIMENSOES 20 X 20 X 10 CM - FORNECIMENTO E INSTALACAO</t>
  </si>
  <si>
    <t>CAIXA DE PASSAGEM METALICA DE SOBREPOR COM TAMPA PARAFUSADA, DIMENSOES 35 X 35 X 12 CM - FORNECIMENTO E INSTALACAO</t>
  </si>
  <si>
    <t>SINAPI - 96987 - BASE METALICA PARA MASTRO 1 ½" PARA SPDA - FORNECIMENTO E INSTALACAO. AF_08/2023</t>
  </si>
  <si>
    <t>MINICAPTOR 3/4"X1/4"X600MM, EM BARRA CHATA DE ALUMINIO TEL-922</t>
  </si>
  <si>
    <t>BARRA CHATA DE ALUMINIO 7/8 X 1/8" - TEL0775YT, INCLUSIVE ACESSORIOS DE FIXACAO</t>
  </si>
  <si>
    <t>RASGO MECANIZADO E CHUMBAMENTO LINEAR DA ALVENARIA, PARA RAMAIS/DISTRIBUICAO DE INSTALACOES ELETRICAS, DIAMETROS ATE 75MM</t>
  </si>
  <si>
    <t>SINAPI - 101555 - ALCA PREFORMADA DE DISTRIBUICAO, EM ACO GALVANIZADO, AWG 4 - FORNECIMENTO E INSTALACAO. AF_07/2020</t>
  </si>
  <si>
    <t>CABO DE ALUMINIO, SEM ALMA DE ACO, NA(S) BITOLA(S):- 2 AWG</t>
  </si>
  <si>
    <t>CARTUCHO METALICO PARA CONECTOR CUNHA, TIPO CURTO, SERIE VERMELHO</t>
  </si>
  <si>
    <t>CABO DE ALUMINIO COM ALMA, NA(S) BITOLA(S):- 2 AWG</t>
  </si>
  <si>
    <t>ENTRADA DE SERVICO, EM BAIXA TENSAO, COM CAIXA DE MEDICAO INSTALADA EM MURETA DE ALVENARIA (1 1/2 VEZ), MEDINDO (1,20 X 2,10)M, CONFORME PADRAO ENERGISA, NA(S) ESPECIFICACAO(OES):- BIFASICO 0 A 10,1 KW</t>
  </si>
  <si>
    <t>- TRIFASICO 0 A 15,2 KVA</t>
  </si>
  <si>
    <t>- TRIFASICO DE 15,3 A 19,0 KVA</t>
  </si>
  <si>
    <t>- TRIFASICO DE 19,1 A 26,60 KVA</t>
  </si>
  <si>
    <t>- TRIFASICO DE 26,7 A 38,1 KVA</t>
  </si>
  <si>
    <t>- TRIFASICO DE 38,2 A 57,1 KVA</t>
  </si>
  <si>
    <t>- TRIFASICO DE 57,2 A 81,5 KVA</t>
  </si>
  <si>
    <t>CAIXA PARA MEDICAO CMI-02 (481X380X191)MM, PADRAO ENERGISA</t>
  </si>
  <si>
    <t>CAIXA PARA MEDICAO CMD-BT 200 (1000X600X200)MM, PADRAO ENERGISA</t>
  </si>
  <si>
    <t>SWITCH RACK GIGABIT DE 48 PORTAS TI SG 1048 TP-LINK CAT 6 - FORNECIMENTO E INSTALACAO</t>
  </si>
  <si>
    <t>SWITCH EASY SMART GIGABIT 24 PORTAS TI SG 1024D TP-LINK CAT 6 - FORNECIMENTO E INSTALACAO</t>
  </si>
  <si>
    <t>AR CONDICIONADO SPLIT INVERTER, HI-WALL (PAREDE), 30.000 BTU/H, CICLO FRIO - FORNECIMENTO E INSTALACAO</t>
  </si>
  <si>
    <t>RASGO MECANIZADO E CHUMBAMENTO LINEAR DA ALVENARIA, PARA RAMAIS/DISTRIBUICAO DE INSTALACOES HIDRAULICAS, DIAMETROS ATE 75MM</t>
  </si>
  <si>
    <t>SINAPI - 89366 - JOELHO 90 GRAUS COM BUCHA DE LATAO, PVC, SOLDAVEL, DN 25MM, X 3/4 INSTALADO EM RAMAL OU SUB-RAMAL DE AGUA - FORNECIMENTO E INSTALACAO. AF_06/2022</t>
  </si>
  <si>
    <t>SINAPI - 90373 - JOELHO 90 GRAUS COM BUCHA DE LATAO, PVC, SOLDAVEL, DN 25MM, X 1/2 INSTALADO EM RAMAL OU SUB-RAMAL DE AGUA - FORNECIMENTO E INSTALACAO. AF_06/2022</t>
  </si>
  <si>
    <t>SINAPI - 89396 - TE COM BUCHA DE LATAO NA BOLSA CENTRAL, PVC, SOLDAVEL, DN 25MM X 1/2, INSTALADO EM RAMAL OU SUB-RAMAL DE AGUA - FORNECIMENTO E INSTALACAO. AF_06/2022</t>
  </si>
  <si>
    <t>SINAPI - 89399 - TE COM BUCHA DE LATAO NA BOLSA CENTRAL, PVC, SOLDAVEL, DN 32MM X 3/4, INSTALADO EM RAMAL OU SUB-RAMAL DE AGUA - FORNECIMENTO E INSTALACAO. AF_06/2022</t>
  </si>
  <si>
    <t>SINAPI - 94703 - ADAPTADOR COM FLANGE E ANEL DE VEDACAO, PVC, SOLDAVEL, DN 25 MM X 3/4", INSTALADO EM RESERVACAO PREDIAL DE AGUA - FORNECIMENTO E INSTALACAO. AF_04/2024</t>
  </si>
  <si>
    <t>SINAPI - 89595 - ADAPTADOR CURTO COM BOLSA E ROSCA PARA REGISTRO, PVC, SOLDAVEL, DN 50MM X 1.1/4, INSTALADO EM PRUMADA DE AGUA - FORNECIMENTO E INSTALACAO. AF_06/2022</t>
  </si>
  <si>
    <t>SINAPI - 89383 - ADAPTADOR CURTO COM BOLSA E ROSCA PARA REGISTRO, PVC, SOLDAVEL, DN 25MM X 3/4, INSTALADO EM RAMAL OU SUB-RAMAL DE AGUA - FORNECIMENTO E INSTALACAO. AF_06/2022</t>
  </si>
  <si>
    <t>SINAPI - 89436 - ADAPTADOR CURTO COM BOLSA E ROSCA PARA REGISTRO, PVC, SOLDAVEL, DN 32MM X 1, INSTALADO EM RAMAL DE DISTRIBUICAO DE AGUA - FORNECIMENTO E INSTALACAO. AF_06/2022</t>
  </si>
  <si>
    <t>SINAPI - 89596 - ADAPTADOR CURTO COM BOLSA E ROSCA PARA REGISTRO, PVC, SOLDAVEL, DN 50MM X 1.1/2, INSTALADO EM PRUMADA DE AGUA - FORNECIMENTO E INSTALACAO. AF_06/2022</t>
  </si>
  <si>
    <t>SINAPI - 89385 - LUVA SOLDAVEL E COM ROSCA, PVC, SOLDAVEL, DN 25MM X 3/4, INSTALADO EM RAMAL OU SUB-RAMAL DE AGUA - FORNECIMENTO E INSTALACAO. AF_06/2022</t>
  </si>
  <si>
    <t>SINAPI - 99622 - VALVULA DE RETENCAO HORIZONTAL, DE BRONZE, ROSCAVEL, 1 1/2" - FORNECIMENTO E INSTALACAO. AF_08/2021</t>
  </si>
  <si>
    <t>SINAPI - 99623 - VALVULA DE RETENCAO HORIZONTAL, DE BRONZE, ROSCAVEL, 2" - FORNECIMENTO E INSTALACAO. AF_08/2021</t>
  </si>
  <si>
    <t>SINAPI - 89610 - ADAPTADOR CURTO COM BOLSA E ROSCA PARA REGISTRO, PVC, SOLDAVEL, DN 60MM X 2, INSTALADO EM PRUMADA DE AGUA - FORNECIMENTO E INSTALACAO. AF_06/2022</t>
  </si>
  <si>
    <t>SINAPI - 89616 - ADAPTADOR CURTO COM BOLSA E ROSCA PARA REGISTRO, PVC, SOLDAVEL, DN 85MM X 3, INSTALADO EM PRUMADA DE AGUA - FORNECIMENTO E INSTALACAO. AF_06/2022</t>
  </si>
  <si>
    <t>TANQUE DE 30.000 LITROS EM POLIETILENO AZUL DA FORTLEV OU SIMILAR - FORNECIMENTO E INSTALACAO</t>
  </si>
  <si>
    <t>TANQUE DE 20.000 LITROS EM POLIETILENO AZUL DA FORTLEV OU SIMILAR - FORNECIMENTO E INSTALACAO</t>
  </si>
  <si>
    <t>TANQUE DE 10.000 LITROS EM POLIETILENO AZUL DA FORTLEV OU SIMILAR - FORNECIMENTO E INSTALACAO</t>
  </si>
  <si>
    <t>TANQUE DE 5.000 LITROS EM POLIETILENO AZUL DA FORTLEV OU SIMILAR - FORNECIMENTO E INSTALACAO</t>
  </si>
  <si>
    <t>SINAPI - 86932 - VASO SANITARIO SIFONADO COM CAIXA ACOPLADA LOUCA BRANCA - PADRAO MEDIO, INCLUSO ENGATE FLEXIVEL EM METAL CROMADO, 1/2 X 40CM - FORNECIMENTO E INSTALACAO. AF_01/2020</t>
  </si>
  <si>
    <t>SINAPI - 89351 - REGISTRO DE PRESSAO BRUTO, LATAO, ROSCAVEL, 3/4'' - FORNECIMENTO E INSTALACAO. AF_08/2021</t>
  </si>
  <si>
    <t>SINAPI - 86882 - SIFAO DO TIPO GARRAFA/COPO EM PVC 1.1/4 X 1.1/2" - FORNECIMENTO E INSTALACAO. AF_01/2020</t>
  </si>
  <si>
    <t>CUBA DUPLA DE ACO INOX 304, (72 X 40 X 17)CM, DA STRAKE OU SIMILAR, INCLUSIVE VALVULA AMERICANA E SIFAO CROMADOS (ESTEVES OU SIMILAR) - FORNECIMENTO E INSTALACAO</t>
  </si>
  <si>
    <t>SINAPI - 89572 - ADAPTADOR CURTO COM BOLSA E ROSCA PARA REGISTRO, PVC, SOLDAVEL, DN 40MM X 1.1/4, INSTALADO EM PRUMADA DE AGUA - FORNECIMENTO E INSTALACAO. AF_06/2022</t>
  </si>
  <si>
    <t>RASGO MECANIZADO E CHUMBAMENTO LINEAR DA ALVENARIA, PARA RAMAIS/DISTRIBUICAO DE PSCI, DIAMETROS ATE 75MM</t>
  </si>
  <si>
    <t>SINAPI - 87879 - CHAPISCO APLICADO EM ALVENARIAS E ESTRUTURAS DE CONCRETO INTERNAS, COM COLHER DE PEDREIRO. ARGAMASSA TRACO 1:3 COM PREPARO EM BETONEIRA 400L. AF_10/2022</t>
  </si>
  <si>
    <t>SINAPI - 87894 - CHAPISCO APLICADO EM ALVENARIA (SEM PRESENCA DE VAOS) E ESTRUTURAS DE CONCRETO DE FACHADA, COM COLHER DE PEDREIRO. ARGAMASSA TRACO 1:3 COM PREPARO EM BETONEIRA 400L. AF_10/2022</t>
  </si>
  <si>
    <t>PISO TIPO PORCELANATO ACETINADO, PLACAS DE (72 X 72)CM, TIPO A, LINHA MADRI, BORDA RETIFICADA DA DELTA OU SIMILAR, EMPREGANDO ARGAMASSA COLANTE EM PO, QUARTZOLIT OU SIMILAR, INCLUSIVE REJUNTE</t>
  </si>
  <si>
    <t>SINAPI - 101965 - PEITORIL LINEAR EM GRANITO OU MARMORE, L = 15CM, ASSENTADO COM ARGAMASSA 1:6 COM ADITIVO. AF_11/2020</t>
  </si>
  <si>
    <t>SINAPI - 100868 - BARRA DE APOIO RETA, EM ACO INOX POLIDO, COMPRIMENTO 80 CM, FIXADA NA PAREDE - FORNECIMENTO E INSTALACAO. AF_01/2020</t>
  </si>
  <si>
    <t>SINAPI - 100867 - BARRA DE APOIO RETA, EM ACO INOX POLIDO, COMPRIMENTO 70 CM, FIXADA NA PAREDE - FORNECIMENTO E INSTALACAO. AF_01/2020</t>
  </si>
  <si>
    <t>SINAPI - 105000 - RAMPA DE ACESSIBILIDADE PARA ACESSO A EDIFICACOES COM INCLINACAO DE 8,33% EM CONCRETO MOLDADO IN LOCO, COM LARGURA DE 1,20M, FCK 25MPA, NAO ARMADA, COM JUNTA A CADA 2M COM CORTE A SECO. AF_03/2024</t>
  </si>
  <si>
    <t>SINAPI - 105001 - RAMPA DE ACESSIBILIDADE PARA ACESSO A EDIFICACOES COM INCLINACAO DE 8,33% EM CONCRETO MOLDADO IN LOCO, COM LARGURA DE 1,50M, FCK 25MPA, NAO ARMADA, COM JUNTA A CADA 2M COM CORTE A SECO. AF_03/2024</t>
  </si>
  <si>
    <t>DIVISORIA NAVAL SIMPLES COM PAINEL CARVALHO MAIORCA OU CINZA CRISTAL, ESP=35MM, DA EUCATEX OU SIMILAR, PERFIS EM ACO ZINCADO - FORNECIMENTO E INSTALACAO</t>
  </si>
  <si>
    <t>PORTA PARA DIVISORIA NAVAL SIMPLES COM PAINEL CARVALHO MAIORCA OU CINZA CRISTAL, ESP=35MM, DA EUCATEX OU SIMILAR,  PERFIS EM ACO ZINCADO - FORNECIMENTO E INSTALACAO</t>
  </si>
  <si>
    <t>SINAPI - 94267 - GUIA (MEIO-FIO) E SARJETA CONJUGADOS DE CONCRETO, MOLDADA IN LOCO EM TRECHO RETO COM EXTRUSORA, 45 CM BASE (15 CM BASE DA GUIA + 30 CM BASE DA SARJETA) X 22 CM ALTURA. AF_01/2024</t>
  </si>
  <si>
    <t>SINAPI - 94268 - GUIA (MEIO-FIO) E SARJETA CONJUGADOS DE CONCRETO, MOLDADA IN LOCO EM TRECHO CURVO COM EXTRUSORA, 45 CM BASE (15 CM BASE DA GUIA + 30 CM BASE DA SARJETA) X 22 CM ALTURA. AF_01/2024</t>
  </si>
  <si>
    <t>SINAPI - 94263 - GUIA (MEIO-FIO) CONCRETO, MOLDADA IN LOCO EM TRECHO RETO COM EXTRUSORA, 13 CM BASE X 22 CM ALTURA. AF_01/2024</t>
  </si>
  <si>
    <t>SINAPI - 94264 - GUIA (MEIO-FIO) CONCRETO, MOLDADA IN LOCO EM TRECHO CURVO COM EXTRUSORA, 13 CM BASE X 22 CM ALTURA. AF_01/2024</t>
  </si>
  <si>
    <t>FORNECIMENTO E INSTALACAO DE GRADIL EM TELA REVESTIDA EM PVC DE ALTA RESISTENCIA, # 5 X 20CM, FIO 4,30MM, VERDE, PAINEL 2,50M, FIXADO EM POSTES METALICOS 60X40X1,50MM, MORLAN OU SIMILAR, INCL.FIXADORES E BLOCO EM CONCRETO FCK=25MPA DE 40X40X40CM</t>
  </si>
  <si>
    <t>FORNECIMENTO E INSTALACAO DE PORTAO DE CORRER EM GRADE REVESTIDA EM PVC, MALHA 5X20CM - FIO 4,30MM, PARA ACESSO DE VEICULOS DA MORLAN OU SIMILAR - FORNECIMENTO E INSTALACAO</t>
  </si>
  <si>
    <t>FORNECIMENTO E INSTALACAO DE PORTAO DE ABRIR  EM GRADE REVESTIDA EM PVC, MALHA 5X20CM - FIO 4,30MM, PARA ACESSO DE VEICULOS/PEDESTRES DA MORLAN OU SIMILAR</t>
  </si>
  <si>
    <t>SINAPI - 98509 - PLANTIO DE ARBUSTO OU CERCA VIVA. AF_07/2024</t>
  </si>
  <si>
    <t>VIGIA NOTURNO, HORA EFETIVAMENTE TRABALHADA DE 22H AS 5H (COM ADICIONAL NOTURNO - CONFORME ACORDO COLETIVO) COM ENCARGOS COMPLEMENTARES</t>
  </si>
  <si>
    <t>RELATÓRIO DE CUSTOS DE COMPOSIÇÕES - SEM ENCARGOS SOCIAIS</t>
  </si>
  <si>
    <t>06/2025</t>
  </si>
  <si>
    <t>11/07/2025</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</si>
  <si>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</si>
  <si>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</si>
  <si>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</si>
  <si>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indica que pelo menos um dos itens da composição não tem custo/preço.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</si>
  <si>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</si>
  <si>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</si>
  <si>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</si>
  <si>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</si>
  <si>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</si>
  <si>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</si>
  <si>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</si>
  <si>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</si>
  <si>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</si>
  <si>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</si>
  <si>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</si>
  <si>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</si>
  <si>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</si>
  <si>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</si>
  <si>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</si>
  <si>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</si>
  <si>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</si>
  <si>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</si>
  <si>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</si>
  <si>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</si>
  <si>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</si>
  <si>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</si>
  <si>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</si>
  <si>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</si>
  <si>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</si>
  <si>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</si>
  <si>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</si>
  <si>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</si>
  <si>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</si>
  <si>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</si>
  <si>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</si>
  <si>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</si>
  <si>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</si>
  <si>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</si>
  <si>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</si>
  <si>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</si>
  <si>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</si>
  <si>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</si>
  <si>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</si>
  <si>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</si>
  <si>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</si>
  <si>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</si>
  <si>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</si>
  <si>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</si>
  <si>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</si>
  <si>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</si>
  <si>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</si>
  <si>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</si>
  <si>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</si>
  <si>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</si>
  <si>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</si>
  <si>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</si>
  <si>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</si>
  <si>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</si>
  <si>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</si>
  <si>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</si>
  <si>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</si>
  <si>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</si>
  <si>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</si>
  <si>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</si>
  <si>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</si>
  <si>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</si>
  <si>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</si>
  <si>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</si>
  <si>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</si>
  <si>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</si>
  <si>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</si>
  <si>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</si>
  <si>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</si>
  <si>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</si>
  <si>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</si>
  <si>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</si>
  <si>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</si>
  <si>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</si>
  <si>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</si>
  <si>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</si>
  <si>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</si>
  <si>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</si>
  <si>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</si>
  <si>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</si>
  <si>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</si>
  <si>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</si>
  <si>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</si>
  <si>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</si>
  <si>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</si>
  <si>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</si>
  <si>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</si>
  <si>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</si>
  <si>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</si>
  <si>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</si>
  <si>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</si>
  <si>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</si>
  <si>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</si>
  <si>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</si>
  <si>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</si>
  <si>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</si>
  <si>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</si>
  <si>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</si>
  <si>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</si>
  <si>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</si>
  <si>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</si>
  <si>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</si>
  <si>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</si>
  <si>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</si>
  <si>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</si>
  <si>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</si>
  <si>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</si>
  <si>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</si>
  <si>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</si>
  <si>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</si>
  <si>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</si>
  <si>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</si>
  <si>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</si>
  <si>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</si>
  <si>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</si>
  <si>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</si>
  <si>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</si>
  <si>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</si>
  <si>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</si>
  <si>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</si>
  <si>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</si>
  <si>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</si>
  <si>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</si>
  <si>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</si>
  <si>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</si>
  <si>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</si>
  <si>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</si>
  <si>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</si>
  <si>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</si>
  <si>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</si>
  <si>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</si>
  <si>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</si>
  <si>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</si>
  <si>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</si>
  <si>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</si>
  <si>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</si>
  <si>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</si>
  <si>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</si>
  <si>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</si>
  <si>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</si>
  <si>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</si>
  <si>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</si>
  <si>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</si>
  <si>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</si>
  <si>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</si>
  <si>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</si>
  <si>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</si>
  <si>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</si>
  <si>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</si>
  <si>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</si>
  <si>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</si>
  <si>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</si>
  <si>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</si>
  <si>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</si>
  <si>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</si>
  <si>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</si>
  <si>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</si>
  <si>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</si>
  <si>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</si>
  <si>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</si>
  <si>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</si>
  <si>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</si>
  <si>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</si>
  <si>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</si>
  <si>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</si>
  <si>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</si>
  <si>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</si>
  <si>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</si>
  <si>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</si>
  <si>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</si>
  <si>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</si>
  <si>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</si>
  <si>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</si>
  <si>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</si>
  <si>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</si>
  <si>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</si>
  <si>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</si>
  <si>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</si>
  <si>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</si>
  <si>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</si>
  <si>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</si>
  <si>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</si>
  <si>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</si>
  <si>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</si>
  <si>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</si>
  <si>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</si>
  <si>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</si>
  <si>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</si>
  <si>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</si>
  <si>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</si>
  <si>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</si>
  <si>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</si>
  <si>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</si>
  <si>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</si>
  <si>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</si>
  <si>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</si>
  <si>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</si>
  <si>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</si>
  <si>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</si>
  <si>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</si>
  <si>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</si>
  <si>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</si>
  <si>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</si>
  <si>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</si>
  <si>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</si>
  <si>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</si>
  <si>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</si>
  <si>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</si>
  <si>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</si>
  <si>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</si>
  <si>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</si>
  <si>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</si>
  <si>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</si>
  <si>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</si>
  <si>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</si>
  <si>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</si>
  <si>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</si>
  <si>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</si>
  <si>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</si>
  <si>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</si>
  <si>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</si>
  <si>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</si>
  <si>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</si>
  <si>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</si>
  <si>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</si>
  <si>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</si>
  <si>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</si>
  <si>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</si>
  <si>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</si>
  <si>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</si>
  <si>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</si>
  <si>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</si>
  <si>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</si>
  <si>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</si>
  <si>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</si>
  <si>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</si>
  <si>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</si>
  <si>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</si>
  <si>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</si>
  <si>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</si>
  <si>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</si>
  <si>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</si>
  <si>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</si>
  <si>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</si>
  <si>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</si>
  <si>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</si>
  <si>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</si>
  <si>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</si>
  <si>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</si>
  <si>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</si>
  <si>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</si>
  <si>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</si>
  <si>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</si>
  <si>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</si>
  <si>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</si>
  <si>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</si>
  <si>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</si>
  <si>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</si>
  <si>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</si>
  <si>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</si>
  <si>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</si>
  <si>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</si>
  <si>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</si>
  <si>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</si>
  <si>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</si>
  <si>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</si>
  <si>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GUARDA-CORPO DE AÇO GALVANIZADO DE 1,10M DE ALTURA, MONTANTES TUBULARES DE 1.1/2 ESPAÇADOS DE 1,20M, TRAVESSA SUPERIOR DE 2, GRADIL FORMADO POR BARRAS CHATAS EM FERRO DE 32X4,8MM, FIXADO COM CHUMBADOR MECÂNICO. AF_04/2019_PS</t>
  </si>
  <si>
    <t>GUARDA-CORPO DE AÇO GALVANIZADO DE 1,10M, MONTANTES TUBULARES DE 100X50MM ESPAÇADOS DE 1,20M, TRAVESSA SUPERIOR DE 3", GRADIL EM CANTONEIRA 51X51X4,8 MM E BARRAS CHATAS NA VERTICAL DE 32X4,8 MM, FIXADO COM ADESIVO ESTRUTURAL EPOXI. AF_04/2019</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</si>
  <si>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</si>
  <si>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</si>
  <si>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</si>
  <si>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</si>
  <si>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</si>
  <si>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</si>
  <si>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</si>
  <si>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</si>
  <si>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</si>
  <si>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</si>
  <si>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</si>
  <si>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</si>
  <si>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</si>
  <si>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</si>
  <si>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</si>
  <si>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</si>
  <si>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</si>
  <si>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</si>
  <si>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</si>
  <si>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</si>
  <si>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</si>
  <si>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</si>
  <si>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</si>
  <si>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DISJUNTOR BAIXA TENSÃO TRIPOLAR A SECO 800A/600V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</si>
  <si>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</si>
  <si>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</si>
  <si>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</si>
  <si>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</si>
  <si>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</si>
  <si>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</si>
  <si>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</si>
  <si>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</si>
  <si>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</si>
  <si>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</si>
  <si>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</si>
  <si>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</si>
  <si>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</si>
  <si>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</si>
  <si>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</si>
  <si>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</si>
  <si>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</si>
  <si>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</si>
  <si>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</si>
  <si>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</si>
  <si>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</si>
  <si>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</si>
  <si>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</si>
  <si>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</si>
  <si>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</si>
  <si>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</si>
  <si>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</si>
  <si>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</si>
  <si>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</si>
  <si>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</si>
  <si>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</si>
  <si>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</si>
  <si>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</si>
  <si>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</si>
  <si>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</si>
  <si>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</si>
  <si>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</si>
  <si>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</si>
  <si>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</si>
  <si>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</si>
  <si>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</si>
  <si>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</si>
  <si>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</si>
  <si>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</si>
  <si>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</si>
  <si>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</si>
  <si>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</si>
  <si>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</si>
  <si>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</si>
  <si>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</si>
  <si>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</si>
  <si>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</si>
  <si>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</si>
  <si>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</si>
  <si>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</si>
  <si>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</si>
  <si>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</si>
  <si>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</si>
  <si>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</si>
  <si>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</si>
  <si>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</si>
  <si>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</si>
  <si>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</si>
  <si>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</si>
  <si>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</si>
  <si>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</si>
  <si>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</si>
  <si>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</si>
  <si>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</si>
  <si>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</si>
  <si>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</si>
  <si>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</si>
  <si>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</si>
  <si>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</si>
  <si>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</si>
  <si>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</si>
  <si>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</si>
  <si>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</si>
  <si>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</si>
  <si>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</si>
  <si>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</si>
  <si>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</si>
  <si>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</si>
  <si>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</si>
  <si>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</si>
  <si>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</si>
  <si>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</si>
  <si>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</si>
  <si>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</si>
  <si>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</si>
  <si>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</si>
  <si>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</si>
  <si>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</si>
  <si>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</si>
  <si>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</si>
  <si>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</si>
  <si>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</si>
  <si>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</si>
  <si>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</si>
  <si>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</si>
  <si>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</si>
  <si>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</si>
  <si>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</si>
  <si>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</si>
  <si>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</si>
  <si>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</si>
  <si>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</si>
  <si>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</si>
  <si>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</si>
  <si>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</si>
  <si>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</si>
  <si>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</si>
  <si>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</si>
  <si>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</si>
  <si>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</si>
  <si>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</si>
  <si>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</si>
  <si>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</si>
  <si>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</si>
  <si>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</si>
  <si>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</si>
  <si>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</si>
  <si>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</si>
  <si>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</si>
  <si>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</si>
  <si>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</si>
  <si>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</si>
  <si>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</si>
  <si>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</si>
  <si>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</si>
  <si>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</si>
  <si>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</si>
  <si>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</si>
  <si>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</si>
  <si>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</si>
  <si>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</si>
  <si>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</si>
  <si>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</si>
  <si>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</si>
  <si>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</si>
  <si>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</si>
  <si>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</si>
  <si>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</si>
  <si>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</si>
  <si>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</si>
  <si>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</si>
  <si>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</si>
  <si>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</si>
  <si>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</si>
  <si>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</si>
  <si>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</si>
  <si>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</si>
  <si>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</si>
  <si>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</si>
  <si>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</si>
  <si>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</si>
  <si>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</si>
  <si>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</si>
  <si>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</si>
  <si>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</si>
  <si>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</si>
  <si>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</si>
  <si>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</si>
  <si>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</si>
  <si>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</si>
  <si>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</si>
  <si>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</si>
  <si>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</si>
  <si>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</si>
  <si>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</si>
  <si>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</si>
  <si>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</si>
  <si>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</si>
  <si>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</si>
  <si>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</si>
  <si>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</si>
  <si>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</si>
  <si>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</si>
  <si>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</si>
  <si>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</si>
  <si>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</si>
  <si>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</si>
  <si>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</si>
  <si>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</si>
  <si>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</si>
  <si>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</si>
  <si>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</si>
  <si>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</si>
  <si>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</si>
  <si>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</si>
  <si>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</si>
  <si>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</si>
  <si>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</si>
  <si>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</si>
  <si>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</si>
  <si>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</si>
  <si>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</si>
  <si>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</si>
  <si>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</si>
  <si>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</si>
  <si>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</si>
  <si>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</si>
  <si>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</si>
  <si>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</si>
  <si>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</si>
  <si>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</si>
  <si>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</si>
  <si>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</si>
  <si>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</si>
  <si>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</si>
  <si>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</si>
  <si>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</si>
  <si>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</si>
  <si>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</si>
  <si>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</si>
  <si>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</si>
  <si>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</si>
  <si>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</si>
  <si>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</si>
  <si>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</si>
  <si>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</si>
  <si>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</si>
  <si>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</si>
  <si>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</si>
  <si>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</si>
  <si>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</si>
  <si>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</si>
  <si>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</si>
  <si>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</si>
  <si>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</si>
  <si>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</si>
  <si>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</si>
  <si>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</si>
  <si>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</si>
  <si>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</si>
  <si>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</si>
  <si>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</si>
  <si>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</si>
  <si>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</si>
  <si>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</si>
  <si>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</si>
  <si>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</si>
  <si>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</si>
  <si>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</si>
  <si>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</si>
  <si>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</si>
  <si>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</si>
  <si>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</si>
  <si>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</si>
  <si>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</si>
  <si>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</si>
  <si>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</si>
  <si>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</si>
  <si>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</si>
  <si>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</si>
  <si>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</si>
  <si>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PORTA/PAINEL CEGO PARA DIVISÓRIA (N1) - PAINEL CEGO MSO/COMEIA E=35MM, S/ BONECA, INCLUSO BATENTE, TESTEIRO, DOBRADIÇAS E FECHADURA. AF_01/2021</t>
  </si>
  <si>
    <t>PORTA/PAINEL CEGO PARA DIVISÓRIA (N1) PVC E=35MM, S/ BONECA, INCLUSO BATENTE, TESTEIRO, DOBRADIÇAS E FECHADURA. AF_01/2021</t>
  </si>
  <si>
    <t>PORTA/VIDRO PARA DIVISÓRIA (N2) - PAINEL C/ MSO/COMEIA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</si>
  <si>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</si>
  <si>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</si>
  <si>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</si>
  <si>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</si>
  <si>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</si>
  <si>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</si>
  <si>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</si>
  <si>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</si>
  <si>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</si>
  <si>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</si>
  <si>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</si>
  <si>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</si>
  <si>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</si>
  <si>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</si>
  <si>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</si>
  <si>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</si>
  <si>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</si>
  <si>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</si>
  <si>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</si>
  <si>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</si>
  <si>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</si>
  <si>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</si>
  <si>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</si>
  <si>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</si>
  <si>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</si>
  <si>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</si>
  <si>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</si>
  <si>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</si>
  <si>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</si>
  <si>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</si>
  <si>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</si>
  <si>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</si>
  <si>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</si>
  <si>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</si>
  <si>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</si>
  <si>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</si>
  <si>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</si>
  <si>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</si>
  <si>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</si>
  <si>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</si>
  <si>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</si>
  <si>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</si>
  <si>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</si>
  <si>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</si>
  <si>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</si>
  <si>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</si>
  <si>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</si>
  <si>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</si>
  <si>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</si>
  <si>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</si>
  <si>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</si>
  <si>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</si>
  <si>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</si>
  <si>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</si>
  <si>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</si>
  <si>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</si>
  <si>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</si>
  <si>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</si>
  <si>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</si>
  <si>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</si>
  <si>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</si>
  <si>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</si>
  <si>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</si>
  <si>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</si>
  <si>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</si>
  <si>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</si>
  <si>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</si>
  <si>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</si>
  <si>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</si>
  <si>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</si>
  <si>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</si>
  <si>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</si>
  <si>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</si>
  <si>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</si>
  <si>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</si>
  <si>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</si>
  <si>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</si>
  <si>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</si>
  <si>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</si>
  <si>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</si>
  <si>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</si>
  <si>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</si>
  <si>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</si>
  <si>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</si>
  <si>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</si>
  <si>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</si>
  <si>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</si>
  <si>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</si>
  <si>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</si>
  <si>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</si>
  <si>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</si>
  <si>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</si>
  <si>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</si>
  <si>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</si>
  <si>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</si>
  <si>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</si>
  <si>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</si>
  <si>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</si>
  <si>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</si>
  <si>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</si>
  <si>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</si>
  <si>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</si>
  <si>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</si>
  <si>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</si>
  <si>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</si>
  <si>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</si>
  <si>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</si>
  <si>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</si>
  <si>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</si>
  <si>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</si>
  <si>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</si>
  <si>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</si>
  <si>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</si>
  <si>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</si>
  <si>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</si>
  <si>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</si>
  <si>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</si>
  <si>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</si>
  <si>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</si>
  <si>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</si>
  <si>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</si>
  <si>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</si>
  <si>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</si>
  <si>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</si>
  <si>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</si>
  <si>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</si>
  <si>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</si>
  <si>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</si>
  <si>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</si>
  <si>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</si>
  <si>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</si>
  <si>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</si>
  <si>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</si>
  <si>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</si>
  <si>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</si>
  <si>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</si>
  <si>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</si>
  <si>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</si>
  <si>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</si>
  <si>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</si>
  <si>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</si>
  <si>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</si>
  <si>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</si>
  <si>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</si>
  <si>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</si>
  <si>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</si>
  <si>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</si>
  <si>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</si>
  <si>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</si>
  <si>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</si>
  <si>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</si>
  <si>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</si>
  <si>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</si>
  <si>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</si>
  <si>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</si>
  <si>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</si>
  <si>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</si>
  <si>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</si>
  <si>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</si>
  <si>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</si>
  <si>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</si>
  <si>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</si>
  <si>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</si>
  <si>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</si>
  <si>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</si>
  <si>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</si>
  <si>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</si>
  <si>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</si>
  <si>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</si>
  <si>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</si>
  <si>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</si>
  <si>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</si>
  <si>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</si>
  <si>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</si>
  <si>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</si>
  <si>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</si>
  <si>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</si>
  <si>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</si>
  <si>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</si>
  <si>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</si>
  <si>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</si>
  <si>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</si>
  <si>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</si>
  <si>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</si>
  <si>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</si>
  <si>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</si>
  <si>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</si>
  <si>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</si>
  <si>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</si>
  <si>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</si>
  <si>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</si>
  <si>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</si>
  <si>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</si>
  <si>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</si>
  <si>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</si>
  <si>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</si>
  <si>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</si>
  <si>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</si>
  <si>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</si>
  <si>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</si>
  <si>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</si>
  <si>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</si>
  <si>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</si>
  <si>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</si>
  <si>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</si>
  <si>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</si>
  <si>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</si>
  <si>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</si>
  <si>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</si>
  <si>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</si>
  <si>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</si>
  <si>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</si>
  <si>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</si>
  <si>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</si>
  <si>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</si>
  <si>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</si>
  <si>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</si>
  <si>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</si>
  <si>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</si>
  <si>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</si>
  <si>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</si>
  <si>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</si>
  <si>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</si>
  <si>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</si>
  <si>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</si>
  <si>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</si>
  <si>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</si>
  <si>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</si>
  <si>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</si>
  <si>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</si>
  <si>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</si>
  <si>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</si>
  <si>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</si>
  <si>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</si>
  <si>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</si>
  <si>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</si>
  <si>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</si>
  <si>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</si>
  <si>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</si>
  <si>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</si>
  <si>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</si>
  <si>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</si>
  <si>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</si>
  <si>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</si>
  <si>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</si>
  <si>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</si>
  <si>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Preço Unitário
(R$)</t>
  </si>
  <si>
    <t>ABERTURA PARA ENCAIXE DE CUBA OU LAVATORIO EM BANCADA DE MARMORE/ GRANITO OU OUTRO TIPO DE PEDRA NATURAL</t>
  </si>
  <si>
    <t>ACETILENO - RECARGA DE GAS PARA CILINDRO (NAO INCLUI TROCA/MANUTENCAO DO CILINDRO)</t>
  </si>
  <si>
    <t>ALICATE BICO LONGO (MEIA CANA) 6", COM ISOLAMENTO ATE 1000 V</t>
  </si>
  <si>
    <t>ALICATE DESENCAPADOR AUTOMATICO 8"</t>
  </si>
  <si>
    <t>ALICATE PROFISSIONAL 8", UNIVERSAL, COM ISOLAMENTO ATE 1000 V</t>
  </si>
  <si>
    <t>APOIO DO PORTA DENTE PARA FRESADORA DE ASFALTO</t>
  </si>
  <si>
    <t>AQUECEDOR DE OLEO BPF (FLUIDO) TERMICO, CAPACIDADE DE 300.000 KCAL/H</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</si>
  <si>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</si>
  <si>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</si>
  <si>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</si>
  <si>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</si>
  <si>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</si>
  <si>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600 L, CAPACIDADE DE MISTURA 440 L, MOTOR A GASOLINA POTENCIA 10 HP,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</si>
  <si>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</si>
  <si>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</si>
  <si>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</si>
  <si>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</si>
  <si>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</si>
  <si>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</si>
  <si>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</si>
  <si>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</si>
  <si>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</si>
  <si>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</si>
  <si>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</si>
  <si>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</si>
  <si>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</si>
  <si>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</si>
  <si>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</si>
  <si>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</si>
  <si>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</si>
  <si>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</si>
  <si>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</si>
  <si>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</si>
  <si>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</si>
  <si>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</si>
  <si>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</si>
  <si>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</si>
  <si>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</si>
  <si>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</si>
  <si>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</si>
  <si>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</si>
  <si>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</si>
  <si>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</si>
  <si>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</si>
  <si>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</si>
  <si>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</si>
  <si>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</si>
  <si>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</si>
  <si>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</si>
  <si>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</si>
  <si>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</si>
  <si>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</si>
  <si>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</si>
  <si>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</si>
  <si>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</si>
  <si>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</si>
  <si>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</si>
  <si>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</si>
  <si>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</si>
  <si>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FURO PARA TORNEIRA OU OUTROS ACESSORIOS EM BANCADA DE MARMORE/ GRANITO OU OUTRO TIPO DE PEDRA NATURAL</t>
  </si>
  <si>
    <t>GRAMPO DE APERTO RAPIDO 18"</t>
  </si>
  <si>
    <t>GRANALHA DE ACO, ESFERICA (SHOT), PARA JATEAMENTO, PENEIRA 1,19 A 1,00 MM (SAE S390)</t>
  </si>
  <si>
    <t>GRUPO GERADOR ESTACIONARIO SILENCIADO, POTENCIA 50 KVA, MOTOR DIESEL</t>
  </si>
  <si>
    <t>GRUPO GERADOR ESTACIONARIO, SILENCIADO, POTENCIA 180 KVA, MOTOR DIESEL</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</si>
  <si>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</si>
  <si>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</si>
  <si>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</si>
  <si>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</si>
  <si>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</si>
  <si>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</si>
  <si>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</si>
  <si>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</si>
  <si>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</si>
  <si>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</si>
  <si>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</si>
  <si>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</si>
  <si>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</si>
  <si>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</si>
  <si>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</si>
  <si>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</si>
  <si>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</si>
  <si>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</si>
  <si>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</si>
  <si>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</si>
  <si>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</si>
  <si>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</si>
  <si>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</si>
  <si>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</si>
  <si>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</si>
  <si>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</si>
  <si>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</si>
  <si>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</si>
  <si>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</si>
  <si>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</si>
  <si>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</si>
  <si>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</si>
  <si>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</si>
  <si>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</si>
  <si>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</si>
  <si>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</si>
  <si>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</si>
  <si>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OXIGENIO - RECARGA DE GAS PARA CILINDRO (NAO INCLUI TROCA/MANUTENCAO DO CILINDRO)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</si>
  <si>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</si>
  <si>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</si>
  <si>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</si>
  <si>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</si>
  <si>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</si>
  <si>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</si>
  <si>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</si>
  <si>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</si>
  <si>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</si>
  <si>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</si>
  <si>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</si>
  <si>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</si>
  <si>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</si>
  <si>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</si>
  <si>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</si>
  <si>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</si>
  <si>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</si>
  <si>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</si>
  <si>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</si>
  <si>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</si>
  <si>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</si>
  <si>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</si>
  <si>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</si>
  <si>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</si>
  <si>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</si>
  <si>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</si>
  <si>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</si>
  <si>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</si>
  <si>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</si>
  <si>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</si>
  <si>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</si>
  <si>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</si>
  <si>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</si>
  <si>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</si>
  <si>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</si>
  <si>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</si>
  <si>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</si>
  <si>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</si>
  <si>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</si>
  <si>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</si>
  <si>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</si>
  <si>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</si>
  <si>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</si>
  <si>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</si>
  <si>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</si>
  <si>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</si>
  <si>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</si>
  <si>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</si>
  <si>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</si>
  <si>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</si>
  <si>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</si>
  <si>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</si>
  <si>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</si>
  <si>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</si>
  <si>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</si>
  <si>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</si>
  <si>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2.1.3</t>
  </si>
  <si>
    <t>2.1.4</t>
  </si>
  <si>
    <t>2.1.5</t>
  </si>
  <si>
    <t>3.1.5</t>
  </si>
  <si>
    <t>04 de agosto de 2025</t>
  </si>
  <si>
    <t>CAMPO GRANDE</t>
  </si>
  <si>
    <t>ANTERIOR</t>
  </si>
  <si>
    <t>SINAPI - 06/2025 - MS
AGESUL - 06/2025
SICRO - MS 04/2025</t>
  </si>
  <si>
    <t>SUBST. POR AGESUL</t>
  </si>
  <si>
    <t>CORRIGIR</t>
  </si>
  <si>
    <t>REMODELAÇÃO DE MEIO-FIO ELEVADO COM MUDANÇA DE SEÇÃO, ARMADO, COM SARJETA, ALTURA INICIAL DE 60CM E FINAL DE 35CM, SEÇÃO INICIAL 0,128M2 E SEÇÃO FINAL 0,09M2 , CONCRETO FCK=20MPA, MOLDADO NO LOCAL - MODELO ESQUINA MUDANÇA DE SEÇÃO</t>
  </si>
  <si>
    <t>BARREIRA DE CONTENÇÃO TIPO MEIO-FIO COM SARJETA, EM CONCRETO ARMADO FCK=20MPA, ALTURA DE 60CM, SEÇÃO 0,128M2, MOLDADO NO LOCAL</t>
  </si>
  <si>
    <t>SALDO DE 862,60M LINEARES</t>
  </si>
  <si>
    <t>26 de agosto de 2025</t>
  </si>
  <si>
    <t>Preço Unitário</t>
  </si>
  <si>
    <t>Valor Unit com BDI</t>
  </si>
  <si>
    <t>DEMOLIÇÃO E RETIRADAS</t>
  </si>
  <si>
    <t>FUNDAÇÃO</t>
  </si>
  <si>
    <t>CORTE E DOBRA DE AÇO CA-60, DIÂMETRO DE 5,0 MM.</t>
  </si>
  <si>
    <t>BLOCOS</t>
  </si>
  <si>
    <t>ESCAVAÇÃO MANUAL DE VALA PARA VIGA BALDRAME (SEM ESCAVAÇÃO PARA COLOCAÇÃO DE FÔRMAS). AF_06/2017</t>
  </si>
  <si>
    <t>ARMAÇÃO DE BLOCO, VIGA BALDRAME OU SAPATA UTILIZANDO AÇO CA-50 DE 10 MM - MONTAGEM.</t>
  </si>
  <si>
    <t>CONCRETO FCK = 25MPA, TRAÇO 1:2,3:2,7 (CIMENTO/ AREIA MÉDIA/ BRITA 1)  - PREPARO MECÂNICO COM BETONEIRA 400 L. AF_07/2016</t>
  </si>
  <si>
    <t>VIGA SUPERIOR</t>
  </si>
  <si>
    <t>PILARES</t>
  </si>
  <si>
    <t>VEDAÇÃO</t>
  </si>
  <si>
    <t>IMPERMEABILIZAÇÃO DE SUPERFÍCIE COM EMULSÃO ASFÁLTICA, 2 DEMÃOS AF_06/2018</t>
  </si>
  <si>
    <t>CHAPISCO APLICADO EM ALVENARIAS E ESTRUTURAS DE CONCRETO INTERNAS, COM COLHER DE PEDREIRO.  ARGAMASSA TRAÇO 1:3 COM PREPARO EM BETONEIRA 400L. AF_06/2014</t>
  </si>
  <si>
    <t>MASSA ÚNICA, PARA RECEBIMENTO DE PINTURA, EM ARGAMASSA TRAÇO 1:2:8, PREPARO MECÂNICO COM BETONEIRA 400L, APLICADA MANUALMENTE EM FACES INTERNAS DE PAREDES, ESPESSURA DE 20MM, COM EXECUÇÃO DE TALISCAS. AF_06/2014</t>
  </si>
  <si>
    <t>______________________________________</t>
  </si>
  <si>
    <t>Responsável Técnico pela Fiscalização</t>
  </si>
  <si>
    <t>PLANILHA ORÇAMENTÁRIA (INCLUSO ITENS EXECUTADOS EM CONTRATOS RESCINDIDOS)</t>
  </si>
  <si>
    <r>
      <t xml:space="preserve">Nome: </t>
    </r>
    <r>
      <rPr>
        <sz val="10"/>
        <rFont val="Arial"/>
        <family val="2"/>
      </rPr>
      <t>RAFAEL DOS SANTOS ARAUJO LIMA</t>
    </r>
  </si>
  <si>
    <r>
      <t xml:space="preserve">Profissão: </t>
    </r>
    <r>
      <rPr>
        <sz val="10"/>
        <rFont val="Arial"/>
        <family val="2"/>
      </rPr>
      <t>ENGENHEIRO CIVIL</t>
    </r>
  </si>
  <si>
    <r>
      <t xml:space="preserve">CREA/CAU: </t>
    </r>
    <r>
      <rPr>
        <sz val="10"/>
        <rFont val="Arial"/>
        <family val="2"/>
      </rPr>
      <t>CREA 20613/MS</t>
    </r>
  </si>
  <si>
    <t>VALOR EXECUTADO DA OBRA</t>
  </si>
  <si>
    <t>VALOR DO SALDO DA OBRA</t>
  </si>
  <si>
    <t>VALOR A LICITAR C/ REAJUSTE</t>
  </si>
  <si>
    <t>QTD. 
EXECUTADA</t>
  </si>
  <si>
    <t xml:space="preserve">QTD. 
SALDO </t>
  </si>
  <si>
    <t xml:space="preserve">QTD.
A LICITAR </t>
  </si>
  <si>
    <t>QTD. ACRÉSCIMO/ DECRÉSCIMO</t>
  </si>
  <si>
    <t>QTD. CONTRATO ANTERIOR</t>
  </si>
  <si>
    <t>Qtd. Edital</t>
  </si>
  <si>
    <t>Qtd. Exig.
Atestado</t>
  </si>
  <si>
    <t xml:space="preserve">EXECUÇÃO DE PAVIMENTO EM PISO INTERTRAVADO, COM BLOCO RETANGULAR COR NATURAL DE 20 X 10 CM, ESPESSURA 6 CM. </t>
  </si>
  <si>
    <t xml:space="preserve">GUIA (MEIO-FIO) EM TRECHO RETO, CONFECCIONADA EM CONCRETO PRÉ-FABRICADO,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</si>
</sst>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quot;R$&quot;* #,##0.00_);_(&quot;R$&quot;* \(#,##0.00\);_(&quot;R$&quot;* &quot;-&quot;??_);_(@_)"/>
    <numFmt numFmtId="165" formatCode="#,##0.00\ %"/>
    <numFmt numFmtId="166" formatCode="#,##0.0000000"/>
    <numFmt numFmtId="167" formatCode="#,##0.0000"/>
    <numFmt numFmtId="168" formatCode="#,##0.00;\-\ #,##0.00;\-"/>
    <numFmt numFmtId="169" formatCode="0.000"/>
    <numFmt numFmtId="170" formatCode="0.00000"/>
  </numFmts>
  <fonts count="34" x14ac:knownFonts="1">
    <font>
      <sz val="11"/>
      <name val="Arial"/>
      <family val="1"/>
    </font>
    <font>
      <b/>
      <sz val="11"/>
      <name val="Arial"/>
      <family val="1"/>
    </font>
    <font>
      <sz val="10"/>
      <color rgb="FF000000"/>
      <name val="Arial"/>
      <family val="1"/>
    </font>
    <font>
      <b/>
      <sz val="10"/>
      <name val="Arial"/>
      <family val="1"/>
    </font>
    <font>
      <sz val="10"/>
      <name val="Arial"/>
      <family val="1"/>
    </font>
    <font>
      <sz val="11"/>
      <name val="Arial"/>
      <family val="1"/>
    </font>
    <font>
      <sz val="10"/>
      <name val="Arial"/>
      <family val="2"/>
    </font>
    <font>
      <sz val="11"/>
      <color rgb="FF000000"/>
      <name val="Calibri"/>
      <family val="2"/>
    </font>
    <font>
      <b/>
      <sz val="10"/>
      <name val="Arial"/>
      <family val="2"/>
    </font>
    <font>
      <b/>
      <sz val="11"/>
      <name val="Arial"/>
      <family val="2"/>
    </font>
    <font>
      <sz val="11"/>
      <name val="Arial"/>
      <family val="2"/>
    </font>
    <font>
      <b/>
      <sz val="10"/>
      <color rgb="FFFFFFFF"/>
      <name val="Arial"/>
      <family val="2"/>
    </font>
    <font>
      <sz val="10"/>
      <color theme="1"/>
      <name val="Arial"/>
      <family val="2"/>
    </font>
    <font>
      <b/>
      <sz val="8"/>
      <color indexed="8"/>
      <name val="Arial"/>
      <family val="2"/>
    </font>
    <font>
      <b/>
      <u/>
      <sz val="10"/>
      <name val="Arial"/>
      <family val="2"/>
    </font>
    <font>
      <sz val="7"/>
      <color rgb="FF000000"/>
      <name val="Arial"/>
      <family val="2"/>
    </font>
    <font>
      <sz val="8"/>
      <name val="Arial"/>
      <family val="1"/>
    </font>
    <font>
      <b/>
      <sz val="14"/>
      <name val="Arial"/>
      <family val="2"/>
    </font>
    <font>
      <b/>
      <sz val="10"/>
      <color theme="1"/>
      <name val="Arial"/>
      <family val="2"/>
    </font>
    <font>
      <sz val="10"/>
      <color rgb="FF000000"/>
      <name val="Arial"/>
      <family val="2"/>
    </font>
    <font>
      <b/>
      <sz val="11"/>
      <name val="Calibri"/>
      <family val="2"/>
      <scheme val="minor"/>
    </font>
    <font>
      <sz val="11"/>
      <name val="Calibri"/>
      <family val="2"/>
      <scheme val="minor"/>
    </font>
    <font>
      <sz val="9"/>
      <name val="Calibri"/>
      <family val="2"/>
      <scheme val="minor"/>
    </font>
    <font>
      <sz val="9"/>
      <color theme="1"/>
      <name val="Calibri"/>
      <family val="2"/>
      <scheme val="minor"/>
    </font>
    <font>
      <b/>
      <sz val="9"/>
      <color theme="1"/>
      <name val="Calibri"/>
      <family val="2"/>
      <scheme val="minor"/>
    </font>
    <font>
      <b/>
      <sz val="9"/>
      <name val="Calibri"/>
      <family val="2"/>
      <scheme val="minor"/>
    </font>
    <font>
      <b/>
      <sz val="9"/>
      <color indexed="8"/>
      <name val="Calibri"/>
      <family val="2"/>
      <scheme val="minor"/>
    </font>
    <font>
      <sz val="9"/>
      <color indexed="8"/>
      <name val="Calibri"/>
      <family val="2"/>
      <scheme val="minor"/>
    </font>
    <font>
      <sz val="9"/>
      <color rgb="FFFF0000"/>
      <name val="Calibri"/>
      <family val="2"/>
      <scheme val="minor"/>
    </font>
    <font>
      <b/>
      <sz val="10"/>
      <color rgb="FFFF0000"/>
      <name val="Arial"/>
      <family val="2"/>
    </font>
    <font>
      <sz val="10"/>
      <color rgb="FFFF0000"/>
      <name val="Arial"/>
      <family val="2"/>
    </font>
    <font>
      <sz val="11"/>
      <color indexed="8"/>
      <name val="Tahoma"/>
      <family val="2"/>
    </font>
    <font>
      <sz val="9"/>
      <name val="Arial"/>
      <family val="2"/>
    </font>
    <font>
      <b/>
      <sz val="15"/>
      <name val="Arial"/>
      <family val="2"/>
    </font>
  </fonts>
  <fills count="25">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FF0D8"/>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indexed="8"/>
      </patternFill>
    </fill>
    <fill>
      <patternFill patternType="solid">
        <fgColor indexed="9"/>
        <bgColor indexed="8"/>
      </patternFill>
    </fill>
    <fill>
      <patternFill patternType="solid">
        <fgColor rgb="FFFFFF00"/>
        <bgColor indexed="8"/>
      </patternFill>
    </fill>
    <fill>
      <patternFill patternType="solid">
        <fgColor rgb="FF92D050"/>
        <bgColor indexed="64"/>
      </patternFill>
    </fill>
    <fill>
      <patternFill patternType="solid">
        <fgColor rgb="FF005CA9"/>
        <bgColor indexed="64"/>
      </patternFill>
    </fill>
    <fill>
      <patternFill patternType="solid">
        <fgColor indexed="13"/>
        <bgColor indexed="64"/>
      </patternFill>
    </fill>
    <fill>
      <patternFill patternType="solid">
        <fgColor rgb="FF002E6E"/>
        <bgColor indexed="64"/>
      </patternFill>
    </fill>
    <fill>
      <patternFill patternType="solid">
        <fgColor theme="7" tint="0.79998168889431442"/>
        <bgColor indexed="64"/>
      </patternFill>
    </fill>
    <fill>
      <patternFill patternType="solid">
        <fgColor theme="9" tint="0.39997558519241921"/>
        <bgColor indexed="64"/>
      </patternFill>
    </fill>
  </fills>
  <borders count="44">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n">
        <color rgb="FFCCCCCC"/>
      </bottom>
      <diagonal/>
    </border>
    <border>
      <left style="thin">
        <color auto="1"/>
      </left>
      <right style="thin">
        <color auto="1"/>
      </right>
      <top style="thin">
        <color auto="1"/>
      </top>
      <bottom style="thin">
        <color auto="1"/>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style="thin">
        <color indexed="64"/>
      </left>
      <right style="thin">
        <color rgb="FFCCCCCC"/>
      </right>
      <top style="thin">
        <color indexed="64"/>
      </top>
      <bottom style="thin">
        <color indexed="64"/>
      </bottom>
      <diagonal/>
    </border>
    <border>
      <left style="thin">
        <color rgb="FFCCCCCC"/>
      </left>
      <right style="thin">
        <color rgb="FFCCCCCC"/>
      </right>
      <top style="thin">
        <color indexed="64"/>
      </top>
      <bottom style="thin">
        <color indexed="64"/>
      </bottom>
      <diagonal/>
    </border>
    <border>
      <left style="thin">
        <color rgb="FFCCCCCC"/>
      </left>
      <right style="thin">
        <color indexed="64"/>
      </right>
      <top style="thin">
        <color indexed="64"/>
      </top>
      <bottom style="thin">
        <color indexed="64"/>
      </bottom>
      <diagonal/>
    </border>
    <border>
      <left style="thin">
        <color rgb="FFCCCCCC"/>
      </left>
      <right style="thin">
        <color rgb="FFCCCCCC"/>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top style="thin">
        <color indexed="64"/>
      </top>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s>
  <cellStyleXfs count="11">
    <xf numFmtId="0" fontId="0" fillId="0" borderId="0"/>
    <xf numFmtId="9" fontId="5" fillId="0" borderId="0" applyFont="0" applyFill="0" applyBorder="0" applyAlignment="0" applyProtection="0"/>
    <xf numFmtId="9" fontId="6" fillId="0" borderId="0" applyFont="0" applyFill="0" applyBorder="0" applyAlignment="0" applyProtection="0"/>
    <xf numFmtId="0" fontId="6" fillId="0" borderId="0"/>
    <xf numFmtId="164" fontId="5" fillId="0" borderId="0" applyFont="0" applyFill="0" applyBorder="0" applyAlignment="0" applyProtection="0"/>
    <xf numFmtId="0" fontId="7" fillId="0" borderId="0"/>
    <xf numFmtId="0" fontId="6" fillId="0" borderId="0"/>
    <xf numFmtId="43" fontId="5" fillId="0" borderId="0" applyFont="0" applyFill="0" applyBorder="0" applyAlignment="0" applyProtection="0"/>
    <xf numFmtId="44" fontId="5" fillId="0" borderId="0" applyFont="0" applyFill="0" applyBorder="0" applyAlignment="0" applyProtection="0"/>
    <xf numFmtId="0" fontId="31" fillId="0" borderId="0"/>
    <xf numFmtId="0" fontId="32" fillId="0" borderId="0"/>
  </cellStyleXfs>
  <cellXfs count="315">
    <xf numFmtId="0" fontId="0" fillId="0" borderId="0" xfId="0"/>
    <xf numFmtId="0" fontId="1" fillId="13" borderId="0" xfId="0" applyFont="1" applyFill="1" applyAlignment="1">
      <alignment horizontal="left" vertical="top" wrapText="1"/>
    </xf>
    <xf numFmtId="0" fontId="3" fillId="13" borderId="0" xfId="0" applyFont="1" applyFill="1" applyAlignment="1">
      <alignment horizontal="left" vertical="top" wrapText="1"/>
    </xf>
    <xf numFmtId="0" fontId="1" fillId="13" borderId="5" xfId="0" applyFont="1" applyFill="1" applyBorder="1" applyAlignment="1">
      <alignment horizontal="left" vertical="top" wrapText="1"/>
    </xf>
    <xf numFmtId="0" fontId="1" fillId="13" borderId="5" xfId="0" applyFont="1" applyFill="1" applyBorder="1" applyAlignment="1">
      <alignment horizontal="right" vertical="top" wrapText="1"/>
    </xf>
    <xf numFmtId="0" fontId="4" fillId="13" borderId="0" xfId="0" applyFont="1" applyFill="1" applyAlignment="1">
      <alignment horizontal="center" vertical="top" wrapText="1"/>
    </xf>
    <xf numFmtId="0" fontId="3" fillId="13" borderId="0" xfId="0" applyFont="1" applyFill="1" applyAlignment="1">
      <alignment vertical="top" wrapText="1"/>
    </xf>
    <xf numFmtId="10" fontId="3" fillId="13" borderId="7" xfId="1" applyNumberFormat="1" applyFont="1" applyFill="1" applyBorder="1" applyAlignment="1" applyProtection="1">
      <alignment horizontal="center" vertical="center" wrapText="1"/>
    </xf>
    <xf numFmtId="0" fontId="0" fillId="0" borderId="0" xfId="0" applyAlignment="1">
      <alignment horizontal="center"/>
    </xf>
    <xf numFmtId="0" fontId="6" fillId="19" borderId="17" xfId="0" applyFont="1" applyFill="1" applyBorder="1" applyAlignment="1">
      <alignment horizontal="right" vertical="top" wrapText="1"/>
    </xf>
    <xf numFmtId="0" fontId="6" fillId="19" borderId="17" xfId="0" applyFont="1" applyFill="1" applyBorder="1" applyAlignment="1">
      <alignment horizontal="left" vertical="top" wrapText="1"/>
    </xf>
    <xf numFmtId="0" fontId="8" fillId="19" borderId="17" xfId="0" applyFont="1" applyFill="1" applyBorder="1" applyAlignment="1">
      <alignment horizontal="left" vertical="top" wrapText="1"/>
    </xf>
    <xf numFmtId="4" fontId="8" fillId="19" borderId="17" xfId="0" applyNumberFormat="1" applyFont="1" applyFill="1" applyBorder="1" applyAlignment="1">
      <alignment horizontal="center" vertical="top" wrapText="1"/>
    </xf>
    <xf numFmtId="164" fontId="2" fillId="7" borderId="5" xfId="4" applyFont="1" applyFill="1" applyBorder="1" applyAlignment="1" applyProtection="1">
      <alignment horizontal="center" vertical="center" wrapText="1"/>
    </xf>
    <xf numFmtId="4" fontId="2" fillId="0" borderId="0" xfId="0" applyNumberFormat="1" applyFont="1" applyAlignment="1">
      <alignment horizontal="right" vertical="center" wrapText="1"/>
    </xf>
    <xf numFmtId="9" fontId="2" fillId="0" borderId="0" xfId="1" applyFont="1" applyFill="1" applyBorder="1" applyAlignment="1" applyProtection="1">
      <alignment horizontal="right" vertical="center" wrapText="1"/>
      <protection locked="0"/>
    </xf>
    <xf numFmtId="0" fontId="1" fillId="13" borderId="5" xfId="0" applyFont="1" applyFill="1" applyBorder="1" applyAlignment="1">
      <alignment horizontal="center" vertical="top" wrapText="1"/>
    </xf>
    <xf numFmtId="4" fontId="2" fillId="7" borderId="5" xfId="0" applyNumberFormat="1" applyFont="1" applyFill="1" applyBorder="1" applyAlignment="1">
      <alignment horizontal="center" vertical="center" wrapText="1"/>
    </xf>
    <xf numFmtId="9" fontId="2" fillId="14" borderId="5" xfId="1" applyFont="1" applyFill="1" applyBorder="1" applyAlignment="1" applyProtection="1">
      <alignment horizontal="center" vertical="center" wrapText="1"/>
    </xf>
    <xf numFmtId="10" fontId="3" fillId="13" borderId="0" xfId="1" applyNumberFormat="1" applyFont="1" applyFill="1" applyBorder="1" applyAlignment="1" applyProtection="1">
      <alignment vertical="top" wrapText="1"/>
    </xf>
    <xf numFmtId="4" fontId="3" fillId="13" borderId="0" xfId="0" applyNumberFormat="1" applyFont="1" applyFill="1" applyAlignment="1">
      <alignment vertical="top" wrapText="1"/>
    </xf>
    <xf numFmtId="10" fontId="3" fillId="13" borderId="0" xfId="0" applyNumberFormat="1" applyFont="1" applyFill="1" applyAlignment="1">
      <alignment vertical="center" wrapText="1"/>
    </xf>
    <xf numFmtId="0" fontId="0" fillId="0" borderId="0" xfId="0" applyAlignment="1">
      <alignment vertical="center"/>
    </xf>
    <xf numFmtId="10" fontId="3" fillId="13" borderId="0" xfId="1" applyNumberFormat="1" applyFont="1" applyFill="1" applyBorder="1" applyAlignment="1" applyProtection="1">
      <alignment vertical="center" wrapText="1"/>
    </xf>
    <xf numFmtId="10" fontId="2" fillId="14" borderId="5" xfId="1" applyNumberFormat="1" applyFont="1" applyFill="1" applyBorder="1" applyAlignment="1" applyProtection="1">
      <alignment horizontal="center" vertical="center" wrapText="1"/>
    </xf>
    <xf numFmtId="0" fontId="1" fillId="13" borderId="0" xfId="0" applyFont="1" applyFill="1" applyAlignment="1">
      <alignment vertical="top" wrapText="1"/>
    </xf>
    <xf numFmtId="0" fontId="1" fillId="0" borderId="0" xfId="0" applyFont="1" applyAlignment="1">
      <alignment horizontal="center" vertical="top" wrapText="1"/>
    </xf>
    <xf numFmtId="4" fontId="2" fillId="0" borderId="0" xfId="0" applyNumberFormat="1" applyFont="1" applyAlignment="1">
      <alignment horizontal="center" vertical="center" wrapText="1"/>
    </xf>
    <xf numFmtId="9" fontId="2" fillId="0" borderId="0" xfId="1" applyFont="1" applyFill="1" applyBorder="1" applyAlignment="1" applyProtection="1">
      <alignment horizontal="center" vertical="center" wrapText="1"/>
    </xf>
    <xf numFmtId="10" fontId="2" fillId="0" borderId="0" xfId="1" applyNumberFormat="1" applyFont="1" applyFill="1" applyBorder="1" applyAlignment="1" applyProtection="1">
      <alignment horizontal="center" vertical="center" wrapText="1"/>
    </xf>
    <xf numFmtId="0" fontId="11" fillId="20" borderId="7" xfId="0" applyFont="1" applyFill="1" applyBorder="1" applyAlignment="1">
      <alignment horizontal="centerContinuous" vertical="center" wrapText="1"/>
    </xf>
    <xf numFmtId="0" fontId="0" fillId="0" borderId="0" xfId="0" applyAlignment="1">
      <alignment wrapText="1"/>
    </xf>
    <xf numFmtId="1" fontId="0" fillId="0" borderId="0" xfId="0" applyNumberFormat="1" applyAlignment="1">
      <alignment vertical="center"/>
    </xf>
    <xf numFmtId="1" fontId="0" fillId="0" borderId="29" xfId="0" applyNumberFormat="1" applyBorder="1" applyAlignment="1">
      <alignment vertical="center"/>
    </xf>
    <xf numFmtId="1" fontId="13" fillId="21" borderId="0" xfId="0" applyNumberFormat="1" applyFont="1" applyFill="1" applyAlignment="1">
      <alignment vertical="center"/>
    </xf>
    <xf numFmtId="1" fontId="0" fillId="0" borderId="0" xfId="0" applyNumberFormat="1" applyAlignment="1">
      <alignment vertical="center" wrapText="1"/>
    </xf>
    <xf numFmtId="1" fontId="13" fillId="21" borderId="0" xfId="0" applyNumberFormat="1" applyFont="1" applyFill="1" applyAlignment="1">
      <alignment horizontal="right" vertical="center"/>
    </xf>
    <xf numFmtId="1" fontId="0" fillId="0" borderId="0" xfId="0" applyNumberFormat="1" applyAlignment="1">
      <alignment horizontal="right" vertical="center"/>
    </xf>
    <xf numFmtId="1" fontId="14" fillId="0" borderId="0" xfId="0" applyNumberFormat="1" applyFont="1" applyAlignment="1">
      <alignment horizontal="center" vertical="center" wrapText="1"/>
    </xf>
    <xf numFmtId="43" fontId="0" fillId="0" borderId="0" xfId="7" applyFont="1" applyAlignment="1">
      <alignment horizontal="right" vertical="center"/>
    </xf>
    <xf numFmtId="1" fontId="0" fillId="0" borderId="29" xfId="0" applyNumberFormat="1" applyBorder="1" applyAlignment="1">
      <alignment vertical="center" wrapText="1"/>
    </xf>
    <xf numFmtId="43" fontId="0" fillId="0" borderId="29" xfId="7" applyFont="1" applyBorder="1" applyAlignment="1">
      <alignment horizontal="right" vertical="center"/>
    </xf>
    <xf numFmtId="0" fontId="0" fillId="0" borderId="29" xfId="0" applyBorder="1" applyAlignment="1">
      <alignment vertical="center"/>
    </xf>
    <xf numFmtId="0" fontId="15" fillId="0" borderId="0" xfId="0" applyFont="1" applyAlignment="1">
      <alignment horizontal="center" vertical="center"/>
    </xf>
    <xf numFmtId="0" fontId="15" fillId="0" borderId="0" xfId="0" applyFont="1" applyAlignment="1">
      <alignment horizontal="left" vertical="center"/>
    </xf>
    <xf numFmtId="167" fontId="15" fillId="0" borderId="0" xfId="0" applyNumberFormat="1" applyFont="1" applyAlignment="1">
      <alignment horizontal="right" vertical="center"/>
    </xf>
    <xf numFmtId="0" fontId="9" fillId="2" borderId="0" xfId="0" applyFont="1" applyFill="1" applyAlignment="1">
      <alignment horizontal="left" vertical="top" wrapText="1"/>
    </xf>
    <xf numFmtId="0" fontId="10" fillId="0" borderId="0" xfId="0" applyFont="1"/>
    <xf numFmtId="0" fontId="9" fillId="2" borderId="0" xfId="0" applyFont="1" applyFill="1" applyAlignment="1">
      <alignment vertical="top" wrapText="1"/>
    </xf>
    <xf numFmtId="0" fontId="8" fillId="8" borderId="0" xfId="0" applyFont="1" applyFill="1" applyAlignment="1">
      <alignment horizontal="left" vertical="top" wrapText="1"/>
    </xf>
    <xf numFmtId="10" fontId="8" fillId="14" borderId="7" xfId="1" applyNumberFormat="1" applyFont="1" applyFill="1" applyBorder="1" applyAlignment="1" applyProtection="1">
      <alignment horizontal="center" vertical="center" wrapText="1"/>
      <protection locked="0"/>
    </xf>
    <xf numFmtId="0" fontId="8" fillId="8" borderId="0" xfId="0" applyFont="1" applyFill="1" applyAlignment="1">
      <alignment vertical="top" wrapText="1"/>
    </xf>
    <xf numFmtId="0" fontId="6" fillId="7" borderId="17" xfId="0" applyFont="1" applyFill="1" applyBorder="1" applyAlignment="1">
      <alignment horizontal="right" vertical="top" wrapText="1"/>
    </xf>
    <xf numFmtId="0" fontId="8" fillId="7" borderId="17" xfId="0" applyFont="1" applyFill="1" applyBorder="1" applyAlignment="1">
      <alignment horizontal="left" vertical="top" wrapText="1"/>
    </xf>
    <xf numFmtId="4" fontId="8" fillId="7" borderId="17" xfId="0" applyNumberFormat="1" applyFont="1" applyFill="1" applyBorder="1" applyAlignment="1">
      <alignment horizontal="center" vertical="top" wrapText="1"/>
    </xf>
    <xf numFmtId="10" fontId="6" fillId="19" borderId="18" xfId="1" applyNumberFormat="1" applyFont="1" applyFill="1" applyBorder="1" applyAlignment="1" applyProtection="1">
      <alignment horizontal="center" vertical="top" wrapText="1"/>
    </xf>
    <xf numFmtId="165" fontId="6" fillId="7" borderId="18" xfId="0" applyNumberFormat="1" applyFont="1" applyFill="1" applyBorder="1" applyAlignment="1">
      <alignment horizontal="center" vertical="top" wrapText="1"/>
    </xf>
    <xf numFmtId="0" fontId="0" fillId="0" borderId="30" xfId="0" applyBorder="1" applyAlignment="1">
      <alignment horizontal="center"/>
    </xf>
    <xf numFmtId="4" fontId="9" fillId="0" borderId="0" xfId="0" applyNumberFormat="1" applyFont="1" applyAlignment="1">
      <alignment horizontal="center"/>
    </xf>
    <xf numFmtId="0" fontId="17" fillId="4" borderId="14" xfId="0" applyFont="1" applyFill="1" applyBorder="1" applyAlignment="1">
      <alignment horizontal="center" vertical="top" wrapText="1"/>
    </xf>
    <xf numFmtId="0" fontId="17" fillId="6" borderId="14" xfId="0" applyFont="1" applyFill="1" applyBorder="1" applyAlignment="1">
      <alignment horizontal="center" vertical="top" wrapText="1"/>
    </xf>
    <xf numFmtId="169" fontId="0" fillId="0" borderId="0" xfId="0" applyNumberFormat="1" applyAlignment="1">
      <alignment vertical="center"/>
    </xf>
    <xf numFmtId="170" fontId="0" fillId="0" borderId="0" xfId="0" applyNumberFormat="1" applyAlignment="1">
      <alignment vertical="center"/>
    </xf>
    <xf numFmtId="1" fontId="0" fillId="0" borderId="29" xfId="0" applyNumberFormat="1" applyBorder="1" applyAlignment="1">
      <alignment horizontal="right" vertical="center"/>
    </xf>
    <xf numFmtId="169" fontId="0" fillId="0" borderId="29" xfId="0" applyNumberFormat="1" applyBorder="1" applyAlignment="1">
      <alignment vertical="center"/>
    </xf>
    <xf numFmtId="170" fontId="0" fillId="0" borderId="29" xfId="0" applyNumberFormat="1" applyBorder="1" applyAlignment="1">
      <alignment vertical="center"/>
    </xf>
    <xf numFmtId="4" fontId="0" fillId="0" borderId="29" xfId="0" applyNumberFormat="1" applyBorder="1" applyAlignment="1">
      <alignment horizontal="right" vertical="center"/>
    </xf>
    <xf numFmtId="4" fontId="0" fillId="0" borderId="0" xfId="0" applyNumberFormat="1" applyAlignment="1">
      <alignment horizontal="right" vertical="center"/>
    </xf>
    <xf numFmtId="1" fontId="6" fillId="0" borderId="29" xfId="0" applyNumberFormat="1" applyFont="1" applyBorder="1" applyAlignment="1">
      <alignment vertical="center" wrapText="1"/>
    </xf>
    <xf numFmtId="0" fontId="18" fillId="0" borderId="0" xfId="0" applyFont="1" applyAlignment="1">
      <alignment horizontal="center"/>
    </xf>
    <xf numFmtId="0" fontId="12" fillId="0" borderId="0" xfId="0" applyFont="1"/>
    <xf numFmtId="0" fontId="12" fillId="0" borderId="0" xfId="0" applyFont="1" applyAlignment="1">
      <alignment horizontal="center"/>
    </xf>
    <xf numFmtId="168" fontId="12" fillId="0" borderId="0" xfId="0" applyNumberFormat="1" applyFont="1"/>
    <xf numFmtId="0" fontId="18" fillId="0" borderId="0" xfId="0" applyFont="1"/>
    <xf numFmtId="0" fontId="11" fillId="22" borderId="31" xfId="0" applyFont="1" applyFill="1" applyBorder="1" applyAlignment="1">
      <alignment horizontal="center" vertical="center"/>
    </xf>
    <xf numFmtId="0" fontId="11" fillId="22" borderId="32" xfId="0" applyFont="1" applyFill="1" applyBorder="1" applyAlignment="1">
      <alignment horizontal="center" vertical="center" wrapText="1"/>
    </xf>
    <xf numFmtId="0" fontId="11" fillId="22" borderId="32" xfId="0" applyFont="1" applyFill="1" applyBorder="1" applyAlignment="1">
      <alignment horizontal="center" vertical="center"/>
    </xf>
    <xf numFmtId="0" fontId="11" fillId="22" borderId="33" xfId="0" applyFont="1" applyFill="1" applyBorder="1" applyAlignment="1">
      <alignment horizontal="center" vertical="center" wrapText="1"/>
    </xf>
    <xf numFmtId="0" fontId="19" fillId="0" borderId="34" xfId="0" applyFont="1" applyBorder="1" applyAlignment="1">
      <alignment horizontal="center" vertical="center" wrapText="1"/>
    </xf>
    <xf numFmtId="0" fontId="19" fillId="0" borderId="34" xfId="0" applyFont="1" applyBorder="1" applyAlignment="1">
      <alignment horizontal="left" vertical="center" wrapText="1"/>
    </xf>
    <xf numFmtId="167" fontId="19" fillId="0" borderId="34" xfId="0" applyNumberFormat="1" applyFont="1" applyBorder="1" applyAlignment="1">
      <alignment horizontal="right" vertical="center" wrapText="1"/>
    </xf>
    <xf numFmtId="0" fontId="9" fillId="2" borderId="0" xfId="0" applyFont="1" applyFill="1" applyAlignment="1">
      <alignment horizontal="left" vertical="center" wrapText="1"/>
    </xf>
    <xf numFmtId="0" fontId="10" fillId="0" borderId="0" xfId="0" applyFont="1" applyAlignment="1">
      <alignment vertical="center"/>
    </xf>
    <xf numFmtId="0" fontId="10" fillId="0" borderId="0" xfId="0" applyFont="1" applyAlignment="1">
      <alignment horizontal="center" vertical="center"/>
    </xf>
    <xf numFmtId="0" fontId="9" fillId="8" borderId="0" xfId="0" applyFont="1" applyFill="1" applyAlignment="1">
      <alignment horizontal="left" vertical="center" wrapText="1"/>
    </xf>
    <xf numFmtId="0" fontId="9" fillId="19" borderId="16" xfId="0" applyFont="1" applyFill="1" applyBorder="1" applyAlignment="1">
      <alignment horizontal="left" vertical="center" wrapText="1"/>
    </xf>
    <xf numFmtId="0" fontId="10" fillId="19" borderId="17" xfId="0" applyFont="1" applyFill="1" applyBorder="1" applyAlignment="1">
      <alignment horizontal="left" vertical="center" wrapText="1"/>
    </xf>
    <xf numFmtId="0" fontId="9" fillId="19" borderId="17" xfId="0" applyFont="1" applyFill="1" applyBorder="1" applyAlignment="1">
      <alignment horizontal="left" vertical="center" wrapText="1"/>
    </xf>
    <xf numFmtId="4" fontId="9" fillId="19" borderId="17" xfId="0" applyNumberFormat="1" applyFont="1" applyFill="1" applyBorder="1" applyAlignment="1">
      <alignment horizontal="center"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5" xfId="0" applyFont="1" applyBorder="1" applyAlignment="1">
      <alignment horizontal="left" vertical="center" wrapText="1"/>
    </xf>
    <xf numFmtId="0" fontId="9" fillId="7" borderId="16" xfId="0" applyFont="1" applyFill="1" applyBorder="1" applyAlignment="1">
      <alignment horizontal="left" vertical="center" wrapText="1"/>
    </xf>
    <xf numFmtId="0" fontId="10" fillId="7" borderId="17" xfId="0" applyFont="1" applyFill="1" applyBorder="1" applyAlignment="1">
      <alignment horizontal="left" vertical="center" wrapText="1"/>
    </xf>
    <xf numFmtId="0" fontId="9" fillId="7" borderId="17" xfId="0" applyFont="1" applyFill="1" applyBorder="1" applyAlignment="1">
      <alignment horizontal="left" vertical="center" wrapText="1"/>
    </xf>
    <xf numFmtId="4" fontId="9" fillId="7" borderId="17" xfId="0" applyNumberFormat="1" applyFont="1" applyFill="1" applyBorder="1" applyAlignment="1">
      <alignment horizontal="center" vertical="center" wrapText="1"/>
    </xf>
    <xf numFmtId="0" fontId="10" fillId="0" borderId="19" xfId="0" applyFont="1" applyBorder="1" applyAlignment="1">
      <alignment horizontal="left" vertical="center" wrapText="1"/>
    </xf>
    <xf numFmtId="0" fontId="10" fillId="0" borderId="19" xfId="0" applyFont="1" applyBorder="1" applyAlignment="1">
      <alignment horizontal="center" vertical="center" wrapText="1"/>
    </xf>
    <xf numFmtId="0" fontId="10" fillId="0" borderId="15" xfId="0" applyFont="1" applyBorder="1" applyAlignment="1">
      <alignment horizontal="left" vertical="center" wrapText="1"/>
    </xf>
    <xf numFmtId="0" fontId="10" fillId="13" borderId="0" xfId="0" applyFont="1" applyFill="1" applyAlignment="1">
      <alignment horizontal="center" vertical="center" wrapText="1"/>
    </xf>
    <xf numFmtId="0" fontId="10" fillId="12" borderId="0" xfId="0" applyFont="1" applyFill="1" applyAlignment="1">
      <alignment horizontal="left" vertical="center" wrapText="1"/>
    </xf>
    <xf numFmtId="0" fontId="9" fillId="9" borderId="0" xfId="0" applyFont="1" applyFill="1" applyAlignment="1">
      <alignment horizontal="center" vertical="center" wrapText="1"/>
    </xf>
    <xf numFmtId="0" fontId="12" fillId="0" borderId="0" xfId="0" applyFont="1" applyAlignment="1">
      <alignment horizontal="centerContinuous"/>
    </xf>
    <xf numFmtId="10" fontId="12" fillId="0" borderId="0" xfId="0" applyNumberFormat="1" applyFont="1" applyAlignment="1">
      <alignment horizontal="centerContinuous"/>
    </xf>
    <xf numFmtId="0" fontId="9" fillId="4" borderId="19" xfId="0" applyFont="1" applyFill="1" applyBorder="1" applyAlignment="1">
      <alignment horizontal="left" vertical="center" wrapText="1"/>
    </xf>
    <xf numFmtId="0" fontId="9" fillId="5" borderId="19" xfId="0" applyFont="1" applyFill="1" applyBorder="1" applyAlignment="1">
      <alignment horizontal="center" vertical="center" wrapText="1"/>
    </xf>
    <xf numFmtId="0" fontId="20" fillId="2" borderId="0" xfId="0" applyFont="1" applyFill="1" applyAlignment="1">
      <alignment horizontal="left" vertical="center" wrapText="1"/>
    </xf>
    <xf numFmtId="0" fontId="21" fillId="0" borderId="0" xfId="0" applyFont="1" applyAlignment="1">
      <alignment vertical="center"/>
    </xf>
    <xf numFmtId="0" fontId="20" fillId="2" borderId="0" xfId="0" applyFont="1" applyFill="1" applyAlignment="1">
      <alignment vertical="center" wrapText="1"/>
    </xf>
    <xf numFmtId="0" fontId="20" fillId="8" borderId="0" xfId="0" applyFont="1" applyFill="1" applyAlignment="1">
      <alignment horizontal="left" vertical="center" wrapText="1"/>
    </xf>
    <xf numFmtId="0" fontId="20" fillId="8" borderId="0" xfId="0" applyFont="1" applyFill="1" applyAlignment="1">
      <alignment vertical="center" wrapText="1"/>
    </xf>
    <xf numFmtId="0" fontId="20" fillId="0" borderId="0" xfId="0" applyFont="1" applyAlignment="1">
      <alignment vertical="center" wrapText="1"/>
    </xf>
    <xf numFmtId="0" fontId="20" fillId="3" borderId="6" xfId="0" applyFont="1" applyFill="1" applyBorder="1" applyAlignment="1">
      <alignment vertical="center" wrapText="1"/>
    </xf>
    <xf numFmtId="0" fontId="20" fillId="4" borderId="14" xfId="0" applyFont="1" applyFill="1" applyBorder="1" applyAlignment="1">
      <alignment horizontal="left" vertical="center" wrapText="1"/>
    </xf>
    <xf numFmtId="0" fontId="20" fillId="6" borderId="14" xfId="0" applyFont="1" applyFill="1" applyBorder="1" applyAlignment="1">
      <alignment horizontal="right" vertical="center" wrapText="1"/>
    </xf>
    <xf numFmtId="0" fontId="20" fillId="5" borderId="14" xfId="0" applyFont="1" applyFill="1" applyBorder="1" applyAlignment="1">
      <alignment horizontal="center" vertical="center" wrapText="1"/>
    </xf>
    <xf numFmtId="0" fontId="20" fillId="13" borderId="19" xfId="0" applyFont="1" applyFill="1" applyBorder="1" applyAlignment="1">
      <alignment horizontal="right" vertical="center" wrapText="1"/>
    </xf>
    <xf numFmtId="0" fontId="20" fillId="19" borderId="16" xfId="0" applyFont="1" applyFill="1" applyBorder="1" applyAlignment="1">
      <alignment horizontal="left" vertical="center" wrapText="1"/>
    </xf>
    <xf numFmtId="0" fontId="21" fillId="19" borderId="17" xfId="0" applyFont="1" applyFill="1" applyBorder="1" applyAlignment="1">
      <alignment horizontal="left" vertical="center" wrapText="1"/>
    </xf>
    <xf numFmtId="0" fontId="21" fillId="19" borderId="17" xfId="0" applyFont="1" applyFill="1" applyBorder="1" applyAlignment="1">
      <alignment horizontal="right" vertical="center" wrapText="1"/>
    </xf>
    <xf numFmtId="0" fontId="20" fillId="19" borderId="17" xfId="0" applyFont="1" applyFill="1" applyBorder="1" applyAlignment="1">
      <alignment horizontal="left" vertical="center" wrapText="1"/>
    </xf>
    <xf numFmtId="4" fontId="20" fillId="19" borderId="17" xfId="0" applyNumberFormat="1" applyFont="1" applyFill="1" applyBorder="1" applyAlignment="1">
      <alignment horizontal="center" vertical="center" wrapText="1"/>
    </xf>
    <xf numFmtId="10" fontId="21" fillId="19" borderId="18" xfId="1" applyNumberFormat="1" applyFont="1" applyFill="1" applyBorder="1" applyAlignment="1" applyProtection="1">
      <alignment horizontal="right" vertical="center" wrapText="1"/>
    </xf>
    <xf numFmtId="0" fontId="21" fillId="0" borderId="3" xfId="0" applyFont="1" applyBorder="1" applyAlignment="1">
      <alignment horizontal="left" vertical="center" wrapText="1"/>
    </xf>
    <xf numFmtId="0" fontId="21" fillId="0" borderId="1" xfId="0" applyFont="1" applyBorder="1" applyAlignment="1">
      <alignment horizontal="left" vertical="center" wrapText="1"/>
    </xf>
    <xf numFmtId="0" fontId="21" fillId="0" borderId="2" xfId="0" applyFont="1" applyBorder="1" applyAlignment="1">
      <alignment horizontal="center" vertical="center" wrapText="1"/>
    </xf>
    <xf numFmtId="0" fontId="21" fillId="0" borderId="5" xfId="0" applyFont="1" applyBorder="1" applyAlignment="1">
      <alignment horizontal="center" vertical="center" wrapText="1"/>
    </xf>
    <xf numFmtId="4" fontId="21" fillId="0" borderId="4" xfId="0" applyNumberFormat="1" applyFont="1" applyBorder="1" applyAlignment="1" applyProtection="1">
      <alignment horizontal="right" vertical="center" wrapText="1"/>
      <protection locked="0"/>
    </xf>
    <xf numFmtId="2" fontId="21" fillId="0" borderId="3" xfId="0" applyNumberFormat="1" applyFont="1" applyBorder="1" applyAlignment="1">
      <alignment horizontal="right" vertical="center" wrapText="1"/>
    </xf>
    <xf numFmtId="4" fontId="21" fillId="0" borderId="4" xfId="0" applyNumberFormat="1" applyFont="1" applyBorder="1" applyAlignment="1">
      <alignment horizontal="right" vertical="center" wrapText="1"/>
    </xf>
    <xf numFmtId="165" fontId="21" fillId="0" borderId="5" xfId="0" applyNumberFormat="1" applyFont="1" applyBorder="1" applyAlignment="1">
      <alignment horizontal="right" vertical="center" wrapText="1"/>
    </xf>
    <xf numFmtId="4" fontId="21" fillId="0" borderId="0" xfId="0" applyNumberFormat="1" applyFont="1" applyAlignment="1">
      <alignment vertical="center"/>
    </xf>
    <xf numFmtId="0" fontId="21" fillId="0" borderId="5" xfId="0" quotePrefix="1" applyFont="1" applyBorder="1" applyAlignment="1">
      <alignment horizontal="center" vertical="center" wrapText="1"/>
    </xf>
    <xf numFmtId="0" fontId="21" fillId="0" borderId="5" xfId="0" applyFont="1" applyBorder="1" applyAlignment="1">
      <alignment horizontal="left" vertical="center" wrapText="1"/>
    </xf>
    <xf numFmtId="0" fontId="20" fillId="7" borderId="16" xfId="0" applyFont="1" applyFill="1" applyBorder="1" applyAlignment="1">
      <alignment horizontal="left" vertical="center" wrapText="1"/>
    </xf>
    <xf numFmtId="0" fontId="21" fillId="7" borderId="17" xfId="0" applyFont="1" applyFill="1" applyBorder="1" applyAlignment="1">
      <alignment horizontal="left" vertical="center" wrapText="1"/>
    </xf>
    <xf numFmtId="0" fontId="21" fillId="7" borderId="17" xfId="0" applyFont="1" applyFill="1" applyBorder="1" applyAlignment="1">
      <alignment horizontal="right" vertical="center" wrapText="1"/>
    </xf>
    <xf numFmtId="0" fontId="20" fillId="7" borderId="17" xfId="0" applyFont="1" applyFill="1" applyBorder="1" applyAlignment="1">
      <alignment horizontal="left" vertical="center" wrapText="1"/>
    </xf>
    <xf numFmtId="4" fontId="20" fillId="7" borderId="17" xfId="0" applyNumberFormat="1" applyFont="1" applyFill="1" applyBorder="1" applyAlignment="1">
      <alignment horizontal="center" vertical="center" wrapText="1"/>
    </xf>
    <xf numFmtId="165" fontId="21" fillId="7" borderId="18" xfId="0" applyNumberFormat="1" applyFont="1" applyFill="1" applyBorder="1" applyAlignment="1">
      <alignment horizontal="right" vertical="center" wrapText="1"/>
    </xf>
    <xf numFmtId="4" fontId="21" fillId="0" borderId="5" xfId="0" applyNumberFormat="1" applyFont="1" applyBorder="1" applyAlignment="1" applyProtection="1">
      <alignment horizontal="right" vertical="center" wrapText="1"/>
      <protection locked="0"/>
    </xf>
    <xf numFmtId="0" fontId="21" fillId="0" borderId="19" xfId="0" applyFont="1" applyBorder="1" applyAlignment="1">
      <alignment horizontal="left" vertical="center" wrapText="1"/>
    </xf>
    <xf numFmtId="0" fontId="21" fillId="0" borderId="19" xfId="0" applyFont="1" applyBorder="1" applyAlignment="1">
      <alignment horizontal="center" vertical="center" wrapText="1"/>
    </xf>
    <xf numFmtId="2" fontId="21" fillId="0" borderId="5" xfId="0" applyNumberFormat="1" applyFont="1" applyBorder="1" applyAlignment="1">
      <alignment horizontal="right" vertical="center" wrapText="1"/>
    </xf>
    <xf numFmtId="4" fontId="21" fillId="0" borderId="5" xfId="0" applyNumberFormat="1" applyFont="1" applyBorder="1" applyAlignment="1">
      <alignment horizontal="right" vertical="center" wrapText="1"/>
    </xf>
    <xf numFmtId="4" fontId="20" fillId="19" borderId="17" xfId="0" applyNumberFormat="1" applyFont="1" applyFill="1" applyBorder="1" applyAlignment="1">
      <alignment horizontal="right" vertical="center" wrapText="1"/>
    </xf>
    <xf numFmtId="0" fontId="20" fillId="0" borderId="0" xfId="0" applyFont="1" applyAlignment="1">
      <alignment horizontal="center" vertical="center"/>
    </xf>
    <xf numFmtId="0" fontId="21" fillId="0" borderId="15" xfId="0" applyFont="1" applyBorder="1" applyAlignment="1">
      <alignment horizontal="left" vertical="center" wrapText="1"/>
    </xf>
    <xf numFmtId="0" fontId="21" fillId="13" borderId="0" xfId="0" applyFont="1" applyFill="1" applyAlignment="1">
      <alignment horizontal="center" vertical="center" wrapText="1"/>
    </xf>
    <xf numFmtId="0" fontId="20" fillId="10" borderId="0" xfId="0" applyFont="1" applyFill="1" applyAlignment="1">
      <alignment vertical="center" wrapText="1"/>
    </xf>
    <xf numFmtId="0" fontId="21" fillId="12" borderId="0" xfId="0" applyFont="1" applyFill="1" applyAlignment="1">
      <alignment horizontal="left" vertical="center" wrapText="1"/>
    </xf>
    <xf numFmtId="0" fontId="20" fillId="10" borderId="0" xfId="0" applyFont="1" applyFill="1" applyAlignment="1">
      <alignment horizontal="right" vertical="center" wrapText="1"/>
    </xf>
    <xf numFmtId="0" fontId="20" fillId="10" borderId="11" xfId="0" applyFont="1" applyFill="1" applyBorder="1" applyAlignment="1">
      <alignment vertical="center" wrapText="1"/>
    </xf>
    <xf numFmtId="0" fontId="20" fillId="8" borderId="10" xfId="0" applyFont="1" applyFill="1" applyBorder="1" applyAlignment="1">
      <alignment vertical="center" wrapText="1"/>
    </xf>
    <xf numFmtId="4" fontId="20" fillId="11" borderId="11" xfId="0" applyNumberFormat="1" applyFont="1" applyFill="1" applyBorder="1" applyAlignment="1">
      <alignment vertical="center" wrapText="1"/>
    </xf>
    <xf numFmtId="0" fontId="20" fillId="10" borderId="12" xfId="0" applyFont="1" applyFill="1" applyBorder="1" applyAlignment="1">
      <alignment vertical="center" wrapText="1"/>
    </xf>
    <xf numFmtId="164" fontId="21" fillId="0" borderId="0" xfId="4" applyFont="1" applyAlignment="1">
      <alignment vertical="center"/>
    </xf>
    <xf numFmtId="0" fontId="20" fillId="9" borderId="0" xfId="0" applyFont="1" applyFill="1" applyAlignment="1">
      <alignment horizontal="center" vertical="center" wrapText="1"/>
    </xf>
    <xf numFmtId="0" fontId="21" fillId="0" borderId="0" xfId="0" applyFont="1" applyAlignment="1">
      <alignment horizontal="center" vertical="center"/>
    </xf>
    <xf numFmtId="49" fontId="21" fillId="0" borderId="3" xfId="0" quotePrefix="1" applyNumberFormat="1" applyFont="1" applyBorder="1" applyAlignment="1">
      <alignment horizontal="center" vertical="center" wrapText="1"/>
    </xf>
    <xf numFmtId="49" fontId="21" fillId="13" borderId="0" xfId="0" applyNumberFormat="1" applyFont="1" applyFill="1" applyAlignment="1">
      <alignment horizontal="center" vertical="center" wrapText="1"/>
    </xf>
    <xf numFmtId="49" fontId="20" fillId="9" borderId="0" xfId="0" applyNumberFormat="1" applyFont="1" applyFill="1" applyAlignment="1">
      <alignment horizontal="center" vertical="center" wrapText="1"/>
    </xf>
    <xf numFmtId="0" fontId="22" fillId="17" borderId="13" xfId="5" quotePrefix="1" applyFont="1" applyFill="1" applyBorder="1" applyAlignment="1">
      <alignment horizontal="center" vertical="center" wrapText="1"/>
    </xf>
    <xf numFmtId="0" fontId="23" fillId="0" borderId="0" xfId="0" applyFont="1"/>
    <xf numFmtId="0" fontId="23" fillId="0" borderId="23" xfId="0" applyFont="1" applyBorder="1"/>
    <xf numFmtId="0" fontId="23" fillId="0" borderId="24" xfId="0" applyFont="1" applyBorder="1"/>
    <xf numFmtId="0" fontId="24" fillId="0" borderId="24" xfId="0" applyFont="1" applyBorder="1"/>
    <xf numFmtId="0" fontId="24" fillId="0" borderId="25" xfId="0" applyFont="1" applyBorder="1" applyAlignment="1">
      <alignment wrapText="1"/>
    </xf>
    <xf numFmtId="0" fontId="23" fillId="0" borderId="26" xfId="0" applyFont="1" applyBorder="1"/>
    <xf numFmtId="0" fontId="23" fillId="0" borderId="27" xfId="0" applyFont="1" applyBorder="1"/>
    <xf numFmtId="0" fontId="25" fillId="13" borderId="27" xfId="0" applyFont="1" applyFill="1" applyBorder="1" applyAlignment="1">
      <alignment vertical="top" wrapText="1"/>
    </xf>
    <xf numFmtId="10" fontId="23" fillId="0" borderId="27" xfId="0" applyNumberFormat="1" applyFont="1" applyBorder="1" applyAlignment="1">
      <alignment horizontal="center" vertical="top"/>
    </xf>
    <xf numFmtId="0" fontId="23" fillId="0" borderId="28" xfId="0" applyFont="1" applyBorder="1" applyAlignment="1">
      <alignment vertical="top" wrapText="1"/>
    </xf>
    <xf numFmtId="0" fontId="26" fillId="16" borderId="20" xfId="5" applyFont="1" applyFill="1" applyBorder="1" applyAlignment="1">
      <alignment horizontal="center" vertical="center" wrapText="1"/>
    </xf>
    <xf numFmtId="0" fontId="26" fillId="16" borderId="21" xfId="5" applyFont="1" applyFill="1" applyBorder="1" applyAlignment="1">
      <alignment horizontal="center" vertical="center" wrapText="1"/>
    </xf>
    <xf numFmtId="0" fontId="26" fillId="16" borderId="21" xfId="5" applyFont="1" applyFill="1" applyBorder="1" applyAlignment="1">
      <alignment horizontal="left" vertical="center" wrapText="1"/>
    </xf>
    <xf numFmtId="4" fontId="26" fillId="16" borderId="21" xfId="5" applyNumberFormat="1" applyFont="1" applyFill="1" applyBorder="1" applyAlignment="1">
      <alignment horizontal="center" vertical="center" wrapText="1"/>
    </xf>
    <xf numFmtId="14" fontId="26" fillId="16" borderId="22" xfId="5" applyNumberFormat="1" applyFont="1" applyFill="1" applyBorder="1" applyAlignment="1">
      <alignment horizontal="center" vertical="center" wrapText="1"/>
    </xf>
    <xf numFmtId="0" fontId="27" fillId="17" borderId="13" xfId="5" applyFont="1" applyFill="1" applyBorder="1" applyAlignment="1">
      <alignment horizontal="center" vertical="center" wrapText="1"/>
    </xf>
    <xf numFmtId="0" fontId="27" fillId="17" borderId="13" xfId="5" applyFont="1" applyFill="1" applyBorder="1" applyAlignment="1">
      <alignment horizontal="left" vertical="center" wrapText="1"/>
    </xf>
    <xf numFmtId="166" fontId="27" fillId="17" borderId="7" xfId="5" applyNumberFormat="1" applyFont="1" applyFill="1" applyBorder="1" applyAlignment="1">
      <alignment horizontal="center" vertical="center" wrapText="1"/>
    </xf>
    <xf numFmtId="4" fontId="27" fillId="18" borderId="13" xfId="5" applyNumberFormat="1" applyFont="1" applyFill="1" applyBorder="1" applyAlignment="1" applyProtection="1">
      <alignment horizontal="center" vertical="center" wrapText="1"/>
      <protection locked="0"/>
    </xf>
    <xf numFmtId="4" fontId="27" fillId="17" borderId="13" xfId="5" applyNumberFormat="1" applyFont="1" applyFill="1" applyBorder="1" applyAlignment="1">
      <alignment horizontal="center" vertical="center" wrapText="1"/>
    </xf>
    <xf numFmtId="4" fontId="23" fillId="0" borderId="0" xfId="0" applyNumberFormat="1" applyFont="1"/>
    <xf numFmtId="4" fontId="24" fillId="15" borderId="12" xfId="0" applyNumberFormat="1" applyFont="1" applyFill="1" applyBorder="1" applyAlignment="1">
      <alignment horizontal="center"/>
    </xf>
    <xf numFmtId="0" fontId="27" fillId="17" borderId="7" xfId="5" applyFont="1" applyFill="1" applyBorder="1" applyAlignment="1">
      <alignment horizontal="center" vertical="center" wrapText="1"/>
    </xf>
    <xf numFmtId="0" fontId="28" fillId="0" borderId="0" xfId="0" applyFont="1"/>
    <xf numFmtId="0" fontId="25" fillId="16" borderId="20" xfId="5" applyFont="1" applyFill="1" applyBorder="1" applyAlignment="1">
      <alignment horizontal="center" vertical="center" wrapText="1"/>
    </xf>
    <xf numFmtId="0" fontId="25" fillId="16" borderId="21" xfId="5" applyFont="1" applyFill="1" applyBorder="1" applyAlignment="1">
      <alignment horizontal="center" vertical="center" wrapText="1"/>
    </xf>
    <xf numFmtId="0" fontId="25" fillId="16" borderId="21" xfId="5" applyFont="1" applyFill="1" applyBorder="1" applyAlignment="1">
      <alignment horizontal="left" vertical="center" wrapText="1"/>
    </xf>
    <xf numFmtId="4" fontId="25" fillId="16" borderId="21" xfId="5" applyNumberFormat="1" applyFont="1" applyFill="1" applyBorder="1" applyAlignment="1">
      <alignment horizontal="center" vertical="center" wrapText="1"/>
    </xf>
    <xf numFmtId="14" fontId="25" fillId="16" borderId="22" xfId="5" applyNumberFormat="1" applyFont="1" applyFill="1" applyBorder="1" applyAlignment="1">
      <alignment horizontal="center" vertical="center" wrapText="1"/>
    </xf>
    <xf numFmtId="0" fontId="22" fillId="17" borderId="13" xfId="5" applyFont="1" applyFill="1" applyBorder="1" applyAlignment="1">
      <alignment horizontal="center" vertical="center" wrapText="1"/>
    </xf>
    <xf numFmtId="0" fontId="22" fillId="17" borderId="13" xfId="5" applyFont="1" applyFill="1" applyBorder="1" applyAlignment="1">
      <alignment horizontal="left" vertical="center" wrapText="1"/>
    </xf>
    <xf numFmtId="166" fontId="22" fillId="17" borderId="7" xfId="5" applyNumberFormat="1" applyFont="1" applyFill="1" applyBorder="1" applyAlignment="1">
      <alignment horizontal="center" vertical="center" wrapText="1"/>
    </xf>
    <xf numFmtId="4" fontId="25" fillId="15" borderId="12" xfId="0" applyNumberFormat="1" applyFont="1" applyFill="1" applyBorder="1" applyAlignment="1">
      <alignment horizontal="center"/>
    </xf>
    <xf numFmtId="0" fontId="22" fillId="17" borderId="7" xfId="5" applyFont="1" applyFill="1" applyBorder="1" applyAlignment="1">
      <alignment horizontal="center" vertical="center" wrapText="1"/>
    </xf>
    <xf numFmtId="4" fontId="22" fillId="18" borderId="13" xfId="5" applyNumberFormat="1" applyFont="1" applyFill="1" applyBorder="1" applyAlignment="1" applyProtection="1">
      <alignment horizontal="center" vertical="center" wrapText="1"/>
      <protection locked="0"/>
    </xf>
    <xf numFmtId="0" fontId="23" fillId="0" borderId="0" xfId="0" applyFont="1" applyAlignment="1">
      <alignment horizontal="center"/>
    </xf>
    <xf numFmtId="0" fontId="21" fillId="23" borderId="0" xfId="0" applyFont="1" applyFill="1" applyAlignment="1">
      <alignment vertical="center"/>
    </xf>
    <xf numFmtId="4" fontId="21" fillId="23" borderId="0" xfId="0" applyNumberFormat="1" applyFont="1" applyFill="1" applyAlignment="1">
      <alignment vertical="center"/>
    </xf>
    <xf numFmtId="49" fontId="21" fillId="0" borderId="0" xfId="0" applyNumberFormat="1" applyFont="1" applyAlignment="1">
      <alignment horizontal="center" vertical="center"/>
    </xf>
    <xf numFmtId="49" fontId="20" fillId="2" borderId="0" xfId="0" applyNumberFormat="1" applyFont="1" applyFill="1" applyAlignment="1">
      <alignment horizontal="center" vertical="center" wrapText="1"/>
    </xf>
    <xf numFmtId="49" fontId="20" fillId="8" borderId="0" xfId="0" applyNumberFormat="1" applyFont="1" applyFill="1" applyAlignment="1">
      <alignment horizontal="center" vertical="center" wrapText="1"/>
    </xf>
    <xf numFmtId="49" fontId="20" fillId="3" borderId="6" xfId="0" applyNumberFormat="1" applyFont="1" applyFill="1" applyBorder="1" applyAlignment="1">
      <alignment horizontal="center" vertical="center" wrapText="1"/>
    </xf>
    <xf numFmtId="49" fontId="20" fillId="6" borderId="14" xfId="0" applyNumberFormat="1" applyFont="1" applyFill="1" applyBorder="1" applyAlignment="1">
      <alignment horizontal="center" vertical="center" wrapText="1"/>
    </xf>
    <xf numFmtId="49" fontId="21" fillId="0" borderId="5" xfId="0" quotePrefix="1" applyNumberFormat="1" applyFont="1" applyBorder="1" applyAlignment="1">
      <alignment horizontal="center" vertical="center" wrapText="1"/>
    </xf>
    <xf numFmtId="49" fontId="21" fillId="0" borderId="5" xfId="0" applyNumberFormat="1" applyFont="1" applyBorder="1" applyAlignment="1">
      <alignment horizontal="center" vertical="center" wrapText="1"/>
    </xf>
    <xf numFmtId="49" fontId="21" fillId="19" borderId="17" xfId="0" applyNumberFormat="1" applyFont="1" applyFill="1" applyBorder="1" applyAlignment="1">
      <alignment horizontal="center" vertical="center" wrapText="1"/>
    </xf>
    <xf numFmtId="49" fontId="21" fillId="0" borderId="3" xfId="0" applyNumberFormat="1" applyFont="1" applyBorder="1" applyAlignment="1">
      <alignment horizontal="center" vertical="center" wrapText="1"/>
    </xf>
    <xf numFmtId="49" fontId="21" fillId="7" borderId="17" xfId="0" applyNumberFormat="1" applyFont="1" applyFill="1" applyBorder="1" applyAlignment="1">
      <alignment horizontal="center" vertical="center" wrapText="1"/>
    </xf>
    <xf numFmtId="49" fontId="21" fillId="0" borderId="19" xfId="0" applyNumberFormat="1" applyFont="1" applyBorder="1" applyAlignment="1">
      <alignment horizontal="center" vertical="center" wrapText="1"/>
    </xf>
    <xf numFmtId="49" fontId="20" fillId="10" borderId="0" xfId="0" applyNumberFormat="1" applyFont="1" applyFill="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right" vertical="center" wrapText="1"/>
    </xf>
    <xf numFmtId="0" fontId="29" fillId="0" borderId="0" xfId="0" applyFont="1" applyAlignment="1">
      <alignment horizontal="center" vertical="center" wrapText="1"/>
    </xf>
    <xf numFmtId="0" fontId="6" fillId="0" borderId="0" xfId="9" applyFont="1" applyAlignment="1">
      <alignment horizontal="left" vertical="center"/>
    </xf>
    <xf numFmtId="0" fontId="8" fillId="0" borderId="0" xfId="0" applyFont="1" applyAlignment="1">
      <alignment vertical="center" wrapText="1"/>
    </xf>
    <xf numFmtId="0" fontId="8" fillId="0" borderId="0" xfId="10" applyFont="1" applyAlignment="1">
      <alignment horizontal="left" vertical="center"/>
    </xf>
    <xf numFmtId="1" fontId="8" fillId="0" borderId="0" xfId="10" applyNumberFormat="1" applyFont="1" applyAlignment="1">
      <alignment horizontal="left" vertical="center"/>
    </xf>
    <xf numFmtId="0" fontId="8" fillId="0" borderId="0" xfId="0" applyFont="1" applyAlignment="1">
      <alignment horizontal="left" vertical="center" wrapText="1"/>
    </xf>
    <xf numFmtId="14" fontId="29" fillId="0" borderId="0" xfId="0" applyNumberFormat="1" applyFont="1" applyAlignment="1">
      <alignment horizontal="center" vertical="center" wrapText="1"/>
    </xf>
    <xf numFmtId="0" fontId="29"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left" vertical="center" wrapText="1"/>
    </xf>
    <xf numFmtId="0" fontId="6" fillId="0" borderId="0" xfId="0" applyFont="1" applyAlignment="1">
      <alignment vertical="center" wrapText="1"/>
    </xf>
    <xf numFmtId="10" fontId="6" fillId="0" borderId="7" xfId="1" applyNumberFormat="1" applyFont="1" applyFill="1" applyBorder="1" applyAlignment="1" applyProtection="1">
      <alignment horizontal="center" vertical="center" wrapText="1"/>
      <protection locked="0"/>
    </xf>
    <xf numFmtId="0" fontId="8" fillId="0" borderId="0" xfId="0" applyFont="1" applyAlignment="1">
      <alignment horizontal="center" vertical="center" wrapText="1"/>
    </xf>
    <xf numFmtId="0" fontId="8" fillId="0" borderId="0" xfId="0" applyFont="1" applyAlignment="1">
      <alignment horizontal="center" vertical="center"/>
    </xf>
    <xf numFmtId="44" fontId="6" fillId="0" borderId="0" xfId="0" applyNumberFormat="1" applyFont="1" applyAlignment="1">
      <alignment vertical="center"/>
    </xf>
    <xf numFmtId="0" fontId="6" fillId="0" borderId="0" xfId="0" applyFont="1" applyAlignment="1">
      <alignment horizontal="center" vertical="center"/>
    </xf>
    <xf numFmtId="0" fontId="30" fillId="0" borderId="0" xfId="0" applyFont="1" applyAlignment="1">
      <alignment horizontal="center" vertical="center"/>
    </xf>
    <xf numFmtId="0" fontId="8" fillId="0" borderId="0" xfId="0" applyFont="1" applyAlignment="1">
      <alignment vertical="center"/>
    </xf>
    <xf numFmtId="44" fontId="8" fillId="0" borderId="0" xfId="0" applyNumberFormat="1" applyFont="1" applyAlignment="1">
      <alignment horizontal="center" vertical="center" wrapText="1"/>
    </xf>
    <xf numFmtId="0" fontId="30" fillId="0" borderId="0" xfId="0" applyFont="1" applyAlignment="1">
      <alignment vertical="center"/>
    </xf>
    <xf numFmtId="44" fontId="6" fillId="0" borderId="0" xfId="3" applyNumberFormat="1" applyAlignment="1">
      <alignment horizontal="center" vertical="center"/>
    </xf>
    <xf numFmtId="44" fontId="8" fillId="0" borderId="0" xfId="3" applyNumberFormat="1" applyFont="1" applyAlignment="1">
      <alignment horizontal="center" vertical="center"/>
    </xf>
    <xf numFmtId="44" fontId="6" fillId="0" borderId="0" xfId="0" applyNumberFormat="1" applyFont="1" applyAlignment="1">
      <alignment horizontal="center" vertical="center" wrapText="1"/>
    </xf>
    <xf numFmtId="0" fontId="33" fillId="24" borderId="35" xfId="0" applyFont="1" applyFill="1" applyBorder="1" applyAlignment="1">
      <alignment horizontal="center" vertical="center" wrapText="1"/>
    </xf>
    <xf numFmtId="0" fontId="33" fillId="24" borderId="35" xfId="0" applyFont="1" applyFill="1" applyBorder="1" applyAlignment="1">
      <alignment horizontal="left" vertical="center" wrapText="1"/>
    </xf>
    <xf numFmtId="0" fontId="33" fillId="24" borderId="35" xfId="0" applyFont="1" applyFill="1" applyBorder="1" applyAlignment="1">
      <alignment horizontal="right" vertical="center" wrapText="1"/>
    </xf>
    <xf numFmtId="0" fontId="33" fillId="24" borderId="35" xfId="0" applyFont="1" applyFill="1" applyBorder="1" applyAlignment="1">
      <alignment horizontal="center" vertical="center"/>
    </xf>
    <xf numFmtId="0" fontId="6" fillId="0" borderId="35" xfId="0" applyFont="1" applyBorder="1" applyAlignment="1">
      <alignment horizontal="left" vertical="center" wrapText="1"/>
    </xf>
    <xf numFmtId="49" fontId="6" fillId="0" borderId="35" xfId="0" applyNumberFormat="1" applyFont="1" applyBorder="1" applyAlignment="1">
      <alignment horizontal="center" vertical="center" wrapText="1"/>
    </xf>
    <xf numFmtId="0" fontId="6" fillId="0" borderId="35" xfId="0" applyFont="1" applyBorder="1" applyAlignment="1">
      <alignment horizontal="center" vertical="center" wrapText="1"/>
    </xf>
    <xf numFmtId="2" fontId="6" fillId="0" borderId="35" xfId="0" applyNumberFormat="1" applyFont="1" applyBorder="1" applyAlignment="1">
      <alignment horizontal="right" vertical="center" wrapText="1"/>
    </xf>
    <xf numFmtId="0" fontId="8" fillId="0" borderId="35" xfId="0" applyFont="1" applyBorder="1" applyAlignment="1">
      <alignment horizontal="center" vertical="center" wrapText="1"/>
    </xf>
    <xf numFmtId="2" fontId="8" fillId="0" borderId="35" xfId="0" applyNumberFormat="1" applyFont="1" applyBorder="1" applyAlignment="1">
      <alignment horizontal="center" vertical="center" wrapText="1"/>
    </xf>
    <xf numFmtId="4" fontId="6" fillId="0" borderId="35" xfId="0" applyNumberFormat="1" applyFont="1" applyBorder="1" applyAlignment="1">
      <alignment horizontal="right" vertical="center" wrapText="1"/>
    </xf>
    <xf numFmtId="49" fontId="6" fillId="0" borderId="35" xfId="0" quotePrefix="1" applyNumberFormat="1" applyFont="1" applyBorder="1" applyAlignment="1">
      <alignment horizontal="center" vertical="center" wrapText="1"/>
    </xf>
    <xf numFmtId="2" fontId="33" fillId="24" borderId="35" xfId="0" applyNumberFormat="1" applyFont="1" applyFill="1" applyBorder="1" applyAlignment="1">
      <alignment horizontal="center" vertical="center" wrapText="1"/>
    </xf>
    <xf numFmtId="164" fontId="33" fillId="0" borderId="0" xfId="4" applyFont="1" applyAlignment="1">
      <alignment horizontal="center" vertical="center" wrapText="1"/>
    </xf>
    <xf numFmtId="2" fontId="6" fillId="0" borderId="35" xfId="0" applyNumberFormat="1" applyFont="1" applyBorder="1" applyAlignment="1">
      <alignment horizontal="center" vertical="center" wrapText="1"/>
    </xf>
    <xf numFmtId="0" fontId="33" fillId="0" borderId="0" xfId="0" applyFont="1" applyAlignment="1">
      <alignment horizontal="right" vertical="center"/>
    </xf>
    <xf numFmtId="4" fontId="33" fillId="0" borderId="0" xfId="0" applyNumberFormat="1" applyFont="1" applyAlignment="1">
      <alignment horizontal="right" vertical="center"/>
    </xf>
    <xf numFmtId="164" fontId="33" fillId="0" borderId="0" xfId="4" applyFont="1" applyAlignment="1">
      <alignment horizontal="right" vertical="center" wrapText="1"/>
    </xf>
    <xf numFmtId="0" fontId="33" fillId="24" borderId="36" xfId="0" applyFont="1" applyFill="1" applyBorder="1" applyAlignment="1">
      <alignment horizontal="center" vertical="center" wrapText="1"/>
    </xf>
    <xf numFmtId="0" fontId="33" fillId="24" borderId="37" xfId="0" applyFont="1" applyFill="1" applyBorder="1" applyAlignment="1">
      <alignment horizontal="center" vertical="center" wrapText="1"/>
    </xf>
    <xf numFmtId="0" fontId="33" fillId="24" borderId="38" xfId="0" applyFont="1" applyFill="1" applyBorder="1" applyAlignment="1">
      <alignment horizontal="center" vertical="center" wrapText="1"/>
    </xf>
    <xf numFmtId="0" fontId="33" fillId="24" borderId="39" xfId="0" applyFont="1" applyFill="1" applyBorder="1" applyAlignment="1">
      <alignment horizontal="left" vertical="center" wrapText="1"/>
    </xf>
    <xf numFmtId="164" fontId="33" fillId="24" borderId="40" xfId="4" applyFont="1" applyFill="1" applyBorder="1" applyAlignment="1">
      <alignment horizontal="left" vertical="center" wrapText="1"/>
    </xf>
    <xf numFmtId="0" fontId="6" fillId="0" borderId="39" xfId="0" applyFont="1" applyBorder="1" applyAlignment="1">
      <alignment horizontal="left" vertical="center" wrapText="1"/>
    </xf>
    <xf numFmtId="4" fontId="6" fillId="0" borderId="40" xfId="0" applyNumberFormat="1" applyFont="1" applyBorder="1" applyAlignment="1">
      <alignment horizontal="right" vertical="center" wrapText="1"/>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6" fillId="0" borderId="42" xfId="0" applyFont="1" applyBorder="1" applyAlignment="1">
      <alignment horizontal="center" vertical="center" wrapText="1"/>
    </xf>
    <xf numFmtId="2" fontId="6" fillId="0" borderId="42" xfId="0" applyNumberFormat="1" applyFont="1" applyBorder="1" applyAlignment="1">
      <alignment horizontal="right" vertical="center" wrapText="1"/>
    </xf>
    <xf numFmtId="2" fontId="6" fillId="0" borderId="42" xfId="0" applyNumberFormat="1" applyFont="1" applyBorder="1" applyAlignment="1">
      <alignment horizontal="center" vertical="center" wrapText="1"/>
    </xf>
    <xf numFmtId="4" fontId="6" fillId="0" borderId="42" xfId="0" applyNumberFormat="1" applyFont="1" applyBorder="1" applyAlignment="1">
      <alignment horizontal="right" vertical="center" wrapText="1"/>
    </xf>
    <xf numFmtId="4" fontId="6" fillId="0" borderId="43" xfId="0" applyNumberFormat="1" applyFont="1" applyBorder="1" applyAlignment="1">
      <alignment horizontal="right" vertical="center" wrapText="1"/>
    </xf>
    <xf numFmtId="0" fontId="21" fillId="0" borderId="0" xfId="0" applyFont="1" applyAlignment="1">
      <alignment horizontal="left" vertical="center" wrapText="1"/>
    </xf>
    <xf numFmtId="0" fontId="21" fillId="0" borderId="0" xfId="0" applyFont="1" applyAlignment="1">
      <alignment vertical="center" wrapText="1"/>
    </xf>
    <xf numFmtId="10" fontId="21" fillId="0" borderId="7" xfId="1" applyNumberFormat="1" applyFont="1" applyFill="1" applyBorder="1" applyAlignment="1" applyProtection="1">
      <alignment horizontal="center" vertical="center" wrapText="1"/>
      <protection locked="0"/>
    </xf>
    <xf numFmtId="0" fontId="33" fillId="0" borderId="0" xfId="0" applyFont="1" applyAlignment="1">
      <alignment horizontal="center" vertical="center" wrapText="1"/>
    </xf>
    <xf numFmtId="0" fontId="8" fillId="8" borderId="0" xfId="0" applyFont="1" applyFill="1" applyAlignment="1">
      <alignment horizontal="center" vertical="top" wrapText="1"/>
    </xf>
    <xf numFmtId="0" fontId="17" fillId="3" borderId="6" xfId="0" applyFont="1" applyFill="1" applyBorder="1" applyAlignment="1">
      <alignment horizontal="center" wrapText="1"/>
    </xf>
    <xf numFmtId="164" fontId="2" fillId="7" borderId="14" xfId="4" applyFont="1" applyFill="1" applyBorder="1" applyAlignment="1" applyProtection="1">
      <alignment horizontal="center" vertical="center" wrapText="1"/>
    </xf>
    <xf numFmtId="164" fontId="2" fillId="7" borderId="15" xfId="4" applyFont="1" applyFill="1" applyBorder="1" applyAlignment="1" applyProtection="1">
      <alignment horizontal="center" vertical="center" wrapText="1"/>
    </xf>
    <xf numFmtId="0" fontId="2" fillId="7" borderId="8" xfId="0" applyFont="1" applyFill="1" applyBorder="1" applyAlignment="1">
      <alignment horizontal="right" vertical="center" wrapText="1"/>
    </xf>
    <xf numFmtId="0" fontId="2" fillId="7" borderId="9" xfId="0" applyFont="1" applyFill="1" applyBorder="1" applyAlignment="1">
      <alignment horizontal="right" vertical="center" wrapText="1"/>
    </xf>
    <xf numFmtId="0" fontId="2" fillId="7" borderId="8" xfId="0" applyFont="1" applyFill="1" applyBorder="1" applyAlignment="1">
      <alignment horizontal="left"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4" xfId="0" applyFont="1" applyFill="1" applyBorder="1" applyAlignment="1">
      <alignment horizontal="left" vertical="center" wrapText="1"/>
    </xf>
    <xf numFmtId="0" fontId="2" fillId="7" borderId="15" xfId="0" applyFont="1" applyFill="1" applyBorder="1" applyAlignment="1">
      <alignment horizontal="left" vertical="center" wrapText="1"/>
    </xf>
    <xf numFmtId="0" fontId="0" fillId="0" borderId="0" xfId="0" applyAlignment="1">
      <alignment horizontal="center"/>
    </xf>
    <xf numFmtId="0" fontId="1" fillId="13" borderId="0" xfId="0" applyFont="1" applyFill="1" applyAlignment="1">
      <alignment horizontal="left" vertical="top" wrapText="1"/>
    </xf>
    <xf numFmtId="0" fontId="3" fillId="13" borderId="0" xfId="0" applyFont="1" applyFill="1" applyAlignment="1">
      <alignment horizontal="left" vertical="top" wrapText="1"/>
    </xf>
    <xf numFmtId="0" fontId="1" fillId="13" borderId="6" xfId="0" applyFont="1" applyFill="1" applyBorder="1" applyAlignment="1">
      <alignment horizontal="center" wrapText="1"/>
    </xf>
    <xf numFmtId="0" fontId="2" fillId="7" borderId="5" xfId="0" applyFont="1" applyFill="1" applyBorder="1" applyAlignment="1">
      <alignment horizontal="center" vertical="center" wrapText="1"/>
    </xf>
    <xf numFmtId="0" fontId="25" fillId="15" borderId="10" xfId="0" applyFont="1" applyFill="1" applyBorder="1" applyAlignment="1">
      <alignment horizontal="right"/>
    </xf>
    <xf numFmtId="0" fontId="25" fillId="15" borderId="11" xfId="0" applyFont="1" applyFill="1" applyBorder="1" applyAlignment="1">
      <alignment horizontal="right"/>
    </xf>
    <xf numFmtId="0" fontId="25" fillId="15" borderId="10" xfId="0" applyFont="1" applyFill="1" applyBorder="1" applyAlignment="1">
      <alignment horizontal="center" vertical="center"/>
    </xf>
    <xf numFmtId="0" fontId="25" fillId="15" borderId="11" xfId="0" applyFont="1" applyFill="1" applyBorder="1" applyAlignment="1">
      <alignment horizontal="center" vertical="center"/>
    </xf>
    <xf numFmtId="0" fontId="25" fillId="15" borderId="12" xfId="0" applyFont="1" applyFill="1" applyBorder="1" applyAlignment="1">
      <alignment horizontal="center" vertical="center"/>
    </xf>
    <xf numFmtId="0" fontId="23" fillId="0" borderId="27" xfId="0" applyFont="1" applyBorder="1" applyAlignment="1">
      <alignment horizontal="left" vertical="top" wrapText="1"/>
    </xf>
    <xf numFmtId="0" fontId="24" fillId="15" borderId="10" xfId="0" applyFont="1" applyFill="1" applyBorder="1" applyAlignment="1">
      <alignment horizontal="center" vertical="center"/>
    </xf>
    <xf numFmtId="0" fontId="24" fillId="15" borderId="11" xfId="0" applyFont="1" applyFill="1" applyBorder="1" applyAlignment="1">
      <alignment horizontal="center" vertical="center"/>
    </xf>
    <xf numFmtId="0" fontId="24" fillId="15" borderId="12" xfId="0" applyFont="1" applyFill="1" applyBorder="1" applyAlignment="1">
      <alignment horizontal="center" vertical="center"/>
    </xf>
    <xf numFmtId="0" fontId="24" fillId="15" borderId="10" xfId="0" applyFont="1" applyFill="1" applyBorder="1" applyAlignment="1">
      <alignment horizontal="right"/>
    </xf>
    <xf numFmtId="0" fontId="24" fillId="15" borderId="11" xfId="0" applyFont="1" applyFill="1" applyBorder="1" applyAlignment="1">
      <alignment horizontal="right"/>
    </xf>
    <xf numFmtId="0" fontId="9" fillId="0" borderId="10"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1" fontId="13" fillId="21" borderId="0" xfId="0" applyNumberFormat="1" applyFont="1" applyFill="1" applyAlignment="1">
      <alignment horizontal="center" vertical="center"/>
    </xf>
    <xf numFmtId="0" fontId="9" fillId="0" borderId="0" xfId="0" applyFont="1" applyAlignment="1">
      <alignment horizontal="center" vertical="center"/>
    </xf>
    <xf numFmtId="0" fontId="10" fillId="0" borderId="7" xfId="0" applyFont="1" applyBorder="1" applyAlignment="1">
      <alignment horizontal="center" vertical="center" wrapText="1"/>
    </xf>
    <xf numFmtId="0" fontId="10" fillId="0" borderId="7" xfId="0" applyFont="1" applyBorder="1" applyAlignment="1">
      <alignment horizontal="left" vertical="center" wrapText="1"/>
    </xf>
    <xf numFmtId="2" fontId="10" fillId="0" borderId="7" xfId="0" applyNumberFormat="1" applyFont="1" applyBorder="1" applyAlignment="1">
      <alignment horizontal="center" vertical="center" wrapText="1"/>
    </xf>
    <xf numFmtId="0" fontId="10" fillId="0" borderId="7" xfId="0" applyFont="1" applyBorder="1" applyAlignment="1">
      <alignment horizontal="center" vertical="center"/>
    </xf>
    <xf numFmtId="0" fontId="9" fillId="14" borderId="7" xfId="0" applyFont="1" applyFill="1" applyBorder="1" applyAlignment="1">
      <alignment horizontal="center" vertical="center"/>
    </xf>
    <xf numFmtId="0" fontId="9" fillId="14" borderId="7" xfId="0" applyFont="1" applyFill="1" applyBorder="1" applyAlignment="1">
      <alignment horizontal="center" vertical="center" wrapText="1"/>
    </xf>
  </cellXfs>
  <cellStyles count="11">
    <cellStyle name="Moeda" xfId="4" builtinId="4"/>
    <cellStyle name="Moeda 2" xfId="8" xr:uid="{E372FE3B-FCF5-4681-9C86-902CC4614650}"/>
    <cellStyle name="Normal" xfId="0" builtinId="0"/>
    <cellStyle name="Normal 2 2" xfId="3" xr:uid="{00000000-0005-0000-0000-000002000000}"/>
    <cellStyle name="Normal 2 2 2" xfId="9" xr:uid="{35DD4DB1-71EB-4B97-B976-AE7D9C09C660}"/>
    <cellStyle name="Normal 2 2 2 2" xfId="6" xr:uid="{00000000-0005-0000-0000-000003000000}"/>
    <cellStyle name="Normal_FICHA DE VERIFICAÇÃO PRELIMINAR - Plano R" xfId="10" xr:uid="{1392F9EA-ED93-4696-B3C4-21A5AF8C2A8F}"/>
    <cellStyle name="Normal_Pesquisa no referencial 10 de maio de 2013" xfId="5" xr:uid="{00000000-0005-0000-0000-000004000000}"/>
    <cellStyle name="Porcentagem" xfId="1" builtinId="5"/>
    <cellStyle name="Porcentagem 2" xfId="2" xr:uid="{00000000-0005-0000-0000-000006000000}"/>
    <cellStyle name="Vírgula" xfId="7" builtinId="3"/>
  </cellStyles>
  <dxfs count="28">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strike/>
        <color rgb="FFFF0000"/>
      </font>
      <fill>
        <patternFill patternType="none">
          <bgColor auto="1"/>
        </patternFill>
      </fill>
      <border>
        <left style="thin">
          <color rgb="FFC00000"/>
        </left>
        <right style="thin">
          <color rgb="FFC00000"/>
        </right>
        <top style="thin">
          <color rgb="FFC00000"/>
        </top>
        <bottom style="thin">
          <color rgb="FFC00000"/>
        </bottom>
        <vertical/>
        <horizontal/>
      </border>
    </dxf>
    <dxf>
      <font>
        <b/>
        <i val="0"/>
        <strike/>
        <color rgb="FF00B05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1</xdr:row>
      <xdr:rowOff>85725</xdr:rowOff>
    </xdr:from>
    <xdr:to>
      <xdr:col>0</xdr:col>
      <xdr:colOff>1584788</xdr:colOff>
      <xdr:row>2</xdr:row>
      <xdr:rowOff>542925</xdr:rowOff>
    </xdr:to>
    <xdr:pic>
      <xdr:nvPicPr>
        <xdr:cNvPr id="4" name="Imagem 3" descr="Logo header">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66700"/>
          <a:ext cx="1489538" cy="6477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100964</xdr:colOff>
      <xdr:row>1</xdr:row>
      <xdr:rowOff>36037</xdr:rowOff>
    </xdr:from>
    <xdr:to>
      <xdr:col>2</xdr:col>
      <xdr:colOff>533400</xdr:colOff>
      <xdr:row>2</xdr:row>
      <xdr:rowOff>542925</xdr:rowOff>
    </xdr:to>
    <xdr:pic>
      <xdr:nvPicPr>
        <xdr:cNvPr id="2" name="Imagem 1" descr="Logo header">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6764" y="74137"/>
          <a:ext cx="1514476" cy="659288"/>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D52C0-F399-46C9-83BA-2F8CBDE82A9D}">
  <sheetPr>
    <pageSetUpPr fitToPage="1"/>
  </sheetPr>
  <dimension ref="A1:XEH97"/>
  <sheetViews>
    <sheetView showOutlineSymbols="0" showWhiteSpace="0" view="pageBreakPreview" topLeftCell="A37" zoomScale="70" zoomScaleNormal="70" zoomScaleSheetLayoutView="70" workbookViewId="0">
      <selection activeCell="D15" sqref="D15"/>
    </sheetView>
  </sheetViews>
  <sheetFormatPr defaultColWidth="9.765625E-2" defaultRowHeight="13.2" x14ac:dyDescent="0.25"/>
  <cols>
    <col min="1" max="1" width="14.59765625" style="226" bestFit="1" customWidth="1"/>
    <col min="2" max="3" width="14.59765625" style="226" customWidth="1"/>
    <col min="4" max="4" width="100.796875" style="226" customWidth="1"/>
    <col min="5" max="5" width="21.8984375" style="226" bestFit="1" customWidth="1"/>
    <col min="6" max="6" width="13.59765625" style="226" bestFit="1" customWidth="1"/>
    <col min="7" max="7" width="21.3984375" style="226" bestFit="1" customWidth="1"/>
    <col min="8" max="8" width="21.19921875" style="225" customWidth="1"/>
    <col min="9" max="10" width="19.09765625" style="225" customWidth="1"/>
    <col min="11" max="11" width="20.69921875" style="226" customWidth="1"/>
    <col min="12" max="12" width="22.09765625" style="226" bestFit="1" customWidth="1"/>
    <col min="13" max="13" width="31.19921875" style="226" bestFit="1" customWidth="1"/>
    <col min="14" max="16384" width="9.765625E-2" style="226"/>
  </cols>
  <sheetData>
    <row r="1" spans="1:12" x14ac:dyDescent="0.25">
      <c r="A1" s="223"/>
      <c r="B1" s="223"/>
      <c r="C1" s="223"/>
      <c r="D1" s="223" t="s">
        <v>49</v>
      </c>
      <c r="E1" s="220"/>
      <c r="F1" s="220"/>
      <c r="G1" s="220"/>
      <c r="H1" s="224"/>
      <c r="K1" s="220" t="s">
        <v>1</v>
      </c>
      <c r="L1" s="223" t="s">
        <v>0</v>
      </c>
    </row>
    <row r="2" spans="1:12" ht="39.6" x14ac:dyDescent="0.25">
      <c r="A2" s="223"/>
      <c r="B2" s="223"/>
      <c r="C2" s="223"/>
      <c r="D2" s="227" t="s">
        <v>109</v>
      </c>
      <c r="E2" s="228"/>
      <c r="F2" s="228"/>
      <c r="G2" s="228"/>
      <c r="H2" s="218"/>
      <c r="K2" s="229">
        <v>0.21709999999999999</v>
      </c>
      <c r="L2" s="227" t="s">
        <v>19762</v>
      </c>
    </row>
    <row r="3" spans="1:12" x14ac:dyDescent="0.25">
      <c r="A3" s="223"/>
      <c r="B3" s="223"/>
      <c r="C3" s="223"/>
      <c r="D3" s="230"/>
      <c r="E3" s="223"/>
      <c r="F3" s="223"/>
      <c r="G3" s="223"/>
      <c r="H3" s="224"/>
      <c r="K3" s="223"/>
      <c r="L3" s="223"/>
    </row>
    <row r="4" spans="1:12" ht="19.8" thickBot="1" x14ac:dyDescent="0.3">
      <c r="A4" s="276" t="s">
        <v>19786</v>
      </c>
      <c r="B4" s="276"/>
      <c r="C4" s="276"/>
      <c r="D4" s="276"/>
      <c r="E4" s="276"/>
      <c r="F4" s="276"/>
      <c r="G4" s="276"/>
      <c r="H4" s="276"/>
      <c r="I4" s="276"/>
      <c r="J4" s="276"/>
      <c r="K4" s="276"/>
      <c r="L4" s="276"/>
    </row>
    <row r="5" spans="1:12" ht="57.6" x14ac:dyDescent="0.25">
      <c r="A5" s="259" t="s">
        <v>3</v>
      </c>
      <c r="B5" s="260"/>
      <c r="C5" s="260"/>
      <c r="D5" s="260" t="s">
        <v>6</v>
      </c>
      <c r="E5" s="260" t="s">
        <v>7</v>
      </c>
      <c r="F5" s="260" t="s">
        <v>19795</v>
      </c>
      <c r="G5" s="260" t="s">
        <v>19797</v>
      </c>
      <c r="H5" s="260" t="s">
        <v>19793</v>
      </c>
      <c r="I5" s="260" t="s">
        <v>19794</v>
      </c>
      <c r="J5" s="260" t="s">
        <v>19796</v>
      </c>
      <c r="K5" s="260" t="s">
        <v>19770</v>
      </c>
      <c r="L5" s="261" t="s">
        <v>10</v>
      </c>
    </row>
    <row r="6" spans="1:12" ht="19.2" x14ac:dyDescent="0.25">
      <c r="A6" s="262">
        <v>1</v>
      </c>
      <c r="B6" s="242"/>
      <c r="C6" s="242"/>
      <c r="D6" s="242" t="s">
        <v>28</v>
      </c>
      <c r="E6" s="242"/>
      <c r="F6" s="243"/>
      <c r="G6" s="243"/>
      <c r="H6" s="244"/>
      <c r="I6" s="244"/>
      <c r="J6" s="244"/>
      <c r="K6" s="242"/>
      <c r="L6" s="263">
        <f>SUM(L7:L15)</f>
        <v>30533.31</v>
      </c>
    </row>
    <row r="7" spans="1:12" x14ac:dyDescent="0.25">
      <c r="A7" s="264" t="s">
        <v>30</v>
      </c>
      <c r="B7" s="245" t="s">
        <v>13</v>
      </c>
      <c r="C7" s="246">
        <v>99060</v>
      </c>
      <c r="D7" s="245" t="s">
        <v>29</v>
      </c>
      <c r="E7" s="247" t="s">
        <v>63</v>
      </c>
      <c r="F7" s="248">
        <v>1</v>
      </c>
      <c r="G7" s="248">
        <f>H7+I7</f>
        <v>14</v>
      </c>
      <c r="H7" s="247">
        <v>14</v>
      </c>
      <c r="I7" s="255">
        <v>0</v>
      </c>
      <c r="J7" s="255">
        <f>F7-I7</f>
        <v>1</v>
      </c>
      <c r="K7" s="251">
        <v>216.75</v>
      </c>
      <c r="L7" s="265">
        <f t="shared" ref="L7:L15" si="0">TRUNC(K7*F7,2)</f>
        <v>216.75</v>
      </c>
    </row>
    <row r="8" spans="1:12" x14ac:dyDescent="0.25">
      <c r="A8" s="264" t="s">
        <v>55</v>
      </c>
      <c r="B8" s="245" t="s">
        <v>34</v>
      </c>
      <c r="C8" s="252">
        <v>101001101</v>
      </c>
      <c r="D8" s="245" t="s">
        <v>88</v>
      </c>
      <c r="E8" s="247" t="s">
        <v>20</v>
      </c>
      <c r="F8" s="248">
        <v>8</v>
      </c>
      <c r="G8" s="248">
        <f t="shared" ref="G8:G15" si="1">H8+I8</f>
        <v>3</v>
      </c>
      <c r="H8" s="247">
        <v>3</v>
      </c>
      <c r="I8" s="255">
        <v>0</v>
      </c>
      <c r="J8" s="255">
        <f t="shared" ref="J8:J14" si="2">F8-I8</f>
        <v>8</v>
      </c>
      <c r="K8" s="251">
        <v>618.35</v>
      </c>
      <c r="L8" s="265">
        <f t="shared" si="0"/>
        <v>4946.8</v>
      </c>
    </row>
    <row r="9" spans="1:12" ht="26.4" x14ac:dyDescent="0.25">
      <c r="A9" s="264" t="s">
        <v>64</v>
      </c>
      <c r="B9" s="245" t="s">
        <v>34</v>
      </c>
      <c r="C9" s="252">
        <v>101001186</v>
      </c>
      <c r="D9" s="245" t="s">
        <v>185</v>
      </c>
      <c r="E9" s="247" t="s">
        <v>110</v>
      </c>
      <c r="F9" s="248">
        <v>3</v>
      </c>
      <c r="G9" s="248">
        <f t="shared" si="1"/>
        <v>3</v>
      </c>
      <c r="H9" s="247">
        <v>3</v>
      </c>
      <c r="I9" s="255">
        <v>0</v>
      </c>
      <c r="J9" s="255">
        <f t="shared" si="2"/>
        <v>3</v>
      </c>
      <c r="K9" s="251">
        <v>1099.6400000000001</v>
      </c>
      <c r="L9" s="265">
        <f t="shared" si="0"/>
        <v>3298.92</v>
      </c>
    </row>
    <row r="10" spans="1:12" x14ac:dyDescent="0.25">
      <c r="A10" s="264" t="s">
        <v>186</v>
      </c>
      <c r="B10" s="245" t="s">
        <v>34</v>
      </c>
      <c r="C10" s="252">
        <v>101001196</v>
      </c>
      <c r="D10" s="245" t="s">
        <v>187</v>
      </c>
      <c r="E10" s="247" t="s">
        <v>63</v>
      </c>
      <c r="F10" s="248">
        <v>1</v>
      </c>
      <c r="G10" s="248">
        <f t="shared" si="1"/>
        <v>1</v>
      </c>
      <c r="H10" s="247">
        <v>1</v>
      </c>
      <c r="I10" s="255">
        <v>0</v>
      </c>
      <c r="J10" s="255">
        <f t="shared" si="2"/>
        <v>1</v>
      </c>
      <c r="K10" s="251">
        <v>1319.04</v>
      </c>
      <c r="L10" s="265">
        <f t="shared" si="0"/>
        <v>1319.04</v>
      </c>
    </row>
    <row r="11" spans="1:12" x14ac:dyDescent="0.25">
      <c r="A11" s="264" t="s">
        <v>189</v>
      </c>
      <c r="B11" s="245" t="s">
        <v>34</v>
      </c>
      <c r="C11" s="252">
        <v>101003101</v>
      </c>
      <c r="D11" s="245" t="s">
        <v>192</v>
      </c>
      <c r="E11" s="247" t="s">
        <v>63</v>
      </c>
      <c r="F11" s="248">
        <v>1</v>
      </c>
      <c r="G11" s="248">
        <f t="shared" si="1"/>
        <v>1</v>
      </c>
      <c r="H11" s="247">
        <v>1</v>
      </c>
      <c r="I11" s="255">
        <v>0</v>
      </c>
      <c r="J11" s="255">
        <f t="shared" si="2"/>
        <v>1</v>
      </c>
      <c r="K11" s="251">
        <v>6940.65</v>
      </c>
      <c r="L11" s="265">
        <f t="shared" si="0"/>
        <v>6940.65</v>
      </c>
    </row>
    <row r="12" spans="1:12" x14ac:dyDescent="0.25">
      <c r="A12" s="264" t="s">
        <v>190</v>
      </c>
      <c r="B12" s="245" t="s">
        <v>34</v>
      </c>
      <c r="C12" s="252">
        <v>101002100</v>
      </c>
      <c r="D12" s="245" t="s">
        <v>13904</v>
      </c>
      <c r="E12" s="247" t="s">
        <v>14</v>
      </c>
      <c r="F12" s="248">
        <v>1</v>
      </c>
      <c r="G12" s="248">
        <f t="shared" si="1"/>
        <v>1</v>
      </c>
      <c r="H12" s="247">
        <v>1</v>
      </c>
      <c r="I12" s="255">
        <v>0</v>
      </c>
      <c r="J12" s="255">
        <f t="shared" si="2"/>
        <v>1</v>
      </c>
      <c r="K12" s="251">
        <v>2897.92</v>
      </c>
      <c r="L12" s="265">
        <f t="shared" si="0"/>
        <v>2897.92</v>
      </c>
    </row>
    <row r="13" spans="1:12" x14ac:dyDescent="0.25">
      <c r="A13" s="264" t="s">
        <v>191</v>
      </c>
      <c r="B13" s="245" t="s">
        <v>34</v>
      </c>
      <c r="C13" s="252">
        <v>201002161</v>
      </c>
      <c r="D13" s="245" t="s">
        <v>195</v>
      </c>
      <c r="E13" s="247" t="s">
        <v>63</v>
      </c>
      <c r="F13" s="248">
        <v>4</v>
      </c>
      <c r="G13" s="248">
        <f t="shared" si="1"/>
        <v>5</v>
      </c>
      <c r="H13" s="247">
        <v>1</v>
      </c>
      <c r="I13" s="255">
        <v>4</v>
      </c>
      <c r="J13" s="255">
        <f t="shared" si="2"/>
        <v>0</v>
      </c>
      <c r="K13" s="251">
        <v>425.98</v>
      </c>
      <c r="L13" s="265">
        <f t="shared" si="0"/>
        <v>1703.92</v>
      </c>
    </row>
    <row r="14" spans="1:12" x14ac:dyDescent="0.25">
      <c r="A14" s="264" t="s">
        <v>194</v>
      </c>
      <c r="B14" s="245" t="s">
        <v>65</v>
      </c>
      <c r="C14" s="252" t="s">
        <v>13867</v>
      </c>
      <c r="D14" s="245" t="s">
        <v>13870</v>
      </c>
      <c r="E14" s="247" t="s">
        <v>14</v>
      </c>
      <c r="F14" s="248">
        <v>20</v>
      </c>
      <c r="G14" s="248">
        <f t="shared" si="1"/>
        <v>280</v>
      </c>
      <c r="H14" s="247">
        <v>120</v>
      </c>
      <c r="I14" s="255">
        <v>160</v>
      </c>
      <c r="J14" s="255">
        <f t="shared" si="2"/>
        <v>-140</v>
      </c>
      <c r="K14" s="251">
        <v>57.2</v>
      </c>
      <c r="L14" s="265">
        <f t="shared" si="0"/>
        <v>1144</v>
      </c>
    </row>
    <row r="15" spans="1:12" ht="26.4" x14ac:dyDescent="0.25">
      <c r="A15" s="264" t="s">
        <v>197</v>
      </c>
      <c r="B15" s="245" t="s">
        <v>65</v>
      </c>
      <c r="C15" s="252" t="s">
        <v>13868</v>
      </c>
      <c r="D15" s="245" t="s">
        <v>13869</v>
      </c>
      <c r="E15" s="247" t="s">
        <v>16</v>
      </c>
      <c r="F15" s="248">
        <v>862.6</v>
      </c>
      <c r="G15" s="248">
        <f t="shared" si="1"/>
        <v>1400</v>
      </c>
      <c r="H15" s="247">
        <v>390</v>
      </c>
      <c r="I15" s="255">
        <v>1010</v>
      </c>
      <c r="J15" s="255">
        <f>F15-I15</f>
        <v>-147.39999999999998</v>
      </c>
      <c r="K15" s="251">
        <v>9.35</v>
      </c>
      <c r="L15" s="265">
        <f t="shared" si="0"/>
        <v>8065.31</v>
      </c>
    </row>
    <row r="16" spans="1:12" ht="19.2" x14ac:dyDescent="0.25">
      <c r="A16" s="262">
        <v>2</v>
      </c>
      <c r="B16" s="242"/>
      <c r="C16" s="242"/>
      <c r="D16" s="242" t="s">
        <v>134</v>
      </c>
      <c r="E16" s="242"/>
      <c r="F16" s="243"/>
      <c r="G16" s="243"/>
      <c r="H16" s="241"/>
      <c r="I16" s="253"/>
      <c r="J16" s="253"/>
      <c r="K16" s="242"/>
      <c r="L16" s="263">
        <f>L20</f>
        <v>23444.44</v>
      </c>
    </row>
    <row r="17" spans="1:13" ht="19.2" x14ac:dyDescent="0.25">
      <c r="A17" s="262"/>
      <c r="B17" s="242"/>
      <c r="C17" s="242"/>
      <c r="D17" s="242" t="s">
        <v>19771</v>
      </c>
      <c r="E17" s="242"/>
      <c r="F17" s="243"/>
      <c r="G17" s="243"/>
      <c r="H17" s="241"/>
      <c r="I17" s="253"/>
      <c r="J17" s="253"/>
      <c r="K17" s="242"/>
      <c r="L17" s="263">
        <v>0</v>
      </c>
    </row>
    <row r="18" spans="1:13" s="237" customFormat="1" x14ac:dyDescent="0.25">
      <c r="A18" s="264"/>
      <c r="B18" s="245"/>
      <c r="C18" s="245"/>
      <c r="D18" s="245" t="s">
        <v>199</v>
      </c>
      <c r="E18" s="247" t="s">
        <v>58</v>
      </c>
      <c r="F18" s="248"/>
      <c r="G18" s="248">
        <f t="shared" ref="G18:G25" si="3">H18+I18</f>
        <v>76.44</v>
      </c>
      <c r="H18" s="247">
        <v>76.44</v>
      </c>
      <c r="I18" s="255">
        <v>0</v>
      </c>
      <c r="J18" s="255">
        <f t="shared" ref="J18:J19" si="4">F18-I18</f>
        <v>0</v>
      </c>
      <c r="K18" s="251"/>
      <c r="L18" s="265"/>
    </row>
    <row r="19" spans="1:13" s="237" customFormat="1" ht="26.4" x14ac:dyDescent="0.25">
      <c r="A19" s="264"/>
      <c r="B19" s="245"/>
      <c r="C19" s="245"/>
      <c r="D19" s="245" t="s">
        <v>136</v>
      </c>
      <c r="E19" s="247" t="s">
        <v>19</v>
      </c>
      <c r="F19" s="248"/>
      <c r="G19" s="248">
        <f t="shared" si="3"/>
        <v>8.2160000000000011</v>
      </c>
      <c r="H19" s="247">
        <v>8.2160000000000011</v>
      </c>
      <c r="I19" s="255">
        <v>0</v>
      </c>
      <c r="J19" s="255">
        <f t="shared" si="4"/>
        <v>0</v>
      </c>
      <c r="K19" s="251"/>
      <c r="L19" s="265"/>
    </row>
    <row r="20" spans="1:13" ht="19.2" x14ac:dyDescent="0.25">
      <c r="A20" s="262" t="s">
        <v>31</v>
      </c>
      <c r="B20" s="242"/>
      <c r="C20" s="242"/>
      <c r="D20" s="242" t="s">
        <v>135</v>
      </c>
      <c r="E20" s="242"/>
      <c r="F20" s="243"/>
      <c r="G20" s="243"/>
      <c r="H20" s="241"/>
      <c r="I20" s="253"/>
      <c r="J20" s="253"/>
      <c r="K20" s="242"/>
      <c r="L20" s="263">
        <f>SUM(L21:L25)</f>
        <v>23444.44</v>
      </c>
    </row>
    <row r="21" spans="1:13" ht="26.4" x14ac:dyDescent="0.25">
      <c r="A21" s="264" t="s">
        <v>138</v>
      </c>
      <c r="B21" s="245" t="s">
        <v>13</v>
      </c>
      <c r="C21" s="245">
        <v>94990</v>
      </c>
      <c r="D21" s="245" t="s">
        <v>141</v>
      </c>
      <c r="E21" s="247" t="s">
        <v>19</v>
      </c>
      <c r="F21" s="248">
        <v>2.1060000000000003</v>
      </c>
      <c r="G21" s="248">
        <f t="shared" si="3"/>
        <v>2.1060000000000003</v>
      </c>
      <c r="H21" s="247">
        <v>0</v>
      </c>
      <c r="I21" s="255">
        <v>2.1060000000000003</v>
      </c>
      <c r="J21" s="255">
        <f t="shared" ref="J21:J25" si="5">F21-I21</f>
        <v>0</v>
      </c>
      <c r="K21" s="251">
        <v>912.64</v>
      </c>
      <c r="L21" s="265">
        <f>TRUNC(K21*F21,2)</f>
        <v>1922.01</v>
      </c>
    </row>
    <row r="22" spans="1:13" ht="39.6" x14ac:dyDescent="0.25">
      <c r="A22" s="264" t="s">
        <v>139</v>
      </c>
      <c r="B22" s="245" t="s">
        <v>65</v>
      </c>
      <c r="C22" s="245" t="s">
        <v>160</v>
      </c>
      <c r="D22" s="245" t="s">
        <v>19765</v>
      </c>
      <c r="E22" s="247" t="s">
        <v>76</v>
      </c>
      <c r="F22" s="248">
        <v>13</v>
      </c>
      <c r="G22" s="248">
        <f t="shared" si="3"/>
        <v>13</v>
      </c>
      <c r="H22" s="247">
        <v>0</v>
      </c>
      <c r="I22" s="255">
        <v>13</v>
      </c>
      <c r="J22" s="255">
        <f t="shared" si="5"/>
        <v>0</v>
      </c>
      <c r="K22" s="251">
        <v>1194.58</v>
      </c>
      <c r="L22" s="265">
        <f>TRUNC(K22*F22,2)</f>
        <v>15529.54</v>
      </c>
    </row>
    <row r="23" spans="1:13" ht="26.4" x14ac:dyDescent="0.25">
      <c r="A23" s="264" t="s">
        <v>19755</v>
      </c>
      <c r="B23" s="245" t="s">
        <v>13</v>
      </c>
      <c r="C23" s="245">
        <v>94268</v>
      </c>
      <c r="D23" s="245" t="s">
        <v>161</v>
      </c>
      <c r="E23" s="247" t="s">
        <v>58</v>
      </c>
      <c r="F23" s="248">
        <v>12.219999999999999</v>
      </c>
      <c r="G23" s="248">
        <f t="shared" si="3"/>
        <v>12.219999999999999</v>
      </c>
      <c r="H23" s="247">
        <v>0</v>
      </c>
      <c r="I23" s="255">
        <v>12.219999999999999</v>
      </c>
      <c r="J23" s="255">
        <f t="shared" si="5"/>
        <v>0</v>
      </c>
      <c r="K23" s="251">
        <v>77.13</v>
      </c>
      <c r="L23" s="265">
        <f>TRUNC(K23*F23,2)</f>
        <v>942.52</v>
      </c>
    </row>
    <row r="24" spans="1:13" x14ac:dyDescent="0.25">
      <c r="A24" s="264" t="s">
        <v>19756</v>
      </c>
      <c r="B24" s="245" t="s">
        <v>65</v>
      </c>
      <c r="C24" s="245" t="s">
        <v>48</v>
      </c>
      <c r="D24" s="245" t="s">
        <v>137</v>
      </c>
      <c r="E24" s="247" t="s">
        <v>63</v>
      </c>
      <c r="F24" s="248">
        <v>39</v>
      </c>
      <c r="G24" s="248">
        <f t="shared" si="3"/>
        <v>39</v>
      </c>
      <c r="H24" s="247">
        <v>0</v>
      </c>
      <c r="I24" s="255">
        <v>39</v>
      </c>
      <c r="J24" s="255">
        <f t="shared" si="5"/>
        <v>0</v>
      </c>
      <c r="K24" s="251">
        <v>129.44999999999999</v>
      </c>
      <c r="L24" s="265">
        <f>TRUNC(K24*F24,2)</f>
        <v>5048.55</v>
      </c>
    </row>
    <row r="25" spans="1:13" x14ac:dyDescent="0.25">
      <c r="A25" s="264" t="s">
        <v>19757</v>
      </c>
      <c r="B25" s="245" t="s">
        <v>13</v>
      </c>
      <c r="C25" s="245">
        <v>102498</v>
      </c>
      <c r="D25" s="245" t="s">
        <v>142</v>
      </c>
      <c r="E25" s="247" t="s">
        <v>20</v>
      </c>
      <c r="F25" s="248">
        <v>0.97110000000000007</v>
      </c>
      <c r="G25" s="248">
        <f t="shared" si="3"/>
        <v>0.97110000000000007</v>
      </c>
      <c r="H25" s="247">
        <v>0</v>
      </c>
      <c r="I25" s="255">
        <v>0.97110000000000007</v>
      </c>
      <c r="J25" s="255">
        <f t="shared" si="5"/>
        <v>0</v>
      </c>
      <c r="K25" s="251">
        <v>1.88</v>
      </c>
      <c r="L25" s="265">
        <f>TRUNC(K25*F25,2)</f>
        <v>1.82</v>
      </c>
    </row>
    <row r="26" spans="1:13" ht="19.2" x14ac:dyDescent="0.25">
      <c r="A26" s="262">
        <v>3</v>
      </c>
      <c r="B26" s="242"/>
      <c r="C26" s="242"/>
      <c r="D26" s="242" t="s">
        <v>118</v>
      </c>
      <c r="E26" s="242"/>
      <c r="F26" s="243"/>
      <c r="G26" s="243"/>
      <c r="H26" s="241"/>
      <c r="I26" s="253"/>
      <c r="J26" s="253"/>
      <c r="K26" s="242"/>
      <c r="L26" s="263">
        <f>L52</f>
        <v>10982.14</v>
      </c>
    </row>
    <row r="27" spans="1:13" ht="19.2" x14ac:dyDescent="0.25">
      <c r="A27" s="262"/>
      <c r="B27" s="242"/>
      <c r="C27" s="242"/>
      <c r="D27" s="242" t="s">
        <v>19772</v>
      </c>
      <c r="E27" s="242"/>
      <c r="F27" s="243"/>
      <c r="G27" s="243"/>
      <c r="H27" s="241"/>
      <c r="I27" s="253"/>
      <c r="J27" s="253"/>
      <c r="K27" s="242"/>
      <c r="L27" s="263">
        <v>0</v>
      </c>
    </row>
    <row r="28" spans="1:13" s="237" customFormat="1" ht="26.4" x14ac:dyDescent="0.25">
      <c r="A28" s="264"/>
      <c r="B28" s="245"/>
      <c r="C28" s="245"/>
      <c r="D28" s="245" t="s">
        <v>117</v>
      </c>
      <c r="E28" s="247" t="s">
        <v>58</v>
      </c>
      <c r="F28" s="248"/>
      <c r="G28" s="248">
        <f t="shared" ref="G28:G80" si="6">H28+I28</f>
        <v>84</v>
      </c>
      <c r="H28" s="247">
        <v>84</v>
      </c>
      <c r="I28" s="255">
        <v>0</v>
      </c>
      <c r="J28" s="255">
        <f t="shared" ref="J28:J31" si="7">F28-I28</f>
        <v>0</v>
      </c>
      <c r="K28" s="251"/>
      <c r="L28" s="265"/>
    </row>
    <row r="29" spans="1:13" s="237" customFormat="1" x14ac:dyDescent="0.25">
      <c r="A29" s="264"/>
      <c r="B29" s="245"/>
      <c r="C29" s="245"/>
      <c r="D29" s="245" t="s">
        <v>69</v>
      </c>
      <c r="E29" s="247" t="s">
        <v>19</v>
      </c>
      <c r="F29" s="248"/>
      <c r="G29" s="248">
        <f t="shared" si="6"/>
        <v>4.1233403578366037</v>
      </c>
      <c r="H29" s="247">
        <v>4.1233403578366037</v>
      </c>
      <c r="I29" s="255">
        <v>0</v>
      </c>
      <c r="J29" s="255">
        <f t="shared" si="7"/>
        <v>0</v>
      </c>
      <c r="K29" s="251"/>
      <c r="L29" s="265"/>
    </row>
    <row r="30" spans="1:13" s="237" customFormat="1" x14ac:dyDescent="0.25">
      <c r="A30" s="264"/>
      <c r="B30" s="245"/>
      <c r="C30" s="245"/>
      <c r="D30" s="245" t="s">
        <v>19773</v>
      </c>
      <c r="E30" s="247" t="s">
        <v>112</v>
      </c>
      <c r="F30" s="248"/>
      <c r="G30" s="248">
        <f t="shared" si="6"/>
        <v>41.6</v>
      </c>
      <c r="H30" s="247">
        <v>41.6</v>
      </c>
      <c r="I30" s="255">
        <v>0</v>
      </c>
      <c r="J30" s="255">
        <f t="shared" si="7"/>
        <v>0</v>
      </c>
      <c r="K30" s="251"/>
      <c r="L30" s="265"/>
    </row>
    <row r="31" spans="1:13" s="237" customFormat="1" x14ac:dyDescent="0.25">
      <c r="A31" s="264"/>
      <c r="B31" s="245"/>
      <c r="C31" s="245"/>
      <c r="D31" s="245" t="s">
        <v>120</v>
      </c>
      <c r="E31" s="247" t="s">
        <v>112</v>
      </c>
      <c r="F31" s="248"/>
      <c r="G31" s="248">
        <f t="shared" si="6"/>
        <v>157.6</v>
      </c>
      <c r="H31" s="247">
        <v>157.6</v>
      </c>
      <c r="I31" s="255">
        <v>0</v>
      </c>
      <c r="J31" s="255">
        <f t="shared" si="7"/>
        <v>0</v>
      </c>
      <c r="K31" s="251"/>
      <c r="L31" s="265"/>
    </row>
    <row r="32" spans="1:13" s="237" customFormat="1" ht="19.2" x14ac:dyDescent="0.25">
      <c r="A32" s="262"/>
      <c r="B32" s="242"/>
      <c r="C32" s="242"/>
      <c r="D32" s="242" t="s">
        <v>19774</v>
      </c>
      <c r="E32" s="242"/>
      <c r="F32" s="243"/>
      <c r="G32" s="243"/>
      <c r="H32" s="241"/>
      <c r="I32" s="253"/>
      <c r="J32" s="253"/>
      <c r="K32" s="242"/>
      <c r="L32" s="263">
        <v>0</v>
      </c>
      <c r="M32" s="226"/>
    </row>
    <row r="33" spans="1:13" s="237" customFormat="1" x14ac:dyDescent="0.25">
      <c r="A33" s="264"/>
      <c r="B33" s="245"/>
      <c r="C33" s="245"/>
      <c r="D33" s="245" t="s">
        <v>19775</v>
      </c>
      <c r="E33" s="247" t="s">
        <v>19</v>
      </c>
      <c r="F33" s="248"/>
      <c r="G33" s="248">
        <f t="shared" si="6"/>
        <v>11.008000000000001</v>
      </c>
      <c r="H33" s="247">
        <v>11.008000000000001</v>
      </c>
      <c r="I33" s="255">
        <v>0</v>
      </c>
      <c r="J33" s="255">
        <f t="shared" ref="J33:J36" si="8">F33-I33</f>
        <v>0</v>
      </c>
      <c r="K33" s="251"/>
      <c r="L33" s="265"/>
    </row>
    <row r="34" spans="1:13" s="237" customFormat="1" x14ac:dyDescent="0.25">
      <c r="A34" s="264"/>
      <c r="B34" s="245"/>
      <c r="C34" s="245"/>
      <c r="D34" s="245" t="s">
        <v>19776</v>
      </c>
      <c r="E34" s="247" t="s">
        <v>112</v>
      </c>
      <c r="F34" s="248"/>
      <c r="G34" s="248">
        <f t="shared" si="6"/>
        <v>241.6</v>
      </c>
      <c r="H34" s="247">
        <v>241.6</v>
      </c>
      <c r="I34" s="255">
        <v>0</v>
      </c>
      <c r="J34" s="255">
        <f t="shared" si="8"/>
        <v>0</v>
      </c>
      <c r="K34" s="251"/>
      <c r="L34" s="265"/>
    </row>
    <row r="35" spans="1:13" s="237" customFormat="1" ht="26.4" x14ac:dyDescent="0.25">
      <c r="A35" s="264"/>
      <c r="B35" s="245"/>
      <c r="C35" s="245"/>
      <c r="D35" s="245" t="s">
        <v>19777</v>
      </c>
      <c r="E35" s="247" t="s">
        <v>19</v>
      </c>
      <c r="F35" s="248"/>
      <c r="G35" s="248">
        <f t="shared" si="6"/>
        <v>11.008000000000001</v>
      </c>
      <c r="H35" s="247">
        <v>11.008000000000001</v>
      </c>
      <c r="I35" s="255">
        <v>0</v>
      </c>
      <c r="J35" s="255">
        <f t="shared" si="8"/>
        <v>0</v>
      </c>
      <c r="K35" s="251"/>
      <c r="L35" s="265"/>
    </row>
    <row r="36" spans="1:13" s="237" customFormat="1" x14ac:dyDescent="0.25">
      <c r="A36" s="264"/>
      <c r="B36" s="245"/>
      <c r="C36" s="245"/>
      <c r="D36" s="245" t="s">
        <v>69</v>
      </c>
      <c r="E36" s="247" t="s">
        <v>19</v>
      </c>
      <c r="F36" s="248"/>
      <c r="G36" s="248">
        <f t="shared" si="6"/>
        <v>11.008000000000001</v>
      </c>
      <c r="H36" s="247">
        <v>11.008000000000001</v>
      </c>
      <c r="I36" s="255">
        <v>0</v>
      </c>
      <c r="J36" s="255">
        <f t="shared" si="8"/>
        <v>0</v>
      </c>
      <c r="K36" s="251"/>
      <c r="L36" s="265"/>
    </row>
    <row r="37" spans="1:13" s="237" customFormat="1" ht="19.2" x14ac:dyDescent="0.25">
      <c r="A37" s="262"/>
      <c r="B37" s="242"/>
      <c r="C37" s="242"/>
      <c r="D37" s="242" t="s">
        <v>19778</v>
      </c>
      <c r="E37" s="242"/>
      <c r="F37" s="243"/>
      <c r="G37" s="243"/>
      <c r="H37" s="241"/>
      <c r="I37" s="253"/>
      <c r="J37" s="253"/>
      <c r="K37" s="242"/>
      <c r="L37" s="263">
        <v>0</v>
      </c>
      <c r="M37" s="226"/>
    </row>
    <row r="38" spans="1:13" s="237" customFormat="1" ht="26.4" x14ac:dyDescent="0.25">
      <c r="A38" s="264"/>
      <c r="B38" s="245"/>
      <c r="C38" s="245"/>
      <c r="D38" s="245" t="s">
        <v>75</v>
      </c>
      <c r="E38" s="247" t="s">
        <v>20</v>
      </c>
      <c r="F38" s="248"/>
      <c r="G38" s="248">
        <f t="shared" si="6"/>
        <v>81.2</v>
      </c>
      <c r="H38" s="247">
        <v>81.2</v>
      </c>
      <c r="I38" s="255">
        <v>0</v>
      </c>
      <c r="J38" s="255">
        <f t="shared" ref="J38:J42" si="9">F38-I38</f>
        <v>0</v>
      </c>
      <c r="K38" s="251"/>
      <c r="L38" s="265"/>
    </row>
    <row r="39" spans="1:13" s="237" customFormat="1" x14ac:dyDescent="0.25">
      <c r="A39" s="264"/>
      <c r="B39" s="245"/>
      <c r="C39" s="245"/>
      <c r="D39" s="245" t="s">
        <v>19773</v>
      </c>
      <c r="E39" s="247" t="s">
        <v>112</v>
      </c>
      <c r="F39" s="248"/>
      <c r="G39" s="248">
        <f t="shared" si="6"/>
        <v>93.6</v>
      </c>
      <c r="H39" s="247">
        <v>93.6</v>
      </c>
      <c r="I39" s="255">
        <v>0</v>
      </c>
      <c r="J39" s="255">
        <f t="shared" si="9"/>
        <v>0</v>
      </c>
      <c r="K39" s="251"/>
      <c r="L39" s="265"/>
    </row>
    <row r="40" spans="1:13" s="237" customFormat="1" ht="26.4" x14ac:dyDescent="0.25">
      <c r="A40" s="264"/>
      <c r="B40" s="245"/>
      <c r="C40" s="245"/>
      <c r="D40" s="245" t="s">
        <v>113</v>
      </c>
      <c r="E40" s="247" t="s">
        <v>112</v>
      </c>
      <c r="F40" s="248"/>
      <c r="G40" s="248">
        <f t="shared" si="6"/>
        <v>224</v>
      </c>
      <c r="H40" s="247">
        <v>224</v>
      </c>
      <c r="I40" s="255">
        <v>0</v>
      </c>
      <c r="J40" s="255">
        <f t="shared" si="9"/>
        <v>0</v>
      </c>
      <c r="K40" s="251"/>
      <c r="L40" s="265"/>
    </row>
    <row r="41" spans="1:13" s="237" customFormat="1" ht="26.4" x14ac:dyDescent="0.25">
      <c r="A41" s="264"/>
      <c r="B41" s="245"/>
      <c r="C41" s="245"/>
      <c r="D41" s="245" t="s">
        <v>19777</v>
      </c>
      <c r="E41" s="247" t="s">
        <v>19</v>
      </c>
      <c r="F41" s="248"/>
      <c r="G41" s="248">
        <f t="shared" si="6"/>
        <v>9.7680000000000007</v>
      </c>
      <c r="H41" s="247">
        <v>9.7680000000000007</v>
      </c>
      <c r="I41" s="255">
        <v>0</v>
      </c>
      <c r="J41" s="255">
        <f t="shared" si="9"/>
        <v>0</v>
      </c>
      <c r="K41" s="251"/>
      <c r="L41" s="265"/>
    </row>
    <row r="42" spans="1:13" s="237" customFormat="1" x14ac:dyDescent="0.25">
      <c r="A42" s="264"/>
      <c r="B42" s="245"/>
      <c r="C42" s="245"/>
      <c r="D42" s="245" t="s">
        <v>69</v>
      </c>
      <c r="E42" s="247" t="s">
        <v>19</v>
      </c>
      <c r="F42" s="248"/>
      <c r="G42" s="248">
        <f t="shared" si="6"/>
        <v>9.7680000000000007</v>
      </c>
      <c r="H42" s="247">
        <v>9.7680000000000007</v>
      </c>
      <c r="I42" s="255">
        <v>0</v>
      </c>
      <c r="J42" s="255">
        <f t="shared" si="9"/>
        <v>0</v>
      </c>
      <c r="K42" s="251"/>
      <c r="L42" s="265"/>
    </row>
    <row r="43" spans="1:13" s="237" customFormat="1" ht="19.2" x14ac:dyDescent="0.25">
      <c r="A43" s="262"/>
      <c r="B43" s="242"/>
      <c r="C43" s="242"/>
      <c r="D43" s="242" t="s">
        <v>19779</v>
      </c>
      <c r="E43" s="242"/>
      <c r="F43" s="243"/>
      <c r="G43" s="243"/>
      <c r="H43" s="241"/>
      <c r="I43" s="253"/>
      <c r="J43" s="253"/>
      <c r="K43" s="242"/>
      <c r="L43" s="263">
        <v>0</v>
      </c>
      <c r="M43" s="226"/>
    </row>
    <row r="44" spans="1:13" s="237" customFormat="1" ht="26.4" x14ac:dyDescent="0.25">
      <c r="A44" s="264"/>
      <c r="B44" s="245"/>
      <c r="C44" s="245"/>
      <c r="D44" s="245" t="s">
        <v>75</v>
      </c>
      <c r="E44" s="247" t="s">
        <v>20</v>
      </c>
      <c r="F44" s="248"/>
      <c r="G44" s="248">
        <f t="shared" si="6"/>
        <v>69.959999999999994</v>
      </c>
      <c r="H44" s="247">
        <v>69.959999999999994</v>
      </c>
      <c r="I44" s="255">
        <v>0</v>
      </c>
      <c r="J44" s="255">
        <f t="shared" ref="J44:J48" si="10">F44-I44</f>
        <v>0</v>
      </c>
      <c r="K44" s="251"/>
      <c r="L44" s="265"/>
    </row>
    <row r="45" spans="1:13" s="237" customFormat="1" x14ac:dyDescent="0.25">
      <c r="A45" s="264"/>
      <c r="B45" s="245"/>
      <c r="C45" s="245"/>
      <c r="D45" s="245" t="s">
        <v>19773</v>
      </c>
      <c r="E45" s="247" t="s">
        <v>112</v>
      </c>
      <c r="F45" s="248"/>
      <c r="G45" s="248">
        <f t="shared" si="6"/>
        <v>124.8</v>
      </c>
      <c r="H45" s="247">
        <v>124.8</v>
      </c>
      <c r="I45" s="255">
        <v>0</v>
      </c>
      <c r="J45" s="255">
        <f t="shared" si="10"/>
        <v>0</v>
      </c>
      <c r="K45" s="251"/>
      <c r="L45" s="265"/>
    </row>
    <row r="46" spans="1:13" s="237" customFormat="1" ht="26.4" x14ac:dyDescent="0.25">
      <c r="A46" s="264"/>
      <c r="B46" s="245"/>
      <c r="C46" s="245"/>
      <c r="D46" s="245" t="s">
        <v>114</v>
      </c>
      <c r="E46" s="247" t="s">
        <v>112</v>
      </c>
      <c r="F46" s="248"/>
      <c r="G46" s="248">
        <f t="shared" si="6"/>
        <v>340.8</v>
      </c>
      <c r="H46" s="247">
        <v>340.8</v>
      </c>
      <c r="I46" s="255">
        <v>0</v>
      </c>
      <c r="J46" s="255">
        <f t="shared" si="10"/>
        <v>0</v>
      </c>
      <c r="K46" s="251"/>
      <c r="L46" s="265"/>
    </row>
    <row r="47" spans="1:13" s="237" customFormat="1" ht="26.4" x14ac:dyDescent="0.25">
      <c r="A47" s="264"/>
      <c r="B47" s="245"/>
      <c r="C47" s="245"/>
      <c r="D47" s="245" t="s">
        <v>19777</v>
      </c>
      <c r="E47" s="247" t="s">
        <v>19</v>
      </c>
      <c r="F47" s="248"/>
      <c r="G47" s="248">
        <f t="shared" si="6"/>
        <v>6.8040000000000003</v>
      </c>
      <c r="H47" s="247">
        <v>6.8040000000000003</v>
      </c>
      <c r="I47" s="255">
        <v>0</v>
      </c>
      <c r="J47" s="255">
        <f t="shared" si="10"/>
        <v>0</v>
      </c>
      <c r="K47" s="251"/>
      <c r="L47" s="265"/>
    </row>
    <row r="48" spans="1:13" s="237" customFormat="1" x14ac:dyDescent="0.25">
      <c r="A48" s="264"/>
      <c r="B48" s="245"/>
      <c r="C48" s="245"/>
      <c r="D48" s="245" t="s">
        <v>69</v>
      </c>
      <c r="E48" s="247" t="s">
        <v>19</v>
      </c>
      <c r="F48" s="248"/>
      <c r="G48" s="248">
        <f t="shared" si="6"/>
        <v>6.8040000000000003</v>
      </c>
      <c r="H48" s="247">
        <v>6.8040000000000003</v>
      </c>
      <c r="I48" s="255">
        <v>0</v>
      </c>
      <c r="J48" s="255">
        <f t="shared" si="10"/>
        <v>0</v>
      </c>
      <c r="K48" s="251"/>
      <c r="L48" s="265"/>
    </row>
    <row r="49" spans="1:1022 1026:2046 2050:3070 3074:4094 4098:5118 5122:6142 6146:7166 7170:8190 8194:9214 9218:10238 10242:11262 11266:12286 12290:13310 13314:14334 14338:15358 15362:16362" s="237" customFormat="1" ht="19.2" x14ac:dyDescent="0.25">
      <c r="A49" s="262"/>
      <c r="B49" s="242"/>
      <c r="C49" s="242"/>
      <c r="D49" s="242" t="s">
        <v>19780</v>
      </c>
      <c r="E49" s="242"/>
      <c r="F49" s="243"/>
      <c r="G49" s="243"/>
      <c r="H49" s="241"/>
      <c r="I49" s="253"/>
      <c r="J49" s="253"/>
      <c r="K49" s="242"/>
      <c r="L49" s="263">
        <v>0</v>
      </c>
      <c r="M49" s="226"/>
    </row>
    <row r="50" spans="1:1022 1026:2046 2050:3070 3074:4094 4098:5118 5122:6142 6146:7166 7170:8190 8194:9214 9218:10238 10242:11262 11266:12286 12290:13310 13314:14334 14338:15358 15362:16362" s="237" customFormat="1" ht="26.4" x14ac:dyDescent="0.25">
      <c r="A50" s="264"/>
      <c r="B50" s="245"/>
      <c r="C50" s="245"/>
      <c r="D50" s="245" t="s">
        <v>121</v>
      </c>
      <c r="E50" s="247" t="s">
        <v>20</v>
      </c>
      <c r="F50" s="248"/>
      <c r="G50" s="248">
        <f t="shared" si="6"/>
        <v>31.119999999999997</v>
      </c>
      <c r="H50" s="247">
        <v>31.119999999999997</v>
      </c>
      <c r="I50" s="255">
        <v>0</v>
      </c>
      <c r="J50" s="255">
        <f t="shared" ref="J50:J51" si="11">F50-I50</f>
        <v>0</v>
      </c>
      <c r="K50" s="251"/>
      <c r="L50" s="265"/>
    </row>
    <row r="51" spans="1:1022 1026:2046 2050:3070 3074:4094 4098:5118 5122:6142 6146:7166 7170:8190 8194:9214 9218:10238 10242:11262 11266:12286 12290:13310 13314:14334 14338:15358 15362:16362" s="237" customFormat="1" x14ac:dyDescent="0.25">
      <c r="A51" s="264"/>
      <c r="B51" s="245"/>
      <c r="C51" s="245"/>
      <c r="D51" s="245" t="s">
        <v>19781</v>
      </c>
      <c r="E51" s="247" t="s">
        <v>20</v>
      </c>
      <c r="F51" s="248"/>
      <c r="G51" s="248">
        <f t="shared" si="6"/>
        <v>14.08</v>
      </c>
      <c r="H51" s="247">
        <v>14.08</v>
      </c>
      <c r="I51" s="255">
        <v>0</v>
      </c>
      <c r="J51" s="255">
        <f t="shared" si="11"/>
        <v>0</v>
      </c>
      <c r="K51" s="251"/>
      <c r="L51" s="265"/>
    </row>
    <row r="52" spans="1:1022 1026:2046 2050:3070 3074:4094 4098:5118 5122:6142 6146:7166 7170:8190 8194:9214 9218:10238 10242:11262 11266:12286 12290:13310 13314:14334 14338:15358 15362:16362" ht="19.2" x14ac:dyDescent="0.25">
      <c r="A52" s="262" t="s">
        <v>32</v>
      </c>
      <c r="B52" s="242"/>
      <c r="C52" s="242"/>
      <c r="D52" s="242" t="s">
        <v>86</v>
      </c>
      <c r="E52" s="242"/>
      <c r="F52" s="243"/>
      <c r="G52" s="243"/>
      <c r="H52" s="241"/>
      <c r="I52" s="253"/>
      <c r="J52" s="253"/>
      <c r="K52" s="242"/>
      <c r="L52" s="263">
        <f>SUM(L53:L59)</f>
        <v>10982.14</v>
      </c>
    </row>
    <row r="53" spans="1:1022 1026:2046 2050:3070 3074:4094 4098:5118 5122:6142 6146:7166 7170:8190 8194:9214 9218:10238 10242:11262 11266:12286 12290:13310 13314:14334 14338:15358 15362:16362" s="237" customFormat="1" ht="26.4" x14ac:dyDescent="0.25">
      <c r="A53" s="264"/>
      <c r="B53" s="245"/>
      <c r="C53" s="245"/>
      <c r="D53" s="245" t="s">
        <v>19782</v>
      </c>
      <c r="E53" s="247" t="s">
        <v>20</v>
      </c>
      <c r="F53" s="248">
        <v>231.24</v>
      </c>
      <c r="G53" s="248">
        <f t="shared" si="6"/>
        <v>231.24</v>
      </c>
      <c r="H53" s="247">
        <v>231.24</v>
      </c>
      <c r="I53" s="255">
        <v>0</v>
      </c>
      <c r="J53" s="255">
        <f t="shared" ref="J53:J54" si="12">F53-I53</f>
        <v>231.24</v>
      </c>
      <c r="K53" s="251"/>
      <c r="L53" s="265"/>
    </row>
    <row r="54" spans="1:1022 1026:2046 2050:3070 3074:4094 4098:5118 5122:6142 6146:7166 7170:8190 8194:9214 9218:10238 10242:11262 11266:12286 12290:13310 13314:14334 14338:15358 15362:16362" s="237" customFormat="1" ht="39.6" x14ac:dyDescent="0.25">
      <c r="A54" s="264"/>
      <c r="B54" s="245"/>
      <c r="C54" s="245"/>
      <c r="D54" s="245" t="s">
        <v>19783</v>
      </c>
      <c r="E54" s="247" t="s">
        <v>20</v>
      </c>
      <c r="F54" s="248">
        <v>231.24</v>
      </c>
      <c r="G54" s="248">
        <f t="shared" si="6"/>
        <v>231.24</v>
      </c>
      <c r="H54" s="247">
        <v>231.24</v>
      </c>
      <c r="I54" s="255">
        <v>0</v>
      </c>
      <c r="J54" s="255">
        <f t="shared" si="12"/>
        <v>231.24</v>
      </c>
      <c r="K54" s="251"/>
      <c r="L54" s="265"/>
    </row>
    <row r="55" spans="1:1022 1026:2046 2050:3070 3074:4094 4098:5118 5122:6142 6146:7166 7170:8190 8194:9214 9218:10238 10242:11262 11266:12286 12290:13310 13314:14334 14338:15358 15362:16362" x14ac:dyDescent="0.25">
      <c r="A55" s="264" t="s">
        <v>70</v>
      </c>
      <c r="B55" s="245" t="s">
        <v>34</v>
      </c>
      <c r="C55" s="245">
        <v>501000145</v>
      </c>
      <c r="D55" s="245" t="s">
        <v>14060</v>
      </c>
      <c r="E55" s="247" t="s">
        <v>37</v>
      </c>
      <c r="F55" s="248">
        <v>12</v>
      </c>
      <c r="G55" s="248">
        <f t="shared" si="6"/>
        <v>0</v>
      </c>
      <c r="H55" s="249"/>
      <c r="I55" s="250"/>
      <c r="J55" s="250"/>
      <c r="K55" s="251">
        <v>70.5</v>
      </c>
      <c r="L55" s="265">
        <f>TRUNC(K55*F55,2)</f>
        <v>846</v>
      </c>
    </row>
    <row r="56" spans="1:1022 1026:2046 2050:3070 3074:4094 4098:5118 5122:6142 6146:7166 7170:8190 8194:9214 9218:10238 10242:11262 11266:12286 12290:13310 13314:14334 14338:15358 15362:16362" x14ac:dyDescent="0.25">
      <c r="A56" s="264" t="s">
        <v>71</v>
      </c>
      <c r="B56" s="245" t="s">
        <v>13</v>
      </c>
      <c r="C56" s="245">
        <v>88485</v>
      </c>
      <c r="D56" s="245" t="s">
        <v>115</v>
      </c>
      <c r="E56" s="247" t="s">
        <v>20</v>
      </c>
      <c r="F56" s="248">
        <v>213.48000000000002</v>
      </c>
      <c r="G56" s="248">
        <f t="shared" si="6"/>
        <v>213.48000000000002</v>
      </c>
      <c r="H56" s="247">
        <v>0</v>
      </c>
      <c r="I56" s="255">
        <v>213.48000000000002</v>
      </c>
      <c r="J56" s="255">
        <f t="shared" ref="J56:J59" si="13">F56-I56</f>
        <v>0</v>
      </c>
      <c r="K56" s="251">
        <v>4.67</v>
      </c>
      <c r="L56" s="265">
        <f>TRUNC(K56*F56,2)</f>
        <v>996.95</v>
      </c>
    </row>
    <row r="57" spans="1:1022 1026:2046 2050:3070 3074:4094 4098:5118 5122:6142 6146:7166 7170:8190 8194:9214 9218:10238 10242:11262 11266:12286 12290:13310 13314:14334 14338:15358 15362:16362" x14ac:dyDescent="0.25">
      <c r="A57" s="264" t="s">
        <v>72</v>
      </c>
      <c r="B57" s="245" t="s">
        <v>13</v>
      </c>
      <c r="C57" s="245">
        <v>88489</v>
      </c>
      <c r="D57" s="245" t="s">
        <v>116</v>
      </c>
      <c r="E57" s="247" t="s">
        <v>20</v>
      </c>
      <c r="F57" s="248">
        <v>213.48000000000002</v>
      </c>
      <c r="G57" s="248">
        <f t="shared" si="6"/>
        <v>213.48000000000002</v>
      </c>
      <c r="H57" s="247">
        <v>0</v>
      </c>
      <c r="I57" s="255">
        <v>213.48000000000002</v>
      </c>
      <c r="J57" s="255">
        <f t="shared" si="13"/>
        <v>0</v>
      </c>
      <c r="K57" s="251">
        <v>14.58</v>
      </c>
      <c r="L57" s="265">
        <f>TRUNC(K57*F57,2)</f>
        <v>3112.53</v>
      </c>
    </row>
    <row r="58" spans="1:1022 1026:2046 2050:3070 3074:4094 4098:5118 5122:6142 6146:7166 7170:8190 8194:9214 9218:10238 10242:11262 11266:12286 12290:13310 13314:14334 14338:15358 15362:16362" x14ac:dyDescent="0.25">
      <c r="A58" s="264" t="s">
        <v>73</v>
      </c>
      <c r="B58" s="245" t="s">
        <v>13</v>
      </c>
      <c r="C58" s="245">
        <v>95305</v>
      </c>
      <c r="D58" s="245" t="s">
        <v>83</v>
      </c>
      <c r="E58" s="247" t="s">
        <v>20</v>
      </c>
      <c r="F58" s="248">
        <v>213.48000000000002</v>
      </c>
      <c r="G58" s="248">
        <f t="shared" si="6"/>
        <v>213.48000000000002</v>
      </c>
      <c r="H58" s="247">
        <v>0</v>
      </c>
      <c r="I58" s="255">
        <v>213.48000000000002</v>
      </c>
      <c r="J58" s="255">
        <f t="shared" si="13"/>
        <v>0</v>
      </c>
      <c r="K58" s="251">
        <v>15.42</v>
      </c>
      <c r="L58" s="265">
        <f>TRUNC(K58*F58,2)</f>
        <v>3291.86</v>
      </c>
    </row>
    <row r="59" spans="1:1022 1026:2046 2050:3070 3074:4094 4098:5118 5122:6142 6146:7166 7170:8190 8194:9214 9218:10238 10242:11262 11266:12286 12290:13310 13314:14334 14338:15358 15362:16362" x14ac:dyDescent="0.25">
      <c r="A59" s="264" t="s">
        <v>19758</v>
      </c>
      <c r="B59" s="245" t="s">
        <v>13</v>
      </c>
      <c r="C59" s="245">
        <v>101979</v>
      </c>
      <c r="D59" s="245" t="s">
        <v>125</v>
      </c>
      <c r="E59" s="247" t="s">
        <v>58</v>
      </c>
      <c r="F59" s="248">
        <v>60</v>
      </c>
      <c r="G59" s="248">
        <f t="shared" si="6"/>
        <v>60</v>
      </c>
      <c r="H59" s="247">
        <v>0</v>
      </c>
      <c r="I59" s="255">
        <v>60</v>
      </c>
      <c r="J59" s="255">
        <f t="shared" si="13"/>
        <v>0</v>
      </c>
      <c r="K59" s="251">
        <v>45.58</v>
      </c>
      <c r="L59" s="265">
        <f>TRUNC(K59*F59,2)</f>
        <v>2734.8</v>
      </c>
    </row>
    <row r="60" spans="1:1022 1026:2046 2050:3070 3074:4094 4098:5118 5122:6142 6146:7166 7170:8190 8194:9214 9218:10238 10242:11262 11266:12286 12290:13310 13314:14334 14338:15358 15362:16362" s="231" customFormat="1" ht="19.2" x14ac:dyDescent="0.25">
      <c r="A60" s="262">
        <v>4</v>
      </c>
      <c r="B60" s="242"/>
      <c r="C60" s="242"/>
      <c r="D60" s="242" t="s">
        <v>60</v>
      </c>
      <c r="E60" s="242"/>
      <c r="F60" s="243"/>
      <c r="G60" s="243"/>
      <c r="H60" s="241"/>
      <c r="I60" s="253"/>
      <c r="J60" s="253"/>
      <c r="K60" s="242"/>
      <c r="L60" s="263">
        <f>SUM(L61:L62)</f>
        <v>9991.6200000000008</v>
      </c>
      <c r="N60" s="220"/>
      <c r="R60" s="220"/>
      <c r="V60" s="220"/>
      <c r="Z60" s="220"/>
      <c r="AD60" s="220"/>
      <c r="AH60" s="220"/>
      <c r="AL60" s="220"/>
      <c r="AP60" s="220"/>
      <c r="AT60" s="220"/>
      <c r="AX60" s="220"/>
      <c r="BB60" s="220"/>
      <c r="BF60" s="220"/>
      <c r="BJ60" s="220"/>
      <c r="BN60" s="220"/>
      <c r="BR60" s="220"/>
      <c r="BV60" s="220"/>
      <c r="BZ60" s="220"/>
      <c r="CD60" s="220"/>
      <c r="CH60" s="220"/>
      <c r="CL60" s="220"/>
      <c r="CP60" s="220"/>
      <c r="CT60" s="220"/>
      <c r="CX60" s="220"/>
      <c r="DB60" s="220"/>
      <c r="DF60" s="220"/>
      <c r="DJ60" s="220"/>
      <c r="DN60" s="220"/>
      <c r="DR60" s="220"/>
      <c r="DV60" s="220"/>
      <c r="DZ60" s="220"/>
      <c r="ED60" s="220"/>
      <c r="EH60" s="220"/>
      <c r="EL60" s="220"/>
      <c r="EP60" s="220"/>
      <c r="ET60" s="220"/>
      <c r="EX60" s="220"/>
      <c r="FB60" s="220"/>
      <c r="FF60" s="220"/>
      <c r="FJ60" s="220"/>
      <c r="FN60" s="220"/>
      <c r="FR60" s="220"/>
      <c r="FV60" s="220"/>
      <c r="FZ60" s="220"/>
      <c r="GD60" s="220"/>
      <c r="GH60" s="220"/>
      <c r="GL60" s="220"/>
      <c r="GP60" s="220"/>
      <c r="GT60" s="220"/>
      <c r="GX60" s="220"/>
      <c r="HB60" s="220"/>
      <c r="HF60" s="220"/>
      <c r="HJ60" s="220"/>
      <c r="HN60" s="220"/>
      <c r="HR60" s="220"/>
      <c r="HV60" s="220"/>
      <c r="HZ60" s="220"/>
      <c r="ID60" s="220"/>
      <c r="IH60" s="220"/>
      <c r="IL60" s="220"/>
      <c r="IP60" s="220"/>
      <c r="IT60" s="220"/>
      <c r="IX60" s="220"/>
      <c r="JB60" s="220"/>
      <c r="JF60" s="220"/>
      <c r="JJ60" s="220"/>
      <c r="JN60" s="220"/>
      <c r="JR60" s="220"/>
      <c r="JV60" s="220"/>
      <c r="JZ60" s="220"/>
      <c r="KD60" s="220"/>
      <c r="KH60" s="220"/>
      <c r="KL60" s="220"/>
      <c r="KP60" s="220"/>
      <c r="KT60" s="220"/>
      <c r="KX60" s="220"/>
      <c r="LB60" s="220"/>
      <c r="LF60" s="220"/>
      <c r="LJ60" s="220"/>
      <c r="LN60" s="220"/>
      <c r="LR60" s="220"/>
      <c r="LV60" s="220"/>
      <c r="LZ60" s="220"/>
      <c r="MD60" s="220"/>
      <c r="MH60" s="220"/>
      <c r="ML60" s="220"/>
      <c r="MP60" s="220"/>
      <c r="MT60" s="220"/>
      <c r="MX60" s="220"/>
      <c r="NB60" s="220"/>
      <c r="NF60" s="220"/>
      <c r="NJ60" s="220"/>
      <c r="NN60" s="220"/>
      <c r="NR60" s="220"/>
      <c r="NV60" s="220"/>
      <c r="NZ60" s="220"/>
      <c r="OD60" s="220"/>
      <c r="OH60" s="220"/>
      <c r="OL60" s="220"/>
      <c r="OP60" s="220"/>
      <c r="OT60" s="220"/>
      <c r="OX60" s="220"/>
      <c r="PB60" s="220"/>
      <c r="PF60" s="220"/>
      <c r="PJ60" s="220"/>
      <c r="PN60" s="220"/>
      <c r="PR60" s="220"/>
      <c r="PV60" s="220"/>
      <c r="PZ60" s="220"/>
      <c r="QD60" s="220"/>
      <c r="QH60" s="220"/>
      <c r="QL60" s="220"/>
      <c r="QP60" s="220"/>
      <c r="QT60" s="220"/>
      <c r="QX60" s="220"/>
      <c r="RB60" s="220"/>
      <c r="RF60" s="220"/>
      <c r="RJ60" s="220"/>
      <c r="RN60" s="220"/>
      <c r="RR60" s="220"/>
      <c r="RV60" s="220"/>
      <c r="RZ60" s="220"/>
      <c r="SD60" s="220"/>
      <c r="SH60" s="220"/>
      <c r="SL60" s="220"/>
      <c r="SP60" s="220"/>
      <c r="ST60" s="220"/>
      <c r="SX60" s="220"/>
      <c r="TB60" s="220"/>
      <c r="TF60" s="220"/>
      <c r="TJ60" s="220"/>
      <c r="TN60" s="220"/>
      <c r="TR60" s="220"/>
      <c r="TV60" s="220"/>
      <c r="TZ60" s="220"/>
      <c r="UD60" s="220"/>
      <c r="UH60" s="220"/>
      <c r="UL60" s="220"/>
      <c r="UP60" s="220"/>
      <c r="UT60" s="220"/>
      <c r="UX60" s="220"/>
      <c r="VB60" s="220"/>
      <c r="VF60" s="220"/>
      <c r="VJ60" s="220"/>
      <c r="VN60" s="220"/>
      <c r="VR60" s="220"/>
      <c r="VV60" s="220"/>
      <c r="VZ60" s="220"/>
      <c r="WD60" s="220"/>
      <c r="WH60" s="220"/>
      <c r="WL60" s="220"/>
      <c r="WP60" s="220"/>
      <c r="WT60" s="220"/>
      <c r="WX60" s="220"/>
      <c r="XB60" s="220"/>
      <c r="XF60" s="220"/>
      <c r="XJ60" s="220"/>
      <c r="XN60" s="220"/>
      <c r="XR60" s="220"/>
      <c r="XV60" s="220"/>
      <c r="XZ60" s="220"/>
      <c r="YD60" s="220"/>
      <c r="YH60" s="220"/>
      <c r="YL60" s="220"/>
      <c r="YP60" s="220"/>
      <c r="YT60" s="220"/>
      <c r="YX60" s="220"/>
      <c r="ZB60" s="220"/>
      <c r="ZF60" s="220"/>
      <c r="ZJ60" s="220"/>
      <c r="ZN60" s="220"/>
      <c r="ZR60" s="220"/>
      <c r="ZV60" s="220"/>
      <c r="ZZ60" s="220"/>
      <c r="AAD60" s="220"/>
      <c r="AAH60" s="220"/>
      <c r="AAL60" s="220"/>
      <c r="AAP60" s="220"/>
      <c r="AAT60" s="220"/>
      <c r="AAX60" s="220"/>
      <c r="ABB60" s="220"/>
      <c r="ABF60" s="220"/>
      <c r="ABJ60" s="220"/>
      <c r="ABN60" s="220"/>
      <c r="ABR60" s="220"/>
      <c r="ABV60" s="220"/>
      <c r="ABZ60" s="220"/>
      <c r="ACD60" s="220"/>
      <c r="ACH60" s="220"/>
      <c r="ACL60" s="220"/>
      <c r="ACP60" s="220"/>
      <c r="ACT60" s="220"/>
      <c r="ACX60" s="220"/>
      <c r="ADB60" s="220"/>
      <c r="ADF60" s="220"/>
      <c r="ADJ60" s="220"/>
      <c r="ADN60" s="220"/>
      <c r="ADR60" s="220"/>
      <c r="ADV60" s="220"/>
      <c r="ADZ60" s="220"/>
      <c r="AED60" s="220"/>
      <c r="AEH60" s="220"/>
      <c r="AEL60" s="220"/>
      <c r="AEP60" s="220"/>
      <c r="AET60" s="220"/>
      <c r="AEX60" s="220"/>
      <c r="AFB60" s="220"/>
      <c r="AFF60" s="220"/>
      <c r="AFJ60" s="220"/>
      <c r="AFN60" s="220"/>
      <c r="AFR60" s="220"/>
      <c r="AFV60" s="220"/>
      <c r="AFZ60" s="220"/>
      <c r="AGD60" s="220"/>
      <c r="AGH60" s="220"/>
      <c r="AGL60" s="220"/>
      <c r="AGP60" s="220"/>
      <c r="AGT60" s="220"/>
      <c r="AGX60" s="220"/>
      <c r="AHB60" s="220"/>
      <c r="AHF60" s="220"/>
      <c r="AHJ60" s="220"/>
      <c r="AHN60" s="220"/>
      <c r="AHR60" s="220"/>
      <c r="AHV60" s="220"/>
      <c r="AHZ60" s="220"/>
      <c r="AID60" s="220"/>
      <c r="AIH60" s="220"/>
      <c r="AIL60" s="220"/>
      <c r="AIP60" s="220"/>
      <c r="AIT60" s="220"/>
      <c r="AIX60" s="220"/>
      <c r="AJB60" s="220"/>
      <c r="AJF60" s="220"/>
      <c r="AJJ60" s="220"/>
      <c r="AJN60" s="220"/>
      <c r="AJR60" s="220"/>
      <c r="AJV60" s="220"/>
      <c r="AJZ60" s="220"/>
      <c r="AKD60" s="220"/>
      <c r="AKH60" s="220"/>
      <c r="AKL60" s="220"/>
      <c r="AKP60" s="220"/>
      <c r="AKT60" s="220"/>
      <c r="AKX60" s="220"/>
      <c r="ALB60" s="220"/>
      <c r="ALF60" s="220"/>
      <c r="ALJ60" s="220"/>
      <c r="ALN60" s="220"/>
      <c r="ALR60" s="220"/>
      <c r="ALV60" s="220"/>
      <c r="ALZ60" s="220"/>
      <c r="AMD60" s="220"/>
      <c r="AMH60" s="220"/>
      <c r="AML60" s="220"/>
      <c r="AMP60" s="220"/>
      <c r="AMT60" s="220"/>
      <c r="AMX60" s="220"/>
      <c r="ANB60" s="220"/>
      <c r="ANF60" s="220"/>
      <c r="ANJ60" s="220"/>
      <c r="ANN60" s="220"/>
      <c r="ANR60" s="220"/>
      <c r="ANV60" s="220"/>
      <c r="ANZ60" s="220"/>
      <c r="AOD60" s="220"/>
      <c r="AOH60" s="220"/>
      <c r="AOL60" s="220"/>
      <c r="AOP60" s="220"/>
      <c r="AOT60" s="220"/>
      <c r="AOX60" s="220"/>
      <c r="APB60" s="220"/>
      <c r="APF60" s="220"/>
      <c r="APJ60" s="220"/>
      <c r="APN60" s="220"/>
      <c r="APR60" s="220"/>
      <c r="APV60" s="220"/>
      <c r="APZ60" s="220"/>
      <c r="AQD60" s="220"/>
      <c r="AQH60" s="220"/>
      <c r="AQL60" s="220"/>
      <c r="AQP60" s="220"/>
      <c r="AQT60" s="220"/>
      <c r="AQX60" s="220"/>
      <c r="ARB60" s="220"/>
      <c r="ARF60" s="220"/>
      <c r="ARJ60" s="220"/>
      <c r="ARN60" s="220"/>
      <c r="ARR60" s="220"/>
      <c r="ARV60" s="220"/>
      <c r="ARZ60" s="220"/>
      <c r="ASD60" s="220"/>
      <c r="ASH60" s="220"/>
      <c r="ASL60" s="220"/>
      <c r="ASP60" s="220"/>
      <c r="AST60" s="220"/>
      <c r="ASX60" s="220"/>
      <c r="ATB60" s="220"/>
      <c r="ATF60" s="220"/>
      <c r="ATJ60" s="220"/>
      <c r="ATN60" s="220"/>
      <c r="ATR60" s="220"/>
      <c r="ATV60" s="220"/>
      <c r="ATZ60" s="220"/>
      <c r="AUD60" s="220"/>
      <c r="AUH60" s="220"/>
      <c r="AUL60" s="220"/>
      <c r="AUP60" s="220"/>
      <c r="AUT60" s="220"/>
      <c r="AUX60" s="220"/>
      <c r="AVB60" s="220"/>
      <c r="AVF60" s="220"/>
      <c r="AVJ60" s="220"/>
      <c r="AVN60" s="220"/>
      <c r="AVR60" s="220"/>
      <c r="AVV60" s="220"/>
      <c r="AVZ60" s="220"/>
      <c r="AWD60" s="220"/>
      <c r="AWH60" s="220"/>
      <c r="AWL60" s="220"/>
      <c r="AWP60" s="220"/>
      <c r="AWT60" s="220"/>
      <c r="AWX60" s="220"/>
      <c r="AXB60" s="220"/>
      <c r="AXF60" s="220"/>
      <c r="AXJ60" s="220"/>
      <c r="AXN60" s="220"/>
      <c r="AXR60" s="220"/>
      <c r="AXV60" s="220"/>
      <c r="AXZ60" s="220"/>
      <c r="AYD60" s="220"/>
      <c r="AYH60" s="220"/>
      <c r="AYL60" s="220"/>
      <c r="AYP60" s="220"/>
      <c r="AYT60" s="220"/>
      <c r="AYX60" s="220"/>
      <c r="AZB60" s="220"/>
      <c r="AZF60" s="220"/>
      <c r="AZJ60" s="220"/>
      <c r="AZN60" s="220"/>
      <c r="AZR60" s="220"/>
      <c r="AZV60" s="220"/>
      <c r="AZZ60" s="220"/>
      <c r="BAD60" s="220"/>
      <c r="BAH60" s="220"/>
      <c r="BAL60" s="220"/>
      <c r="BAP60" s="220"/>
      <c r="BAT60" s="220"/>
      <c r="BAX60" s="220"/>
      <c r="BBB60" s="220"/>
      <c r="BBF60" s="220"/>
      <c r="BBJ60" s="220"/>
      <c r="BBN60" s="220"/>
      <c r="BBR60" s="220"/>
      <c r="BBV60" s="220"/>
      <c r="BBZ60" s="220"/>
      <c r="BCD60" s="220"/>
      <c r="BCH60" s="220"/>
      <c r="BCL60" s="220"/>
      <c r="BCP60" s="220"/>
      <c r="BCT60" s="220"/>
      <c r="BCX60" s="220"/>
      <c r="BDB60" s="220"/>
      <c r="BDF60" s="220"/>
      <c r="BDJ60" s="220"/>
      <c r="BDN60" s="220"/>
      <c r="BDR60" s="220"/>
      <c r="BDV60" s="220"/>
      <c r="BDZ60" s="220"/>
      <c r="BED60" s="220"/>
      <c r="BEH60" s="220"/>
      <c r="BEL60" s="220"/>
      <c r="BEP60" s="220"/>
      <c r="BET60" s="220"/>
      <c r="BEX60" s="220"/>
      <c r="BFB60" s="220"/>
      <c r="BFF60" s="220"/>
      <c r="BFJ60" s="220"/>
      <c r="BFN60" s="220"/>
      <c r="BFR60" s="220"/>
      <c r="BFV60" s="220"/>
      <c r="BFZ60" s="220"/>
      <c r="BGD60" s="220"/>
      <c r="BGH60" s="220"/>
      <c r="BGL60" s="220"/>
      <c r="BGP60" s="220"/>
      <c r="BGT60" s="220"/>
      <c r="BGX60" s="220"/>
      <c r="BHB60" s="220"/>
      <c r="BHF60" s="220"/>
      <c r="BHJ60" s="220"/>
      <c r="BHN60" s="220"/>
      <c r="BHR60" s="220"/>
      <c r="BHV60" s="220"/>
      <c r="BHZ60" s="220"/>
      <c r="BID60" s="220"/>
      <c r="BIH60" s="220"/>
      <c r="BIL60" s="220"/>
      <c r="BIP60" s="220"/>
      <c r="BIT60" s="220"/>
      <c r="BIX60" s="220"/>
      <c r="BJB60" s="220"/>
      <c r="BJF60" s="220"/>
      <c r="BJJ60" s="220"/>
      <c r="BJN60" s="220"/>
      <c r="BJR60" s="220"/>
      <c r="BJV60" s="220"/>
      <c r="BJZ60" s="220"/>
      <c r="BKD60" s="220"/>
      <c r="BKH60" s="220"/>
      <c r="BKL60" s="220"/>
      <c r="BKP60" s="220"/>
      <c r="BKT60" s="220"/>
      <c r="BKX60" s="220"/>
      <c r="BLB60" s="220"/>
      <c r="BLF60" s="220"/>
      <c r="BLJ60" s="220"/>
      <c r="BLN60" s="220"/>
      <c r="BLR60" s="220"/>
      <c r="BLV60" s="220"/>
      <c r="BLZ60" s="220"/>
      <c r="BMD60" s="220"/>
      <c r="BMH60" s="220"/>
      <c r="BML60" s="220"/>
      <c r="BMP60" s="220"/>
      <c r="BMT60" s="220"/>
      <c r="BMX60" s="220"/>
      <c r="BNB60" s="220"/>
      <c r="BNF60" s="220"/>
      <c r="BNJ60" s="220"/>
      <c r="BNN60" s="220"/>
      <c r="BNR60" s="220"/>
      <c r="BNV60" s="220"/>
      <c r="BNZ60" s="220"/>
      <c r="BOD60" s="220"/>
      <c r="BOH60" s="220"/>
      <c r="BOL60" s="220"/>
      <c r="BOP60" s="220"/>
      <c r="BOT60" s="220"/>
      <c r="BOX60" s="220"/>
      <c r="BPB60" s="220"/>
      <c r="BPF60" s="220"/>
      <c r="BPJ60" s="220"/>
      <c r="BPN60" s="220"/>
      <c r="BPR60" s="220"/>
      <c r="BPV60" s="220"/>
      <c r="BPZ60" s="220"/>
      <c r="BQD60" s="220"/>
      <c r="BQH60" s="220"/>
      <c r="BQL60" s="220"/>
      <c r="BQP60" s="220"/>
      <c r="BQT60" s="220"/>
      <c r="BQX60" s="220"/>
      <c r="BRB60" s="220"/>
      <c r="BRF60" s="220"/>
      <c r="BRJ60" s="220"/>
      <c r="BRN60" s="220"/>
      <c r="BRR60" s="220"/>
      <c r="BRV60" s="220"/>
      <c r="BRZ60" s="220"/>
      <c r="BSD60" s="220"/>
      <c r="BSH60" s="220"/>
      <c r="BSL60" s="220"/>
      <c r="BSP60" s="220"/>
      <c r="BST60" s="220"/>
      <c r="BSX60" s="220"/>
      <c r="BTB60" s="220"/>
      <c r="BTF60" s="220"/>
      <c r="BTJ60" s="220"/>
      <c r="BTN60" s="220"/>
      <c r="BTR60" s="220"/>
      <c r="BTV60" s="220"/>
      <c r="BTZ60" s="220"/>
      <c r="BUD60" s="220"/>
      <c r="BUH60" s="220"/>
      <c r="BUL60" s="220"/>
      <c r="BUP60" s="220"/>
      <c r="BUT60" s="220"/>
      <c r="BUX60" s="220"/>
      <c r="BVB60" s="220"/>
      <c r="BVF60" s="220"/>
      <c r="BVJ60" s="220"/>
      <c r="BVN60" s="220"/>
      <c r="BVR60" s="220"/>
      <c r="BVV60" s="220"/>
      <c r="BVZ60" s="220"/>
      <c r="BWD60" s="220"/>
      <c r="BWH60" s="220"/>
      <c r="BWL60" s="220"/>
      <c r="BWP60" s="220"/>
      <c r="BWT60" s="220"/>
      <c r="BWX60" s="220"/>
      <c r="BXB60" s="220"/>
      <c r="BXF60" s="220"/>
      <c r="BXJ60" s="220"/>
      <c r="BXN60" s="220"/>
      <c r="BXR60" s="220"/>
      <c r="BXV60" s="220"/>
      <c r="BXZ60" s="220"/>
      <c r="BYD60" s="220"/>
      <c r="BYH60" s="220"/>
      <c r="BYL60" s="220"/>
      <c r="BYP60" s="220"/>
      <c r="BYT60" s="220"/>
      <c r="BYX60" s="220"/>
      <c r="BZB60" s="220"/>
      <c r="BZF60" s="220"/>
      <c r="BZJ60" s="220"/>
      <c r="BZN60" s="220"/>
      <c r="BZR60" s="220"/>
      <c r="BZV60" s="220"/>
      <c r="BZZ60" s="220"/>
      <c r="CAD60" s="220"/>
      <c r="CAH60" s="220"/>
      <c r="CAL60" s="220"/>
      <c r="CAP60" s="220"/>
      <c r="CAT60" s="220"/>
      <c r="CAX60" s="220"/>
      <c r="CBB60" s="220"/>
      <c r="CBF60" s="220"/>
      <c r="CBJ60" s="220"/>
      <c r="CBN60" s="220"/>
      <c r="CBR60" s="220"/>
      <c r="CBV60" s="220"/>
      <c r="CBZ60" s="220"/>
      <c r="CCD60" s="220"/>
      <c r="CCH60" s="220"/>
      <c r="CCL60" s="220"/>
      <c r="CCP60" s="220"/>
      <c r="CCT60" s="220"/>
      <c r="CCX60" s="220"/>
      <c r="CDB60" s="220"/>
      <c r="CDF60" s="220"/>
      <c r="CDJ60" s="220"/>
      <c r="CDN60" s="220"/>
      <c r="CDR60" s="220"/>
      <c r="CDV60" s="220"/>
      <c r="CDZ60" s="220"/>
      <c r="CED60" s="220"/>
      <c r="CEH60" s="220"/>
      <c r="CEL60" s="220"/>
      <c r="CEP60" s="220"/>
      <c r="CET60" s="220"/>
      <c r="CEX60" s="220"/>
      <c r="CFB60" s="220"/>
      <c r="CFF60" s="220"/>
      <c r="CFJ60" s="220"/>
      <c r="CFN60" s="220"/>
      <c r="CFR60" s="220"/>
      <c r="CFV60" s="220"/>
      <c r="CFZ60" s="220"/>
      <c r="CGD60" s="220"/>
      <c r="CGH60" s="220"/>
      <c r="CGL60" s="220"/>
      <c r="CGP60" s="220"/>
      <c r="CGT60" s="220"/>
      <c r="CGX60" s="220"/>
      <c r="CHB60" s="220"/>
      <c r="CHF60" s="220"/>
      <c r="CHJ60" s="220"/>
      <c r="CHN60" s="220"/>
      <c r="CHR60" s="220"/>
      <c r="CHV60" s="220"/>
      <c r="CHZ60" s="220"/>
      <c r="CID60" s="220"/>
      <c r="CIH60" s="220"/>
      <c r="CIL60" s="220"/>
      <c r="CIP60" s="220"/>
      <c r="CIT60" s="220"/>
      <c r="CIX60" s="220"/>
      <c r="CJB60" s="220"/>
      <c r="CJF60" s="220"/>
      <c r="CJJ60" s="220"/>
      <c r="CJN60" s="220"/>
      <c r="CJR60" s="220"/>
      <c r="CJV60" s="220"/>
      <c r="CJZ60" s="220"/>
      <c r="CKD60" s="220"/>
      <c r="CKH60" s="220"/>
      <c r="CKL60" s="220"/>
      <c r="CKP60" s="220"/>
      <c r="CKT60" s="220"/>
      <c r="CKX60" s="220"/>
      <c r="CLB60" s="220"/>
      <c r="CLF60" s="220"/>
      <c r="CLJ60" s="220"/>
      <c r="CLN60" s="220"/>
      <c r="CLR60" s="220"/>
      <c r="CLV60" s="220"/>
      <c r="CLZ60" s="220"/>
      <c r="CMD60" s="220"/>
      <c r="CMH60" s="220"/>
      <c r="CML60" s="220"/>
      <c r="CMP60" s="220"/>
      <c r="CMT60" s="220"/>
      <c r="CMX60" s="220"/>
      <c r="CNB60" s="220"/>
      <c r="CNF60" s="220"/>
      <c r="CNJ60" s="220"/>
      <c r="CNN60" s="220"/>
      <c r="CNR60" s="220"/>
      <c r="CNV60" s="220"/>
      <c r="CNZ60" s="220"/>
      <c r="COD60" s="220"/>
      <c r="COH60" s="220"/>
      <c r="COL60" s="220"/>
      <c r="COP60" s="220"/>
      <c r="COT60" s="220"/>
      <c r="COX60" s="220"/>
      <c r="CPB60" s="220"/>
      <c r="CPF60" s="220"/>
      <c r="CPJ60" s="220"/>
      <c r="CPN60" s="220"/>
      <c r="CPR60" s="220"/>
      <c r="CPV60" s="220"/>
      <c r="CPZ60" s="220"/>
      <c r="CQD60" s="220"/>
      <c r="CQH60" s="220"/>
      <c r="CQL60" s="220"/>
      <c r="CQP60" s="220"/>
      <c r="CQT60" s="220"/>
      <c r="CQX60" s="220"/>
      <c r="CRB60" s="220"/>
      <c r="CRF60" s="220"/>
      <c r="CRJ60" s="220"/>
      <c r="CRN60" s="220"/>
      <c r="CRR60" s="220"/>
      <c r="CRV60" s="220"/>
      <c r="CRZ60" s="220"/>
      <c r="CSD60" s="220"/>
      <c r="CSH60" s="220"/>
      <c r="CSL60" s="220"/>
      <c r="CSP60" s="220"/>
      <c r="CST60" s="220"/>
      <c r="CSX60" s="220"/>
      <c r="CTB60" s="220"/>
      <c r="CTF60" s="220"/>
      <c r="CTJ60" s="220"/>
      <c r="CTN60" s="220"/>
      <c r="CTR60" s="220"/>
      <c r="CTV60" s="220"/>
      <c r="CTZ60" s="220"/>
      <c r="CUD60" s="220"/>
      <c r="CUH60" s="220"/>
      <c r="CUL60" s="220"/>
      <c r="CUP60" s="220"/>
      <c r="CUT60" s="220"/>
      <c r="CUX60" s="220"/>
      <c r="CVB60" s="220"/>
      <c r="CVF60" s="220"/>
      <c r="CVJ60" s="220"/>
      <c r="CVN60" s="220"/>
      <c r="CVR60" s="220"/>
      <c r="CVV60" s="220"/>
      <c r="CVZ60" s="220"/>
      <c r="CWD60" s="220"/>
      <c r="CWH60" s="220"/>
      <c r="CWL60" s="220"/>
      <c r="CWP60" s="220"/>
      <c r="CWT60" s="220"/>
      <c r="CWX60" s="220"/>
      <c r="CXB60" s="220"/>
      <c r="CXF60" s="220"/>
      <c r="CXJ60" s="220"/>
      <c r="CXN60" s="220"/>
      <c r="CXR60" s="220"/>
      <c r="CXV60" s="220"/>
      <c r="CXZ60" s="220"/>
      <c r="CYD60" s="220"/>
      <c r="CYH60" s="220"/>
      <c r="CYL60" s="220"/>
      <c r="CYP60" s="220"/>
      <c r="CYT60" s="220"/>
      <c r="CYX60" s="220"/>
      <c r="CZB60" s="220"/>
      <c r="CZF60" s="220"/>
      <c r="CZJ60" s="220"/>
      <c r="CZN60" s="220"/>
      <c r="CZR60" s="220"/>
      <c r="CZV60" s="220"/>
      <c r="CZZ60" s="220"/>
      <c r="DAD60" s="220"/>
      <c r="DAH60" s="220"/>
      <c r="DAL60" s="220"/>
      <c r="DAP60" s="220"/>
      <c r="DAT60" s="220"/>
      <c r="DAX60" s="220"/>
      <c r="DBB60" s="220"/>
      <c r="DBF60" s="220"/>
      <c r="DBJ60" s="220"/>
      <c r="DBN60" s="220"/>
      <c r="DBR60" s="220"/>
      <c r="DBV60" s="220"/>
      <c r="DBZ60" s="220"/>
      <c r="DCD60" s="220"/>
      <c r="DCH60" s="220"/>
      <c r="DCL60" s="220"/>
      <c r="DCP60" s="220"/>
      <c r="DCT60" s="220"/>
      <c r="DCX60" s="220"/>
      <c r="DDB60" s="220"/>
      <c r="DDF60" s="220"/>
      <c r="DDJ60" s="220"/>
      <c r="DDN60" s="220"/>
      <c r="DDR60" s="220"/>
      <c r="DDV60" s="220"/>
      <c r="DDZ60" s="220"/>
      <c r="DED60" s="220"/>
      <c r="DEH60" s="220"/>
      <c r="DEL60" s="220"/>
      <c r="DEP60" s="220"/>
      <c r="DET60" s="220"/>
      <c r="DEX60" s="220"/>
      <c r="DFB60" s="220"/>
      <c r="DFF60" s="220"/>
      <c r="DFJ60" s="220"/>
      <c r="DFN60" s="220"/>
      <c r="DFR60" s="220"/>
      <c r="DFV60" s="220"/>
      <c r="DFZ60" s="220"/>
      <c r="DGD60" s="220"/>
      <c r="DGH60" s="220"/>
      <c r="DGL60" s="220"/>
      <c r="DGP60" s="220"/>
      <c r="DGT60" s="220"/>
      <c r="DGX60" s="220"/>
      <c r="DHB60" s="220"/>
      <c r="DHF60" s="220"/>
      <c r="DHJ60" s="220"/>
      <c r="DHN60" s="220"/>
      <c r="DHR60" s="220"/>
      <c r="DHV60" s="220"/>
      <c r="DHZ60" s="220"/>
      <c r="DID60" s="220"/>
      <c r="DIH60" s="220"/>
      <c r="DIL60" s="220"/>
      <c r="DIP60" s="220"/>
      <c r="DIT60" s="220"/>
      <c r="DIX60" s="220"/>
      <c r="DJB60" s="220"/>
      <c r="DJF60" s="220"/>
      <c r="DJJ60" s="220"/>
      <c r="DJN60" s="220"/>
      <c r="DJR60" s="220"/>
      <c r="DJV60" s="220"/>
      <c r="DJZ60" s="220"/>
      <c r="DKD60" s="220"/>
      <c r="DKH60" s="220"/>
      <c r="DKL60" s="220"/>
      <c r="DKP60" s="220"/>
      <c r="DKT60" s="220"/>
      <c r="DKX60" s="220"/>
      <c r="DLB60" s="220"/>
      <c r="DLF60" s="220"/>
      <c r="DLJ60" s="220"/>
      <c r="DLN60" s="220"/>
      <c r="DLR60" s="220"/>
      <c r="DLV60" s="220"/>
      <c r="DLZ60" s="220"/>
      <c r="DMD60" s="220"/>
      <c r="DMH60" s="220"/>
      <c r="DML60" s="220"/>
      <c r="DMP60" s="220"/>
      <c r="DMT60" s="220"/>
      <c r="DMX60" s="220"/>
      <c r="DNB60" s="220"/>
      <c r="DNF60" s="220"/>
      <c r="DNJ60" s="220"/>
      <c r="DNN60" s="220"/>
      <c r="DNR60" s="220"/>
      <c r="DNV60" s="220"/>
      <c r="DNZ60" s="220"/>
      <c r="DOD60" s="220"/>
      <c r="DOH60" s="220"/>
      <c r="DOL60" s="220"/>
      <c r="DOP60" s="220"/>
      <c r="DOT60" s="220"/>
      <c r="DOX60" s="220"/>
      <c r="DPB60" s="220"/>
      <c r="DPF60" s="220"/>
      <c r="DPJ60" s="220"/>
      <c r="DPN60" s="220"/>
      <c r="DPR60" s="220"/>
      <c r="DPV60" s="220"/>
      <c r="DPZ60" s="220"/>
      <c r="DQD60" s="220"/>
      <c r="DQH60" s="220"/>
      <c r="DQL60" s="220"/>
      <c r="DQP60" s="220"/>
      <c r="DQT60" s="220"/>
      <c r="DQX60" s="220"/>
      <c r="DRB60" s="220"/>
      <c r="DRF60" s="220"/>
      <c r="DRJ60" s="220"/>
      <c r="DRN60" s="220"/>
      <c r="DRR60" s="220"/>
      <c r="DRV60" s="220"/>
      <c r="DRZ60" s="220"/>
      <c r="DSD60" s="220"/>
      <c r="DSH60" s="220"/>
      <c r="DSL60" s="220"/>
      <c r="DSP60" s="220"/>
      <c r="DST60" s="220"/>
      <c r="DSX60" s="220"/>
      <c r="DTB60" s="220"/>
      <c r="DTF60" s="220"/>
      <c r="DTJ60" s="220"/>
      <c r="DTN60" s="220"/>
      <c r="DTR60" s="220"/>
      <c r="DTV60" s="220"/>
      <c r="DTZ60" s="220"/>
      <c r="DUD60" s="220"/>
      <c r="DUH60" s="220"/>
      <c r="DUL60" s="220"/>
      <c r="DUP60" s="220"/>
      <c r="DUT60" s="220"/>
      <c r="DUX60" s="220"/>
      <c r="DVB60" s="220"/>
      <c r="DVF60" s="220"/>
      <c r="DVJ60" s="220"/>
      <c r="DVN60" s="220"/>
      <c r="DVR60" s="220"/>
      <c r="DVV60" s="220"/>
      <c r="DVZ60" s="220"/>
      <c r="DWD60" s="220"/>
      <c r="DWH60" s="220"/>
      <c r="DWL60" s="220"/>
      <c r="DWP60" s="220"/>
      <c r="DWT60" s="220"/>
      <c r="DWX60" s="220"/>
      <c r="DXB60" s="220"/>
      <c r="DXF60" s="220"/>
      <c r="DXJ60" s="220"/>
      <c r="DXN60" s="220"/>
      <c r="DXR60" s="220"/>
      <c r="DXV60" s="220"/>
      <c r="DXZ60" s="220"/>
      <c r="DYD60" s="220"/>
      <c r="DYH60" s="220"/>
      <c r="DYL60" s="220"/>
      <c r="DYP60" s="220"/>
      <c r="DYT60" s="220"/>
      <c r="DYX60" s="220"/>
      <c r="DZB60" s="220"/>
      <c r="DZF60" s="220"/>
      <c r="DZJ60" s="220"/>
      <c r="DZN60" s="220"/>
      <c r="DZR60" s="220"/>
      <c r="DZV60" s="220"/>
      <c r="DZZ60" s="220"/>
      <c r="EAD60" s="220"/>
      <c r="EAH60" s="220"/>
      <c r="EAL60" s="220"/>
      <c r="EAP60" s="220"/>
      <c r="EAT60" s="220"/>
      <c r="EAX60" s="220"/>
      <c r="EBB60" s="220"/>
      <c r="EBF60" s="220"/>
      <c r="EBJ60" s="220"/>
      <c r="EBN60" s="220"/>
      <c r="EBR60" s="220"/>
      <c r="EBV60" s="220"/>
      <c r="EBZ60" s="220"/>
      <c r="ECD60" s="220"/>
      <c r="ECH60" s="220"/>
      <c r="ECL60" s="220"/>
      <c r="ECP60" s="220"/>
      <c r="ECT60" s="220"/>
      <c r="ECX60" s="220"/>
      <c r="EDB60" s="220"/>
      <c r="EDF60" s="220"/>
      <c r="EDJ60" s="220"/>
      <c r="EDN60" s="220"/>
      <c r="EDR60" s="220"/>
      <c r="EDV60" s="220"/>
      <c r="EDZ60" s="220"/>
      <c r="EED60" s="220"/>
      <c r="EEH60" s="220"/>
      <c r="EEL60" s="220"/>
      <c r="EEP60" s="220"/>
      <c r="EET60" s="220"/>
      <c r="EEX60" s="220"/>
      <c r="EFB60" s="220"/>
      <c r="EFF60" s="220"/>
      <c r="EFJ60" s="220"/>
      <c r="EFN60" s="220"/>
      <c r="EFR60" s="220"/>
      <c r="EFV60" s="220"/>
      <c r="EFZ60" s="220"/>
      <c r="EGD60" s="220"/>
      <c r="EGH60" s="220"/>
      <c r="EGL60" s="220"/>
      <c r="EGP60" s="220"/>
      <c r="EGT60" s="220"/>
      <c r="EGX60" s="220"/>
      <c r="EHB60" s="220"/>
      <c r="EHF60" s="220"/>
      <c r="EHJ60" s="220"/>
      <c r="EHN60" s="220"/>
      <c r="EHR60" s="220"/>
      <c r="EHV60" s="220"/>
      <c r="EHZ60" s="220"/>
      <c r="EID60" s="220"/>
      <c r="EIH60" s="220"/>
      <c r="EIL60" s="220"/>
      <c r="EIP60" s="220"/>
      <c r="EIT60" s="220"/>
      <c r="EIX60" s="220"/>
      <c r="EJB60" s="220"/>
      <c r="EJF60" s="220"/>
      <c r="EJJ60" s="220"/>
      <c r="EJN60" s="220"/>
      <c r="EJR60" s="220"/>
      <c r="EJV60" s="220"/>
      <c r="EJZ60" s="220"/>
      <c r="EKD60" s="220"/>
      <c r="EKH60" s="220"/>
      <c r="EKL60" s="220"/>
      <c r="EKP60" s="220"/>
      <c r="EKT60" s="220"/>
      <c r="EKX60" s="220"/>
      <c r="ELB60" s="220"/>
      <c r="ELF60" s="220"/>
      <c r="ELJ60" s="220"/>
      <c r="ELN60" s="220"/>
      <c r="ELR60" s="220"/>
      <c r="ELV60" s="220"/>
      <c r="ELZ60" s="220"/>
      <c r="EMD60" s="220"/>
      <c r="EMH60" s="220"/>
      <c r="EML60" s="220"/>
      <c r="EMP60" s="220"/>
      <c r="EMT60" s="220"/>
      <c r="EMX60" s="220"/>
      <c r="ENB60" s="220"/>
      <c r="ENF60" s="220"/>
      <c r="ENJ60" s="220"/>
      <c r="ENN60" s="220"/>
      <c r="ENR60" s="220"/>
      <c r="ENV60" s="220"/>
      <c r="ENZ60" s="220"/>
      <c r="EOD60" s="220"/>
      <c r="EOH60" s="220"/>
      <c r="EOL60" s="220"/>
      <c r="EOP60" s="220"/>
      <c r="EOT60" s="220"/>
      <c r="EOX60" s="220"/>
      <c r="EPB60" s="220"/>
      <c r="EPF60" s="220"/>
      <c r="EPJ60" s="220"/>
      <c r="EPN60" s="220"/>
      <c r="EPR60" s="220"/>
      <c r="EPV60" s="220"/>
      <c r="EPZ60" s="220"/>
      <c r="EQD60" s="220"/>
      <c r="EQH60" s="220"/>
      <c r="EQL60" s="220"/>
      <c r="EQP60" s="220"/>
      <c r="EQT60" s="220"/>
      <c r="EQX60" s="220"/>
      <c r="ERB60" s="220"/>
      <c r="ERF60" s="220"/>
      <c r="ERJ60" s="220"/>
      <c r="ERN60" s="220"/>
      <c r="ERR60" s="220"/>
      <c r="ERV60" s="220"/>
      <c r="ERZ60" s="220"/>
      <c r="ESD60" s="220"/>
      <c r="ESH60" s="220"/>
      <c r="ESL60" s="220"/>
      <c r="ESP60" s="220"/>
      <c r="EST60" s="220"/>
      <c r="ESX60" s="220"/>
      <c r="ETB60" s="220"/>
      <c r="ETF60" s="220"/>
      <c r="ETJ60" s="220"/>
      <c r="ETN60" s="220"/>
      <c r="ETR60" s="220"/>
      <c r="ETV60" s="220"/>
      <c r="ETZ60" s="220"/>
      <c r="EUD60" s="220"/>
      <c r="EUH60" s="220"/>
      <c r="EUL60" s="220"/>
      <c r="EUP60" s="220"/>
      <c r="EUT60" s="220"/>
      <c r="EUX60" s="220"/>
      <c r="EVB60" s="220"/>
      <c r="EVF60" s="220"/>
      <c r="EVJ60" s="220"/>
      <c r="EVN60" s="220"/>
      <c r="EVR60" s="220"/>
      <c r="EVV60" s="220"/>
      <c r="EVZ60" s="220"/>
      <c r="EWD60" s="220"/>
      <c r="EWH60" s="220"/>
      <c r="EWL60" s="220"/>
      <c r="EWP60" s="220"/>
      <c r="EWT60" s="220"/>
      <c r="EWX60" s="220"/>
      <c r="EXB60" s="220"/>
      <c r="EXF60" s="220"/>
      <c r="EXJ60" s="220"/>
      <c r="EXN60" s="220"/>
      <c r="EXR60" s="220"/>
      <c r="EXV60" s="220"/>
      <c r="EXZ60" s="220"/>
      <c r="EYD60" s="220"/>
      <c r="EYH60" s="220"/>
      <c r="EYL60" s="220"/>
      <c r="EYP60" s="220"/>
      <c r="EYT60" s="220"/>
      <c r="EYX60" s="220"/>
      <c r="EZB60" s="220"/>
      <c r="EZF60" s="220"/>
      <c r="EZJ60" s="220"/>
      <c r="EZN60" s="220"/>
      <c r="EZR60" s="220"/>
      <c r="EZV60" s="220"/>
      <c r="EZZ60" s="220"/>
      <c r="FAD60" s="220"/>
      <c r="FAH60" s="220"/>
      <c r="FAL60" s="220"/>
      <c r="FAP60" s="220"/>
      <c r="FAT60" s="220"/>
      <c r="FAX60" s="220"/>
      <c r="FBB60" s="220"/>
      <c r="FBF60" s="220"/>
      <c r="FBJ60" s="220"/>
      <c r="FBN60" s="220"/>
      <c r="FBR60" s="220"/>
      <c r="FBV60" s="220"/>
      <c r="FBZ60" s="220"/>
      <c r="FCD60" s="220"/>
      <c r="FCH60" s="220"/>
      <c r="FCL60" s="220"/>
      <c r="FCP60" s="220"/>
      <c r="FCT60" s="220"/>
      <c r="FCX60" s="220"/>
      <c r="FDB60" s="220"/>
      <c r="FDF60" s="220"/>
      <c r="FDJ60" s="220"/>
      <c r="FDN60" s="220"/>
      <c r="FDR60" s="220"/>
      <c r="FDV60" s="220"/>
      <c r="FDZ60" s="220"/>
      <c r="FED60" s="220"/>
      <c r="FEH60" s="220"/>
      <c r="FEL60" s="220"/>
      <c r="FEP60" s="220"/>
      <c r="FET60" s="220"/>
      <c r="FEX60" s="220"/>
      <c r="FFB60" s="220"/>
      <c r="FFF60" s="220"/>
      <c r="FFJ60" s="220"/>
      <c r="FFN60" s="220"/>
      <c r="FFR60" s="220"/>
      <c r="FFV60" s="220"/>
      <c r="FFZ60" s="220"/>
      <c r="FGD60" s="220"/>
      <c r="FGH60" s="220"/>
      <c r="FGL60" s="220"/>
      <c r="FGP60" s="220"/>
      <c r="FGT60" s="220"/>
      <c r="FGX60" s="220"/>
      <c r="FHB60" s="220"/>
      <c r="FHF60" s="220"/>
      <c r="FHJ60" s="220"/>
      <c r="FHN60" s="220"/>
      <c r="FHR60" s="220"/>
      <c r="FHV60" s="220"/>
      <c r="FHZ60" s="220"/>
      <c r="FID60" s="220"/>
      <c r="FIH60" s="220"/>
      <c r="FIL60" s="220"/>
      <c r="FIP60" s="220"/>
      <c r="FIT60" s="220"/>
      <c r="FIX60" s="220"/>
      <c r="FJB60" s="220"/>
      <c r="FJF60" s="220"/>
      <c r="FJJ60" s="220"/>
      <c r="FJN60" s="220"/>
      <c r="FJR60" s="220"/>
      <c r="FJV60" s="220"/>
      <c r="FJZ60" s="220"/>
      <c r="FKD60" s="220"/>
      <c r="FKH60" s="220"/>
      <c r="FKL60" s="220"/>
      <c r="FKP60" s="220"/>
      <c r="FKT60" s="220"/>
      <c r="FKX60" s="220"/>
      <c r="FLB60" s="220"/>
      <c r="FLF60" s="220"/>
      <c r="FLJ60" s="220"/>
      <c r="FLN60" s="220"/>
      <c r="FLR60" s="220"/>
      <c r="FLV60" s="220"/>
      <c r="FLZ60" s="220"/>
      <c r="FMD60" s="220"/>
      <c r="FMH60" s="220"/>
      <c r="FML60" s="220"/>
      <c r="FMP60" s="220"/>
      <c r="FMT60" s="220"/>
      <c r="FMX60" s="220"/>
      <c r="FNB60" s="220"/>
      <c r="FNF60" s="220"/>
      <c r="FNJ60" s="220"/>
      <c r="FNN60" s="220"/>
      <c r="FNR60" s="220"/>
      <c r="FNV60" s="220"/>
      <c r="FNZ60" s="220"/>
      <c r="FOD60" s="220"/>
      <c r="FOH60" s="220"/>
      <c r="FOL60" s="220"/>
      <c r="FOP60" s="220"/>
      <c r="FOT60" s="220"/>
      <c r="FOX60" s="220"/>
      <c r="FPB60" s="220"/>
      <c r="FPF60" s="220"/>
      <c r="FPJ60" s="220"/>
      <c r="FPN60" s="220"/>
      <c r="FPR60" s="220"/>
      <c r="FPV60" s="220"/>
      <c r="FPZ60" s="220"/>
      <c r="FQD60" s="220"/>
      <c r="FQH60" s="220"/>
      <c r="FQL60" s="220"/>
      <c r="FQP60" s="220"/>
      <c r="FQT60" s="220"/>
      <c r="FQX60" s="220"/>
      <c r="FRB60" s="220"/>
      <c r="FRF60" s="220"/>
      <c r="FRJ60" s="220"/>
      <c r="FRN60" s="220"/>
      <c r="FRR60" s="220"/>
      <c r="FRV60" s="220"/>
      <c r="FRZ60" s="220"/>
      <c r="FSD60" s="220"/>
      <c r="FSH60" s="220"/>
      <c r="FSL60" s="220"/>
      <c r="FSP60" s="220"/>
      <c r="FST60" s="220"/>
      <c r="FSX60" s="220"/>
      <c r="FTB60" s="220"/>
      <c r="FTF60" s="220"/>
      <c r="FTJ60" s="220"/>
      <c r="FTN60" s="220"/>
      <c r="FTR60" s="220"/>
      <c r="FTV60" s="220"/>
      <c r="FTZ60" s="220"/>
      <c r="FUD60" s="220"/>
      <c r="FUH60" s="220"/>
      <c r="FUL60" s="220"/>
      <c r="FUP60" s="220"/>
      <c r="FUT60" s="220"/>
      <c r="FUX60" s="220"/>
      <c r="FVB60" s="220"/>
      <c r="FVF60" s="220"/>
      <c r="FVJ60" s="220"/>
      <c r="FVN60" s="220"/>
      <c r="FVR60" s="220"/>
      <c r="FVV60" s="220"/>
      <c r="FVZ60" s="220"/>
      <c r="FWD60" s="220"/>
      <c r="FWH60" s="220"/>
      <c r="FWL60" s="220"/>
      <c r="FWP60" s="220"/>
      <c r="FWT60" s="220"/>
      <c r="FWX60" s="220"/>
      <c r="FXB60" s="220"/>
      <c r="FXF60" s="220"/>
      <c r="FXJ60" s="220"/>
      <c r="FXN60" s="220"/>
      <c r="FXR60" s="220"/>
      <c r="FXV60" s="220"/>
      <c r="FXZ60" s="220"/>
      <c r="FYD60" s="220"/>
      <c r="FYH60" s="220"/>
      <c r="FYL60" s="220"/>
      <c r="FYP60" s="220"/>
      <c r="FYT60" s="220"/>
      <c r="FYX60" s="220"/>
      <c r="FZB60" s="220"/>
      <c r="FZF60" s="220"/>
      <c r="FZJ60" s="220"/>
      <c r="FZN60" s="220"/>
      <c r="FZR60" s="220"/>
      <c r="FZV60" s="220"/>
      <c r="FZZ60" s="220"/>
      <c r="GAD60" s="220"/>
      <c r="GAH60" s="220"/>
      <c r="GAL60" s="220"/>
      <c r="GAP60" s="220"/>
      <c r="GAT60" s="220"/>
      <c r="GAX60" s="220"/>
      <c r="GBB60" s="220"/>
      <c r="GBF60" s="220"/>
      <c r="GBJ60" s="220"/>
      <c r="GBN60" s="220"/>
      <c r="GBR60" s="220"/>
      <c r="GBV60" s="220"/>
      <c r="GBZ60" s="220"/>
      <c r="GCD60" s="220"/>
      <c r="GCH60" s="220"/>
      <c r="GCL60" s="220"/>
      <c r="GCP60" s="220"/>
      <c r="GCT60" s="220"/>
      <c r="GCX60" s="220"/>
      <c r="GDB60" s="220"/>
      <c r="GDF60" s="220"/>
      <c r="GDJ60" s="220"/>
      <c r="GDN60" s="220"/>
      <c r="GDR60" s="220"/>
      <c r="GDV60" s="220"/>
      <c r="GDZ60" s="220"/>
      <c r="GED60" s="220"/>
      <c r="GEH60" s="220"/>
      <c r="GEL60" s="220"/>
      <c r="GEP60" s="220"/>
      <c r="GET60" s="220"/>
      <c r="GEX60" s="220"/>
      <c r="GFB60" s="220"/>
      <c r="GFF60" s="220"/>
      <c r="GFJ60" s="220"/>
      <c r="GFN60" s="220"/>
      <c r="GFR60" s="220"/>
      <c r="GFV60" s="220"/>
      <c r="GFZ60" s="220"/>
      <c r="GGD60" s="220"/>
      <c r="GGH60" s="220"/>
      <c r="GGL60" s="220"/>
      <c r="GGP60" s="220"/>
      <c r="GGT60" s="220"/>
      <c r="GGX60" s="220"/>
      <c r="GHB60" s="220"/>
      <c r="GHF60" s="220"/>
      <c r="GHJ60" s="220"/>
      <c r="GHN60" s="220"/>
      <c r="GHR60" s="220"/>
      <c r="GHV60" s="220"/>
      <c r="GHZ60" s="220"/>
      <c r="GID60" s="220"/>
      <c r="GIH60" s="220"/>
      <c r="GIL60" s="220"/>
      <c r="GIP60" s="220"/>
      <c r="GIT60" s="220"/>
      <c r="GIX60" s="220"/>
      <c r="GJB60" s="220"/>
      <c r="GJF60" s="220"/>
      <c r="GJJ60" s="220"/>
      <c r="GJN60" s="220"/>
      <c r="GJR60" s="220"/>
      <c r="GJV60" s="220"/>
      <c r="GJZ60" s="220"/>
      <c r="GKD60" s="220"/>
      <c r="GKH60" s="220"/>
      <c r="GKL60" s="220"/>
      <c r="GKP60" s="220"/>
      <c r="GKT60" s="220"/>
      <c r="GKX60" s="220"/>
      <c r="GLB60" s="220"/>
      <c r="GLF60" s="220"/>
      <c r="GLJ60" s="220"/>
      <c r="GLN60" s="220"/>
      <c r="GLR60" s="220"/>
      <c r="GLV60" s="220"/>
      <c r="GLZ60" s="220"/>
      <c r="GMD60" s="220"/>
      <c r="GMH60" s="220"/>
      <c r="GML60" s="220"/>
      <c r="GMP60" s="220"/>
      <c r="GMT60" s="220"/>
      <c r="GMX60" s="220"/>
      <c r="GNB60" s="220"/>
      <c r="GNF60" s="220"/>
      <c r="GNJ60" s="220"/>
      <c r="GNN60" s="220"/>
      <c r="GNR60" s="220"/>
      <c r="GNV60" s="220"/>
      <c r="GNZ60" s="220"/>
      <c r="GOD60" s="220"/>
      <c r="GOH60" s="220"/>
      <c r="GOL60" s="220"/>
      <c r="GOP60" s="220"/>
      <c r="GOT60" s="220"/>
      <c r="GOX60" s="220"/>
      <c r="GPB60" s="220"/>
      <c r="GPF60" s="220"/>
      <c r="GPJ60" s="220"/>
      <c r="GPN60" s="220"/>
      <c r="GPR60" s="220"/>
      <c r="GPV60" s="220"/>
      <c r="GPZ60" s="220"/>
      <c r="GQD60" s="220"/>
      <c r="GQH60" s="220"/>
      <c r="GQL60" s="220"/>
      <c r="GQP60" s="220"/>
      <c r="GQT60" s="220"/>
      <c r="GQX60" s="220"/>
      <c r="GRB60" s="220"/>
      <c r="GRF60" s="220"/>
      <c r="GRJ60" s="220"/>
      <c r="GRN60" s="220"/>
      <c r="GRR60" s="220"/>
      <c r="GRV60" s="220"/>
      <c r="GRZ60" s="220"/>
      <c r="GSD60" s="220"/>
      <c r="GSH60" s="220"/>
      <c r="GSL60" s="220"/>
      <c r="GSP60" s="220"/>
      <c r="GST60" s="220"/>
      <c r="GSX60" s="220"/>
      <c r="GTB60" s="220"/>
      <c r="GTF60" s="220"/>
      <c r="GTJ60" s="220"/>
      <c r="GTN60" s="220"/>
      <c r="GTR60" s="220"/>
      <c r="GTV60" s="220"/>
      <c r="GTZ60" s="220"/>
      <c r="GUD60" s="220"/>
      <c r="GUH60" s="220"/>
      <c r="GUL60" s="220"/>
      <c r="GUP60" s="220"/>
      <c r="GUT60" s="220"/>
      <c r="GUX60" s="220"/>
      <c r="GVB60" s="220"/>
      <c r="GVF60" s="220"/>
      <c r="GVJ60" s="220"/>
      <c r="GVN60" s="220"/>
      <c r="GVR60" s="220"/>
      <c r="GVV60" s="220"/>
      <c r="GVZ60" s="220"/>
      <c r="GWD60" s="220"/>
      <c r="GWH60" s="220"/>
      <c r="GWL60" s="220"/>
      <c r="GWP60" s="220"/>
      <c r="GWT60" s="220"/>
      <c r="GWX60" s="220"/>
      <c r="GXB60" s="220"/>
      <c r="GXF60" s="220"/>
      <c r="GXJ60" s="220"/>
      <c r="GXN60" s="220"/>
      <c r="GXR60" s="220"/>
      <c r="GXV60" s="220"/>
      <c r="GXZ60" s="220"/>
      <c r="GYD60" s="220"/>
      <c r="GYH60" s="220"/>
      <c r="GYL60" s="220"/>
      <c r="GYP60" s="220"/>
      <c r="GYT60" s="220"/>
      <c r="GYX60" s="220"/>
      <c r="GZB60" s="220"/>
      <c r="GZF60" s="220"/>
      <c r="GZJ60" s="220"/>
      <c r="GZN60" s="220"/>
      <c r="GZR60" s="220"/>
      <c r="GZV60" s="220"/>
      <c r="GZZ60" s="220"/>
      <c r="HAD60" s="220"/>
      <c r="HAH60" s="220"/>
      <c r="HAL60" s="220"/>
      <c r="HAP60" s="220"/>
      <c r="HAT60" s="220"/>
      <c r="HAX60" s="220"/>
      <c r="HBB60" s="220"/>
      <c r="HBF60" s="220"/>
      <c r="HBJ60" s="220"/>
      <c r="HBN60" s="220"/>
      <c r="HBR60" s="220"/>
      <c r="HBV60" s="220"/>
      <c r="HBZ60" s="220"/>
      <c r="HCD60" s="220"/>
      <c r="HCH60" s="220"/>
      <c r="HCL60" s="220"/>
      <c r="HCP60" s="220"/>
      <c r="HCT60" s="220"/>
      <c r="HCX60" s="220"/>
      <c r="HDB60" s="220"/>
      <c r="HDF60" s="220"/>
      <c r="HDJ60" s="220"/>
      <c r="HDN60" s="220"/>
      <c r="HDR60" s="220"/>
      <c r="HDV60" s="220"/>
      <c r="HDZ60" s="220"/>
      <c r="HED60" s="220"/>
      <c r="HEH60" s="220"/>
      <c r="HEL60" s="220"/>
      <c r="HEP60" s="220"/>
      <c r="HET60" s="220"/>
      <c r="HEX60" s="220"/>
      <c r="HFB60" s="220"/>
      <c r="HFF60" s="220"/>
      <c r="HFJ60" s="220"/>
      <c r="HFN60" s="220"/>
      <c r="HFR60" s="220"/>
      <c r="HFV60" s="220"/>
      <c r="HFZ60" s="220"/>
      <c r="HGD60" s="220"/>
      <c r="HGH60" s="220"/>
      <c r="HGL60" s="220"/>
      <c r="HGP60" s="220"/>
      <c r="HGT60" s="220"/>
      <c r="HGX60" s="220"/>
      <c r="HHB60" s="220"/>
      <c r="HHF60" s="220"/>
      <c r="HHJ60" s="220"/>
      <c r="HHN60" s="220"/>
      <c r="HHR60" s="220"/>
      <c r="HHV60" s="220"/>
      <c r="HHZ60" s="220"/>
      <c r="HID60" s="220"/>
      <c r="HIH60" s="220"/>
      <c r="HIL60" s="220"/>
      <c r="HIP60" s="220"/>
      <c r="HIT60" s="220"/>
      <c r="HIX60" s="220"/>
      <c r="HJB60" s="220"/>
      <c r="HJF60" s="220"/>
      <c r="HJJ60" s="220"/>
      <c r="HJN60" s="220"/>
      <c r="HJR60" s="220"/>
      <c r="HJV60" s="220"/>
      <c r="HJZ60" s="220"/>
      <c r="HKD60" s="220"/>
      <c r="HKH60" s="220"/>
      <c r="HKL60" s="220"/>
      <c r="HKP60" s="220"/>
      <c r="HKT60" s="220"/>
      <c r="HKX60" s="220"/>
      <c r="HLB60" s="220"/>
      <c r="HLF60" s="220"/>
      <c r="HLJ60" s="220"/>
      <c r="HLN60" s="220"/>
      <c r="HLR60" s="220"/>
      <c r="HLV60" s="220"/>
      <c r="HLZ60" s="220"/>
      <c r="HMD60" s="220"/>
      <c r="HMH60" s="220"/>
      <c r="HML60" s="220"/>
      <c r="HMP60" s="220"/>
      <c r="HMT60" s="220"/>
      <c r="HMX60" s="220"/>
      <c r="HNB60" s="220"/>
      <c r="HNF60" s="220"/>
      <c r="HNJ60" s="220"/>
      <c r="HNN60" s="220"/>
      <c r="HNR60" s="220"/>
      <c r="HNV60" s="220"/>
      <c r="HNZ60" s="220"/>
      <c r="HOD60" s="220"/>
      <c r="HOH60" s="220"/>
      <c r="HOL60" s="220"/>
      <c r="HOP60" s="220"/>
      <c r="HOT60" s="220"/>
      <c r="HOX60" s="220"/>
      <c r="HPB60" s="220"/>
      <c r="HPF60" s="220"/>
      <c r="HPJ60" s="220"/>
      <c r="HPN60" s="220"/>
      <c r="HPR60" s="220"/>
      <c r="HPV60" s="220"/>
      <c r="HPZ60" s="220"/>
      <c r="HQD60" s="220"/>
      <c r="HQH60" s="220"/>
      <c r="HQL60" s="220"/>
      <c r="HQP60" s="220"/>
      <c r="HQT60" s="220"/>
      <c r="HQX60" s="220"/>
      <c r="HRB60" s="220"/>
      <c r="HRF60" s="220"/>
      <c r="HRJ60" s="220"/>
      <c r="HRN60" s="220"/>
      <c r="HRR60" s="220"/>
      <c r="HRV60" s="220"/>
      <c r="HRZ60" s="220"/>
      <c r="HSD60" s="220"/>
      <c r="HSH60" s="220"/>
      <c r="HSL60" s="220"/>
      <c r="HSP60" s="220"/>
      <c r="HST60" s="220"/>
      <c r="HSX60" s="220"/>
      <c r="HTB60" s="220"/>
      <c r="HTF60" s="220"/>
      <c r="HTJ60" s="220"/>
      <c r="HTN60" s="220"/>
      <c r="HTR60" s="220"/>
      <c r="HTV60" s="220"/>
      <c r="HTZ60" s="220"/>
      <c r="HUD60" s="220"/>
      <c r="HUH60" s="220"/>
      <c r="HUL60" s="220"/>
      <c r="HUP60" s="220"/>
      <c r="HUT60" s="220"/>
      <c r="HUX60" s="220"/>
      <c r="HVB60" s="220"/>
      <c r="HVF60" s="220"/>
      <c r="HVJ60" s="220"/>
      <c r="HVN60" s="220"/>
      <c r="HVR60" s="220"/>
      <c r="HVV60" s="220"/>
      <c r="HVZ60" s="220"/>
      <c r="HWD60" s="220"/>
      <c r="HWH60" s="220"/>
      <c r="HWL60" s="220"/>
      <c r="HWP60" s="220"/>
      <c r="HWT60" s="220"/>
      <c r="HWX60" s="220"/>
      <c r="HXB60" s="220"/>
      <c r="HXF60" s="220"/>
      <c r="HXJ60" s="220"/>
      <c r="HXN60" s="220"/>
      <c r="HXR60" s="220"/>
      <c r="HXV60" s="220"/>
      <c r="HXZ60" s="220"/>
      <c r="HYD60" s="220"/>
      <c r="HYH60" s="220"/>
      <c r="HYL60" s="220"/>
      <c r="HYP60" s="220"/>
      <c r="HYT60" s="220"/>
      <c r="HYX60" s="220"/>
      <c r="HZB60" s="220"/>
      <c r="HZF60" s="220"/>
      <c r="HZJ60" s="220"/>
      <c r="HZN60" s="220"/>
      <c r="HZR60" s="220"/>
      <c r="HZV60" s="220"/>
      <c r="HZZ60" s="220"/>
      <c r="IAD60" s="220"/>
      <c r="IAH60" s="220"/>
      <c r="IAL60" s="220"/>
      <c r="IAP60" s="220"/>
      <c r="IAT60" s="220"/>
      <c r="IAX60" s="220"/>
      <c r="IBB60" s="220"/>
      <c r="IBF60" s="220"/>
      <c r="IBJ60" s="220"/>
      <c r="IBN60" s="220"/>
      <c r="IBR60" s="220"/>
      <c r="IBV60" s="220"/>
      <c r="IBZ60" s="220"/>
      <c r="ICD60" s="220"/>
      <c r="ICH60" s="220"/>
      <c r="ICL60" s="220"/>
      <c r="ICP60" s="220"/>
      <c r="ICT60" s="220"/>
      <c r="ICX60" s="220"/>
      <c r="IDB60" s="220"/>
      <c r="IDF60" s="220"/>
      <c r="IDJ60" s="220"/>
      <c r="IDN60" s="220"/>
      <c r="IDR60" s="220"/>
      <c r="IDV60" s="220"/>
      <c r="IDZ60" s="220"/>
      <c r="IED60" s="220"/>
      <c r="IEH60" s="220"/>
      <c r="IEL60" s="220"/>
      <c r="IEP60" s="220"/>
      <c r="IET60" s="220"/>
      <c r="IEX60" s="220"/>
      <c r="IFB60" s="220"/>
      <c r="IFF60" s="220"/>
      <c r="IFJ60" s="220"/>
      <c r="IFN60" s="220"/>
      <c r="IFR60" s="220"/>
      <c r="IFV60" s="220"/>
      <c r="IFZ60" s="220"/>
      <c r="IGD60" s="220"/>
      <c r="IGH60" s="220"/>
      <c r="IGL60" s="220"/>
      <c r="IGP60" s="220"/>
      <c r="IGT60" s="220"/>
      <c r="IGX60" s="220"/>
      <c r="IHB60" s="220"/>
      <c r="IHF60" s="220"/>
      <c r="IHJ60" s="220"/>
      <c r="IHN60" s="220"/>
      <c r="IHR60" s="220"/>
      <c r="IHV60" s="220"/>
      <c r="IHZ60" s="220"/>
      <c r="IID60" s="220"/>
      <c r="IIH60" s="220"/>
      <c r="IIL60" s="220"/>
      <c r="IIP60" s="220"/>
      <c r="IIT60" s="220"/>
      <c r="IIX60" s="220"/>
      <c r="IJB60" s="220"/>
      <c r="IJF60" s="220"/>
      <c r="IJJ60" s="220"/>
      <c r="IJN60" s="220"/>
      <c r="IJR60" s="220"/>
      <c r="IJV60" s="220"/>
      <c r="IJZ60" s="220"/>
      <c r="IKD60" s="220"/>
      <c r="IKH60" s="220"/>
      <c r="IKL60" s="220"/>
      <c r="IKP60" s="220"/>
      <c r="IKT60" s="220"/>
      <c r="IKX60" s="220"/>
      <c r="ILB60" s="220"/>
      <c r="ILF60" s="220"/>
      <c r="ILJ60" s="220"/>
      <c r="ILN60" s="220"/>
      <c r="ILR60" s="220"/>
      <c r="ILV60" s="220"/>
      <c r="ILZ60" s="220"/>
      <c r="IMD60" s="220"/>
      <c r="IMH60" s="220"/>
      <c r="IML60" s="220"/>
      <c r="IMP60" s="220"/>
      <c r="IMT60" s="220"/>
      <c r="IMX60" s="220"/>
      <c r="INB60" s="220"/>
      <c r="INF60" s="220"/>
      <c r="INJ60" s="220"/>
      <c r="INN60" s="220"/>
      <c r="INR60" s="220"/>
      <c r="INV60" s="220"/>
      <c r="INZ60" s="220"/>
      <c r="IOD60" s="220"/>
      <c r="IOH60" s="220"/>
      <c r="IOL60" s="220"/>
      <c r="IOP60" s="220"/>
      <c r="IOT60" s="220"/>
      <c r="IOX60" s="220"/>
      <c r="IPB60" s="220"/>
      <c r="IPF60" s="220"/>
      <c r="IPJ60" s="220"/>
      <c r="IPN60" s="220"/>
      <c r="IPR60" s="220"/>
      <c r="IPV60" s="220"/>
      <c r="IPZ60" s="220"/>
      <c r="IQD60" s="220"/>
      <c r="IQH60" s="220"/>
      <c r="IQL60" s="220"/>
      <c r="IQP60" s="220"/>
      <c r="IQT60" s="220"/>
      <c r="IQX60" s="220"/>
      <c r="IRB60" s="220"/>
      <c r="IRF60" s="220"/>
      <c r="IRJ60" s="220"/>
      <c r="IRN60" s="220"/>
      <c r="IRR60" s="220"/>
      <c r="IRV60" s="220"/>
      <c r="IRZ60" s="220"/>
      <c r="ISD60" s="220"/>
      <c r="ISH60" s="220"/>
      <c r="ISL60" s="220"/>
      <c r="ISP60" s="220"/>
      <c r="IST60" s="220"/>
      <c r="ISX60" s="220"/>
      <c r="ITB60" s="220"/>
      <c r="ITF60" s="220"/>
      <c r="ITJ60" s="220"/>
      <c r="ITN60" s="220"/>
      <c r="ITR60" s="220"/>
      <c r="ITV60" s="220"/>
      <c r="ITZ60" s="220"/>
      <c r="IUD60" s="220"/>
      <c r="IUH60" s="220"/>
      <c r="IUL60" s="220"/>
      <c r="IUP60" s="220"/>
      <c r="IUT60" s="220"/>
      <c r="IUX60" s="220"/>
      <c r="IVB60" s="220"/>
      <c r="IVF60" s="220"/>
      <c r="IVJ60" s="220"/>
      <c r="IVN60" s="220"/>
      <c r="IVR60" s="220"/>
      <c r="IVV60" s="220"/>
      <c r="IVZ60" s="220"/>
      <c r="IWD60" s="220"/>
      <c r="IWH60" s="220"/>
      <c r="IWL60" s="220"/>
      <c r="IWP60" s="220"/>
      <c r="IWT60" s="220"/>
      <c r="IWX60" s="220"/>
      <c r="IXB60" s="220"/>
      <c r="IXF60" s="220"/>
      <c r="IXJ60" s="220"/>
      <c r="IXN60" s="220"/>
      <c r="IXR60" s="220"/>
      <c r="IXV60" s="220"/>
      <c r="IXZ60" s="220"/>
      <c r="IYD60" s="220"/>
      <c r="IYH60" s="220"/>
      <c r="IYL60" s="220"/>
      <c r="IYP60" s="220"/>
      <c r="IYT60" s="220"/>
      <c r="IYX60" s="220"/>
      <c r="IZB60" s="220"/>
      <c r="IZF60" s="220"/>
      <c r="IZJ60" s="220"/>
      <c r="IZN60" s="220"/>
      <c r="IZR60" s="220"/>
      <c r="IZV60" s="220"/>
      <c r="IZZ60" s="220"/>
      <c r="JAD60" s="220"/>
      <c r="JAH60" s="220"/>
      <c r="JAL60" s="220"/>
      <c r="JAP60" s="220"/>
      <c r="JAT60" s="220"/>
      <c r="JAX60" s="220"/>
      <c r="JBB60" s="220"/>
      <c r="JBF60" s="220"/>
      <c r="JBJ60" s="220"/>
      <c r="JBN60" s="220"/>
      <c r="JBR60" s="220"/>
      <c r="JBV60" s="220"/>
      <c r="JBZ60" s="220"/>
      <c r="JCD60" s="220"/>
      <c r="JCH60" s="220"/>
      <c r="JCL60" s="220"/>
      <c r="JCP60" s="220"/>
      <c r="JCT60" s="220"/>
      <c r="JCX60" s="220"/>
      <c r="JDB60" s="220"/>
      <c r="JDF60" s="220"/>
      <c r="JDJ60" s="220"/>
      <c r="JDN60" s="220"/>
      <c r="JDR60" s="220"/>
      <c r="JDV60" s="220"/>
      <c r="JDZ60" s="220"/>
      <c r="JED60" s="220"/>
      <c r="JEH60" s="220"/>
      <c r="JEL60" s="220"/>
      <c r="JEP60" s="220"/>
      <c r="JET60" s="220"/>
      <c r="JEX60" s="220"/>
      <c r="JFB60" s="220"/>
      <c r="JFF60" s="220"/>
      <c r="JFJ60" s="220"/>
      <c r="JFN60" s="220"/>
      <c r="JFR60" s="220"/>
      <c r="JFV60" s="220"/>
      <c r="JFZ60" s="220"/>
      <c r="JGD60" s="220"/>
      <c r="JGH60" s="220"/>
      <c r="JGL60" s="220"/>
      <c r="JGP60" s="220"/>
      <c r="JGT60" s="220"/>
      <c r="JGX60" s="220"/>
      <c r="JHB60" s="220"/>
      <c r="JHF60" s="220"/>
      <c r="JHJ60" s="220"/>
      <c r="JHN60" s="220"/>
      <c r="JHR60" s="220"/>
      <c r="JHV60" s="220"/>
      <c r="JHZ60" s="220"/>
      <c r="JID60" s="220"/>
      <c r="JIH60" s="220"/>
      <c r="JIL60" s="220"/>
      <c r="JIP60" s="220"/>
      <c r="JIT60" s="220"/>
      <c r="JIX60" s="220"/>
      <c r="JJB60" s="220"/>
      <c r="JJF60" s="220"/>
      <c r="JJJ60" s="220"/>
      <c r="JJN60" s="220"/>
      <c r="JJR60" s="220"/>
      <c r="JJV60" s="220"/>
      <c r="JJZ60" s="220"/>
      <c r="JKD60" s="220"/>
      <c r="JKH60" s="220"/>
      <c r="JKL60" s="220"/>
      <c r="JKP60" s="220"/>
      <c r="JKT60" s="220"/>
      <c r="JKX60" s="220"/>
      <c r="JLB60" s="220"/>
      <c r="JLF60" s="220"/>
      <c r="JLJ60" s="220"/>
      <c r="JLN60" s="220"/>
      <c r="JLR60" s="220"/>
      <c r="JLV60" s="220"/>
      <c r="JLZ60" s="220"/>
      <c r="JMD60" s="220"/>
      <c r="JMH60" s="220"/>
      <c r="JML60" s="220"/>
      <c r="JMP60" s="220"/>
      <c r="JMT60" s="220"/>
      <c r="JMX60" s="220"/>
      <c r="JNB60" s="220"/>
      <c r="JNF60" s="220"/>
      <c r="JNJ60" s="220"/>
      <c r="JNN60" s="220"/>
      <c r="JNR60" s="220"/>
      <c r="JNV60" s="220"/>
      <c r="JNZ60" s="220"/>
      <c r="JOD60" s="220"/>
      <c r="JOH60" s="220"/>
      <c r="JOL60" s="220"/>
      <c r="JOP60" s="220"/>
      <c r="JOT60" s="220"/>
      <c r="JOX60" s="220"/>
      <c r="JPB60" s="220"/>
      <c r="JPF60" s="220"/>
      <c r="JPJ60" s="220"/>
      <c r="JPN60" s="220"/>
      <c r="JPR60" s="220"/>
      <c r="JPV60" s="220"/>
      <c r="JPZ60" s="220"/>
      <c r="JQD60" s="220"/>
      <c r="JQH60" s="220"/>
      <c r="JQL60" s="220"/>
      <c r="JQP60" s="220"/>
      <c r="JQT60" s="220"/>
      <c r="JQX60" s="220"/>
      <c r="JRB60" s="220"/>
      <c r="JRF60" s="220"/>
      <c r="JRJ60" s="220"/>
      <c r="JRN60" s="220"/>
      <c r="JRR60" s="220"/>
      <c r="JRV60" s="220"/>
      <c r="JRZ60" s="220"/>
      <c r="JSD60" s="220"/>
      <c r="JSH60" s="220"/>
      <c r="JSL60" s="220"/>
      <c r="JSP60" s="220"/>
      <c r="JST60" s="220"/>
      <c r="JSX60" s="220"/>
      <c r="JTB60" s="220"/>
      <c r="JTF60" s="220"/>
      <c r="JTJ60" s="220"/>
      <c r="JTN60" s="220"/>
      <c r="JTR60" s="220"/>
      <c r="JTV60" s="220"/>
      <c r="JTZ60" s="220"/>
      <c r="JUD60" s="220"/>
      <c r="JUH60" s="220"/>
      <c r="JUL60" s="220"/>
      <c r="JUP60" s="220"/>
      <c r="JUT60" s="220"/>
      <c r="JUX60" s="220"/>
      <c r="JVB60" s="220"/>
      <c r="JVF60" s="220"/>
      <c r="JVJ60" s="220"/>
      <c r="JVN60" s="220"/>
      <c r="JVR60" s="220"/>
      <c r="JVV60" s="220"/>
      <c r="JVZ60" s="220"/>
      <c r="JWD60" s="220"/>
      <c r="JWH60" s="220"/>
      <c r="JWL60" s="220"/>
      <c r="JWP60" s="220"/>
      <c r="JWT60" s="220"/>
      <c r="JWX60" s="220"/>
      <c r="JXB60" s="220"/>
      <c r="JXF60" s="220"/>
      <c r="JXJ60" s="220"/>
      <c r="JXN60" s="220"/>
      <c r="JXR60" s="220"/>
      <c r="JXV60" s="220"/>
      <c r="JXZ60" s="220"/>
      <c r="JYD60" s="220"/>
      <c r="JYH60" s="220"/>
      <c r="JYL60" s="220"/>
      <c r="JYP60" s="220"/>
      <c r="JYT60" s="220"/>
      <c r="JYX60" s="220"/>
      <c r="JZB60" s="220"/>
      <c r="JZF60" s="220"/>
      <c r="JZJ60" s="220"/>
      <c r="JZN60" s="220"/>
      <c r="JZR60" s="220"/>
      <c r="JZV60" s="220"/>
      <c r="JZZ60" s="220"/>
      <c r="KAD60" s="220"/>
      <c r="KAH60" s="220"/>
      <c r="KAL60" s="220"/>
      <c r="KAP60" s="220"/>
      <c r="KAT60" s="220"/>
      <c r="KAX60" s="220"/>
      <c r="KBB60" s="220"/>
      <c r="KBF60" s="220"/>
      <c r="KBJ60" s="220"/>
      <c r="KBN60" s="220"/>
      <c r="KBR60" s="220"/>
      <c r="KBV60" s="220"/>
      <c r="KBZ60" s="220"/>
      <c r="KCD60" s="220"/>
      <c r="KCH60" s="220"/>
      <c r="KCL60" s="220"/>
      <c r="KCP60" s="220"/>
      <c r="KCT60" s="220"/>
      <c r="KCX60" s="220"/>
      <c r="KDB60" s="220"/>
      <c r="KDF60" s="220"/>
      <c r="KDJ60" s="220"/>
      <c r="KDN60" s="220"/>
      <c r="KDR60" s="220"/>
      <c r="KDV60" s="220"/>
      <c r="KDZ60" s="220"/>
      <c r="KED60" s="220"/>
      <c r="KEH60" s="220"/>
      <c r="KEL60" s="220"/>
      <c r="KEP60" s="220"/>
      <c r="KET60" s="220"/>
      <c r="KEX60" s="220"/>
      <c r="KFB60" s="220"/>
      <c r="KFF60" s="220"/>
      <c r="KFJ60" s="220"/>
      <c r="KFN60" s="220"/>
      <c r="KFR60" s="220"/>
      <c r="KFV60" s="220"/>
      <c r="KFZ60" s="220"/>
      <c r="KGD60" s="220"/>
      <c r="KGH60" s="220"/>
      <c r="KGL60" s="220"/>
      <c r="KGP60" s="220"/>
      <c r="KGT60" s="220"/>
      <c r="KGX60" s="220"/>
      <c r="KHB60" s="220"/>
      <c r="KHF60" s="220"/>
      <c r="KHJ60" s="220"/>
      <c r="KHN60" s="220"/>
      <c r="KHR60" s="220"/>
      <c r="KHV60" s="220"/>
      <c r="KHZ60" s="220"/>
      <c r="KID60" s="220"/>
      <c r="KIH60" s="220"/>
      <c r="KIL60" s="220"/>
      <c r="KIP60" s="220"/>
      <c r="KIT60" s="220"/>
      <c r="KIX60" s="220"/>
      <c r="KJB60" s="220"/>
      <c r="KJF60" s="220"/>
      <c r="KJJ60" s="220"/>
      <c r="KJN60" s="220"/>
      <c r="KJR60" s="220"/>
      <c r="KJV60" s="220"/>
      <c r="KJZ60" s="220"/>
      <c r="KKD60" s="220"/>
      <c r="KKH60" s="220"/>
      <c r="KKL60" s="220"/>
      <c r="KKP60" s="220"/>
      <c r="KKT60" s="220"/>
      <c r="KKX60" s="220"/>
      <c r="KLB60" s="220"/>
      <c r="KLF60" s="220"/>
      <c r="KLJ60" s="220"/>
      <c r="KLN60" s="220"/>
      <c r="KLR60" s="220"/>
      <c r="KLV60" s="220"/>
      <c r="KLZ60" s="220"/>
      <c r="KMD60" s="220"/>
      <c r="KMH60" s="220"/>
      <c r="KML60" s="220"/>
      <c r="KMP60" s="220"/>
      <c r="KMT60" s="220"/>
      <c r="KMX60" s="220"/>
      <c r="KNB60" s="220"/>
      <c r="KNF60" s="220"/>
      <c r="KNJ60" s="220"/>
      <c r="KNN60" s="220"/>
      <c r="KNR60" s="220"/>
      <c r="KNV60" s="220"/>
      <c r="KNZ60" s="220"/>
      <c r="KOD60" s="220"/>
      <c r="KOH60" s="220"/>
      <c r="KOL60" s="220"/>
      <c r="KOP60" s="220"/>
      <c r="KOT60" s="220"/>
      <c r="KOX60" s="220"/>
      <c r="KPB60" s="220"/>
      <c r="KPF60" s="220"/>
      <c r="KPJ60" s="220"/>
      <c r="KPN60" s="220"/>
      <c r="KPR60" s="220"/>
      <c r="KPV60" s="220"/>
      <c r="KPZ60" s="220"/>
      <c r="KQD60" s="220"/>
      <c r="KQH60" s="220"/>
      <c r="KQL60" s="220"/>
      <c r="KQP60" s="220"/>
      <c r="KQT60" s="220"/>
      <c r="KQX60" s="220"/>
      <c r="KRB60" s="220"/>
      <c r="KRF60" s="220"/>
      <c r="KRJ60" s="220"/>
      <c r="KRN60" s="220"/>
      <c r="KRR60" s="220"/>
      <c r="KRV60" s="220"/>
      <c r="KRZ60" s="220"/>
      <c r="KSD60" s="220"/>
      <c r="KSH60" s="220"/>
      <c r="KSL60" s="220"/>
      <c r="KSP60" s="220"/>
      <c r="KST60" s="220"/>
      <c r="KSX60" s="220"/>
      <c r="KTB60" s="220"/>
      <c r="KTF60" s="220"/>
      <c r="KTJ60" s="220"/>
      <c r="KTN60" s="220"/>
      <c r="KTR60" s="220"/>
      <c r="KTV60" s="220"/>
      <c r="KTZ60" s="220"/>
      <c r="KUD60" s="220"/>
      <c r="KUH60" s="220"/>
      <c r="KUL60" s="220"/>
      <c r="KUP60" s="220"/>
      <c r="KUT60" s="220"/>
      <c r="KUX60" s="220"/>
      <c r="KVB60" s="220"/>
      <c r="KVF60" s="220"/>
      <c r="KVJ60" s="220"/>
      <c r="KVN60" s="220"/>
      <c r="KVR60" s="220"/>
      <c r="KVV60" s="220"/>
      <c r="KVZ60" s="220"/>
      <c r="KWD60" s="220"/>
      <c r="KWH60" s="220"/>
      <c r="KWL60" s="220"/>
      <c r="KWP60" s="220"/>
      <c r="KWT60" s="220"/>
      <c r="KWX60" s="220"/>
      <c r="KXB60" s="220"/>
      <c r="KXF60" s="220"/>
      <c r="KXJ60" s="220"/>
      <c r="KXN60" s="220"/>
      <c r="KXR60" s="220"/>
      <c r="KXV60" s="220"/>
      <c r="KXZ60" s="220"/>
      <c r="KYD60" s="220"/>
      <c r="KYH60" s="220"/>
      <c r="KYL60" s="220"/>
      <c r="KYP60" s="220"/>
      <c r="KYT60" s="220"/>
      <c r="KYX60" s="220"/>
      <c r="KZB60" s="220"/>
      <c r="KZF60" s="220"/>
      <c r="KZJ60" s="220"/>
      <c r="KZN60" s="220"/>
      <c r="KZR60" s="220"/>
      <c r="KZV60" s="220"/>
      <c r="KZZ60" s="220"/>
      <c r="LAD60" s="220"/>
      <c r="LAH60" s="220"/>
      <c r="LAL60" s="220"/>
      <c r="LAP60" s="220"/>
      <c r="LAT60" s="220"/>
      <c r="LAX60" s="220"/>
      <c r="LBB60" s="220"/>
      <c r="LBF60" s="220"/>
      <c r="LBJ60" s="220"/>
      <c r="LBN60" s="220"/>
      <c r="LBR60" s="220"/>
      <c r="LBV60" s="220"/>
      <c r="LBZ60" s="220"/>
      <c r="LCD60" s="220"/>
      <c r="LCH60" s="220"/>
      <c r="LCL60" s="220"/>
      <c r="LCP60" s="220"/>
      <c r="LCT60" s="220"/>
      <c r="LCX60" s="220"/>
      <c r="LDB60" s="220"/>
      <c r="LDF60" s="220"/>
      <c r="LDJ60" s="220"/>
      <c r="LDN60" s="220"/>
      <c r="LDR60" s="220"/>
      <c r="LDV60" s="220"/>
      <c r="LDZ60" s="220"/>
      <c r="LED60" s="220"/>
      <c r="LEH60" s="220"/>
      <c r="LEL60" s="220"/>
      <c r="LEP60" s="220"/>
      <c r="LET60" s="220"/>
      <c r="LEX60" s="220"/>
      <c r="LFB60" s="220"/>
      <c r="LFF60" s="220"/>
      <c r="LFJ60" s="220"/>
      <c r="LFN60" s="220"/>
      <c r="LFR60" s="220"/>
      <c r="LFV60" s="220"/>
      <c r="LFZ60" s="220"/>
      <c r="LGD60" s="220"/>
      <c r="LGH60" s="220"/>
      <c r="LGL60" s="220"/>
      <c r="LGP60" s="220"/>
      <c r="LGT60" s="220"/>
      <c r="LGX60" s="220"/>
      <c r="LHB60" s="220"/>
      <c r="LHF60" s="220"/>
      <c r="LHJ60" s="220"/>
      <c r="LHN60" s="220"/>
      <c r="LHR60" s="220"/>
      <c r="LHV60" s="220"/>
      <c r="LHZ60" s="220"/>
      <c r="LID60" s="220"/>
      <c r="LIH60" s="220"/>
      <c r="LIL60" s="220"/>
      <c r="LIP60" s="220"/>
      <c r="LIT60" s="220"/>
      <c r="LIX60" s="220"/>
      <c r="LJB60" s="220"/>
      <c r="LJF60" s="220"/>
      <c r="LJJ60" s="220"/>
      <c r="LJN60" s="220"/>
      <c r="LJR60" s="220"/>
      <c r="LJV60" s="220"/>
      <c r="LJZ60" s="220"/>
      <c r="LKD60" s="220"/>
      <c r="LKH60" s="220"/>
      <c r="LKL60" s="220"/>
      <c r="LKP60" s="220"/>
      <c r="LKT60" s="220"/>
      <c r="LKX60" s="220"/>
      <c r="LLB60" s="220"/>
      <c r="LLF60" s="220"/>
      <c r="LLJ60" s="220"/>
      <c r="LLN60" s="220"/>
      <c r="LLR60" s="220"/>
      <c r="LLV60" s="220"/>
      <c r="LLZ60" s="220"/>
      <c r="LMD60" s="220"/>
      <c r="LMH60" s="220"/>
      <c r="LML60" s="220"/>
      <c r="LMP60" s="220"/>
      <c r="LMT60" s="220"/>
      <c r="LMX60" s="220"/>
      <c r="LNB60" s="220"/>
      <c r="LNF60" s="220"/>
      <c r="LNJ60" s="220"/>
      <c r="LNN60" s="220"/>
      <c r="LNR60" s="220"/>
      <c r="LNV60" s="220"/>
      <c r="LNZ60" s="220"/>
      <c r="LOD60" s="220"/>
      <c r="LOH60" s="220"/>
      <c r="LOL60" s="220"/>
      <c r="LOP60" s="220"/>
      <c r="LOT60" s="220"/>
      <c r="LOX60" s="220"/>
      <c r="LPB60" s="220"/>
      <c r="LPF60" s="220"/>
      <c r="LPJ60" s="220"/>
      <c r="LPN60" s="220"/>
      <c r="LPR60" s="220"/>
      <c r="LPV60" s="220"/>
      <c r="LPZ60" s="220"/>
      <c r="LQD60" s="220"/>
      <c r="LQH60" s="220"/>
      <c r="LQL60" s="220"/>
      <c r="LQP60" s="220"/>
      <c r="LQT60" s="220"/>
      <c r="LQX60" s="220"/>
      <c r="LRB60" s="220"/>
      <c r="LRF60" s="220"/>
      <c r="LRJ60" s="220"/>
      <c r="LRN60" s="220"/>
      <c r="LRR60" s="220"/>
      <c r="LRV60" s="220"/>
      <c r="LRZ60" s="220"/>
      <c r="LSD60" s="220"/>
      <c r="LSH60" s="220"/>
      <c r="LSL60" s="220"/>
      <c r="LSP60" s="220"/>
      <c r="LST60" s="220"/>
      <c r="LSX60" s="220"/>
      <c r="LTB60" s="220"/>
      <c r="LTF60" s="220"/>
      <c r="LTJ60" s="220"/>
      <c r="LTN60" s="220"/>
      <c r="LTR60" s="220"/>
      <c r="LTV60" s="220"/>
      <c r="LTZ60" s="220"/>
      <c r="LUD60" s="220"/>
      <c r="LUH60" s="220"/>
      <c r="LUL60" s="220"/>
      <c r="LUP60" s="220"/>
      <c r="LUT60" s="220"/>
      <c r="LUX60" s="220"/>
      <c r="LVB60" s="220"/>
      <c r="LVF60" s="220"/>
      <c r="LVJ60" s="220"/>
      <c r="LVN60" s="220"/>
      <c r="LVR60" s="220"/>
      <c r="LVV60" s="220"/>
      <c r="LVZ60" s="220"/>
      <c r="LWD60" s="220"/>
      <c r="LWH60" s="220"/>
      <c r="LWL60" s="220"/>
      <c r="LWP60" s="220"/>
      <c r="LWT60" s="220"/>
      <c r="LWX60" s="220"/>
      <c r="LXB60" s="220"/>
      <c r="LXF60" s="220"/>
      <c r="LXJ60" s="220"/>
      <c r="LXN60" s="220"/>
      <c r="LXR60" s="220"/>
      <c r="LXV60" s="220"/>
      <c r="LXZ60" s="220"/>
      <c r="LYD60" s="220"/>
      <c r="LYH60" s="220"/>
      <c r="LYL60" s="220"/>
      <c r="LYP60" s="220"/>
      <c r="LYT60" s="220"/>
      <c r="LYX60" s="220"/>
      <c r="LZB60" s="220"/>
      <c r="LZF60" s="220"/>
      <c r="LZJ60" s="220"/>
      <c r="LZN60" s="220"/>
      <c r="LZR60" s="220"/>
      <c r="LZV60" s="220"/>
      <c r="LZZ60" s="220"/>
      <c r="MAD60" s="220"/>
      <c r="MAH60" s="220"/>
      <c r="MAL60" s="220"/>
      <c r="MAP60" s="220"/>
      <c r="MAT60" s="220"/>
      <c r="MAX60" s="220"/>
      <c r="MBB60" s="220"/>
      <c r="MBF60" s="220"/>
      <c r="MBJ60" s="220"/>
      <c r="MBN60" s="220"/>
      <c r="MBR60" s="220"/>
      <c r="MBV60" s="220"/>
      <c r="MBZ60" s="220"/>
      <c r="MCD60" s="220"/>
      <c r="MCH60" s="220"/>
      <c r="MCL60" s="220"/>
      <c r="MCP60" s="220"/>
      <c r="MCT60" s="220"/>
      <c r="MCX60" s="220"/>
      <c r="MDB60" s="220"/>
      <c r="MDF60" s="220"/>
      <c r="MDJ60" s="220"/>
      <c r="MDN60" s="220"/>
      <c r="MDR60" s="220"/>
      <c r="MDV60" s="220"/>
      <c r="MDZ60" s="220"/>
      <c r="MED60" s="220"/>
      <c r="MEH60" s="220"/>
      <c r="MEL60" s="220"/>
      <c r="MEP60" s="220"/>
      <c r="MET60" s="220"/>
      <c r="MEX60" s="220"/>
      <c r="MFB60" s="220"/>
      <c r="MFF60" s="220"/>
      <c r="MFJ60" s="220"/>
      <c r="MFN60" s="220"/>
      <c r="MFR60" s="220"/>
      <c r="MFV60" s="220"/>
      <c r="MFZ60" s="220"/>
      <c r="MGD60" s="220"/>
      <c r="MGH60" s="220"/>
      <c r="MGL60" s="220"/>
      <c r="MGP60" s="220"/>
      <c r="MGT60" s="220"/>
      <c r="MGX60" s="220"/>
      <c r="MHB60" s="220"/>
      <c r="MHF60" s="220"/>
      <c r="MHJ60" s="220"/>
      <c r="MHN60" s="220"/>
      <c r="MHR60" s="220"/>
      <c r="MHV60" s="220"/>
      <c r="MHZ60" s="220"/>
      <c r="MID60" s="220"/>
      <c r="MIH60" s="220"/>
      <c r="MIL60" s="220"/>
      <c r="MIP60" s="220"/>
      <c r="MIT60" s="220"/>
      <c r="MIX60" s="220"/>
      <c r="MJB60" s="220"/>
      <c r="MJF60" s="220"/>
      <c r="MJJ60" s="220"/>
      <c r="MJN60" s="220"/>
      <c r="MJR60" s="220"/>
      <c r="MJV60" s="220"/>
      <c r="MJZ60" s="220"/>
      <c r="MKD60" s="220"/>
      <c r="MKH60" s="220"/>
      <c r="MKL60" s="220"/>
      <c r="MKP60" s="220"/>
      <c r="MKT60" s="220"/>
      <c r="MKX60" s="220"/>
      <c r="MLB60" s="220"/>
      <c r="MLF60" s="220"/>
      <c r="MLJ60" s="220"/>
      <c r="MLN60" s="220"/>
      <c r="MLR60" s="220"/>
      <c r="MLV60" s="220"/>
      <c r="MLZ60" s="220"/>
      <c r="MMD60" s="220"/>
      <c r="MMH60" s="220"/>
      <c r="MML60" s="220"/>
      <c r="MMP60" s="220"/>
      <c r="MMT60" s="220"/>
      <c r="MMX60" s="220"/>
      <c r="MNB60" s="220"/>
      <c r="MNF60" s="220"/>
      <c r="MNJ60" s="220"/>
      <c r="MNN60" s="220"/>
      <c r="MNR60" s="220"/>
      <c r="MNV60" s="220"/>
      <c r="MNZ60" s="220"/>
      <c r="MOD60" s="220"/>
      <c r="MOH60" s="220"/>
      <c r="MOL60" s="220"/>
      <c r="MOP60" s="220"/>
      <c r="MOT60" s="220"/>
      <c r="MOX60" s="220"/>
      <c r="MPB60" s="220"/>
      <c r="MPF60" s="220"/>
      <c r="MPJ60" s="220"/>
      <c r="MPN60" s="220"/>
      <c r="MPR60" s="220"/>
      <c r="MPV60" s="220"/>
      <c r="MPZ60" s="220"/>
      <c r="MQD60" s="220"/>
      <c r="MQH60" s="220"/>
      <c r="MQL60" s="220"/>
      <c r="MQP60" s="220"/>
      <c r="MQT60" s="220"/>
      <c r="MQX60" s="220"/>
      <c r="MRB60" s="220"/>
      <c r="MRF60" s="220"/>
      <c r="MRJ60" s="220"/>
      <c r="MRN60" s="220"/>
      <c r="MRR60" s="220"/>
      <c r="MRV60" s="220"/>
      <c r="MRZ60" s="220"/>
      <c r="MSD60" s="220"/>
      <c r="MSH60" s="220"/>
      <c r="MSL60" s="220"/>
      <c r="MSP60" s="220"/>
      <c r="MST60" s="220"/>
      <c r="MSX60" s="220"/>
      <c r="MTB60" s="220"/>
      <c r="MTF60" s="220"/>
      <c r="MTJ60" s="220"/>
      <c r="MTN60" s="220"/>
      <c r="MTR60" s="220"/>
      <c r="MTV60" s="220"/>
      <c r="MTZ60" s="220"/>
      <c r="MUD60" s="220"/>
      <c r="MUH60" s="220"/>
      <c r="MUL60" s="220"/>
      <c r="MUP60" s="220"/>
      <c r="MUT60" s="220"/>
      <c r="MUX60" s="220"/>
      <c r="MVB60" s="220"/>
      <c r="MVF60" s="220"/>
      <c r="MVJ60" s="220"/>
      <c r="MVN60" s="220"/>
      <c r="MVR60" s="220"/>
      <c r="MVV60" s="220"/>
      <c r="MVZ60" s="220"/>
      <c r="MWD60" s="220"/>
      <c r="MWH60" s="220"/>
      <c r="MWL60" s="220"/>
      <c r="MWP60" s="220"/>
      <c r="MWT60" s="220"/>
      <c r="MWX60" s="220"/>
      <c r="MXB60" s="220"/>
      <c r="MXF60" s="220"/>
      <c r="MXJ60" s="220"/>
      <c r="MXN60" s="220"/>
      <c r="MXR60" s="220"/>
      <c r="MXV60" s="220"/>
      <c r="MXZ60" s="220"/>
      <c r="MYD60" s="220"/>
      <c r="MYH60" s="220"/>
      <c r="MYL60" s="220"/>
      <c r="MYP60" s="220"/>
      <c r="MYT60" s="220"/>
      <c r="MYX60" s="220"/>
      <c r="MZB60" s="220"/>
      <c r="MZF60" s="220"/>
      <c r="MZJ60" s="220"/>
      <c r="MZN60" s="220"/>
      <c r="MZR60" s="220"/>
      <c r="MZV60" s="220"/>
      <c r="MZZ60" s="220"/>
      <c r="NAD60" s="220"/>
      <c r="NAH60" s="220"/>
      <c r="NAL60" s="220"/>
      <c r="NAP60" s="220"/>
      <c r="NAT60" s="220"/>
      <c r="NAX60" s="220"/>
      <c r="NBB60" s="220"/>
      <c r="NBF60" s="220"/>
      <c r="NBJ60" s="220"/>
      <c r="NBN60" s="220"/>
      <c r="NBR60" s="220"/>
      <c r="NBV60" s="220"/>
      <c r="NBZ60" s="220"/>
      <c r="NCD60" s="220"/>
      <c r="NCH60" s="220"/>
      <c r="NCL60" s="220"/>
      <c r="NCP60" s="220"/>
      <c r="NCT60" s="220"/>
      <c r="NCX60" s="220"/>
      <c r="NDB60" s="220"/>
      <c r="NDF60" s="220"/>
      <c r="NDJ60" s="220"/>
      <c r="NDN60" s="220"/>
      <c r="NDR60" s="220"/>
      <c r="NDV60" s="220"/>
      <c r="NDZ60" s="220"/>
      <c r="NED60" s="220"/>
      <c r="NEH60" s="220"/>
      <c r="NEL60" s="220"/>
      <c r="NEP60" s="220"/>
      <c r="NET60" s="220"/>
      <c r="NEX60" s="220"/>
      <c r="NFB60" s="220"/>
      <c r="NFF60" s="220"/>
      <c r="NFJ60" s="220"/>
      <c r="NFN60" s="220"/>
      <c r="NFR60" s="220"/>
      <c r="NFV60" s="220"/>
      <c r="NFZ60" s="220"/>
      <c r="NGD60" s="220"/>
      <c r="NGH60" s="220"/>
      <c r="NGL60" s="220"/>
      <c r="NGP60" s="220"/>
      <c r="NGT60" s="220"/>
      <c r="NGX60" s="220"/>
      <c r="NHB60" s="220"/>
      <c r="NHF60" s="220"/>
      <c r="NHJ60" s="220"/>
      <c r="NHN60" s="220"/>
      <c r="NHR60" s="220"/>
      <c r="NHV60" s="220"/>
      <c r="NHZ60" s="220"/>
      <c r="NID60" s="220"/>
      <c r="NIH60" s="220"/>
      <c r="NIL60" s="220"/>
      <c r="NIP60" s="220"/>
      <c r="NIT60" s="220"/>
      <c r="NIX60" s="220"/>
      <c r="NJB60" s="220"/>
      <c r="NJF60" s="220"/>
      <c r="NJJ60" s="220"/>
      <c r="NJN60" s="220"/>
      <c r="NJR60" s="220"/>
      <c r="NJV60" s="220"/>
      <c r="NJZ60" s="220"/>
      <c r="NKD60" s="220"/>
      <c r="NKH60" s="220"/>
      <c r="NKL60" s="220"/>
      <c r="NKP60" s="220"/>
      <c r="NKT60" s="220"/>
      <c r="NKX60" s="220"/>
      <c r="NLB60" s="220"/>
      <c r="NLF60" s="220"/>
      <c r="NLJ60" s="220"/>
      <c r="NLN60" s="220"/>
      <c r="NLR60" s="220"/>
      <c r="NLV60" s="220"/>
      <c r="NLZ60" s="220"/>
      <c r="NMD60" s="220"/>
      <c r="NMH60" s="220"/>
      <c r="NML60" s="220"/>
      <c r="NMP60" s="220"/>
      <c r="NMT60" s="220"/>
      <c r="NMX60" s="220"/>
      <c r="NNB60" s="220"/>
      <c r="NNF60" s="220"/>
      <c r="NNJ60" s="220"/>
      <c r="NNN60" s="220"/>
      <c r="NNR60" s="220"/>
      <c r="NNV60" s="220"/>
      <c r="NNZ60" s="220"/>
      <c r="NOD60" s="220"/>
      <c r="NOH60" s="220"/>
      <c r="NOL60" s="220"/>
      <c r="NOP60" s="220"/>
      <c r="NOT60" s="220"/>
      <c r="NOX60" s="220"/>
      <c r="NPB60" s="220"/>
      <c r="NPF60" s="220"/>
      <c r="NPJ60" s="220"/>
      <c r="NPN60" s="220"/>
      <c r="NPR60" s="220"/>
      <c r="NPV60" s="220"/>
      <c r="NPZ60" s="220"/>
      <c r="NQD60" s="220"/>
      <c r="NQH60" s="220"/>
      <c r="NQL60" s="220"/>
      <c r="NQP60" s="220"/>
      <c r="NQT60" s="220"/>
      <c r="NQX60" s="220"/>
      <c r="NRB60" s="220"/>
      <c r="NRF60" s="220"/>
      <c r="NRJ60" s="220"/>
      <c r="NRN60" s="220"/>
      <c r="NRR60" s="220"/>
      <c r="NRV60" s="220"/>
      <c r="NRZ60" s="220"/>
      <c r="NSD60" s="220"/>
      <c r="NSH60" s="220"/>
      <c r="NSL60" s="220"/>
      <c r="NSP60" s="220"/>
      <c r="NST60" s="220"/>
      <c r="NSX60" s="220"/>
      <c r="NTB60" s="220"/>
      <c r="NTF60" s="220"/>
      <c r="NTJ60" s="220"/>
      <c r="NTN60" s="220"/>
      <c r="NTR60" s="220"/>
      <c r="NTV60" s="220"/>
      <c r="NTZ60" s="220"/>
      <c r="NUD60" s="220"/>
      <c r="NUH60" s="220"/>
      <c r="NUL60" s="220"/>
      <c r="NUP60" s="220"/>
      <c r="NUT60" s="220"/>
      <c r="NUX60" s="220"/>
      <c r="NVB60" s="220"/>
      <c r="NVF60" s="220"/>
      <c r="NVJ60" s="220"/>
      <c r="NVN60" s="220"/>
      <c r="NVR60" s="220"/>
      <c r="NVV60" s="220"/>
      <c r="NVZ60" s="220"/>
      <c r="NWD60" s="220"/>
      <c r="NWH60" s="220"/>
      <c r="NWL60" s="220"/>
      <c r="NWP60" s="220"/>
      <c r="NWT60" s="220"/>
      <c r="NWX60" s="220"/>
      <c r="NXB60" s="220"/>
      <c r="NXF60" s="220"/>
      <c r="NXJ60" s="220"/>
      <c r="NXN60" s="220"/>
      <c r="NXR60" s="220"/>
      <c r="NXV60" s="220"/>
      <c r="NXZ60" s="220"/>
      <c r="NYD60" s="220"/>
      <c r="NYH60" s="220"/>
      <c r="NYL60" s="220"/>
      <c r="NYP60" s="220"/>
      <c r="NYT60" s="220"/>
      <c r="NYX60" s="220"/>
      <c r="NZB60" s="220"/>
      <c r="NZF60" s="220"/>
      <c r="NZJ60" s="220"/>
      <c r="NZN60" s="220"/>
      <c r="NZR60" s="220"/>
      <c r="NZV60" s="220"/>
      <c r="NZZ60" s="220"/>
      <c r="OAD60" s="220"/>
      <c r="OAH60" s="220"/>
      <c r="OAL60" s="220"/>
      <c r="OAP60" s="220"/>
      <c r="OAT60" s="220"/>
      <c r="OAX60" s="220"/>
      <c r="OBB60" s="220"/>
      <c r="OBF60" s="220"/>
      <c r="OBJ60" s="220"/>
      <c r="OBN60" s="220"/>
      <c r="OBR60" s="220"/>
      <c r="OBV60" s="220"/>
      <c r="OBZ60" s="220"/>
      <c r="OCD60" s="220"/>
      <c r="OCH60" s="220"/>
      <c r="OCL60" s="220"/>
      <c r="OCP60" s="220"/>
      <c r="OCT60" s="220"/>
      <c r="OCX60" s="220"/>
      <c r="ODB60" s="220"/>
      <c r="ODF60" s="220"/>
      <c r="ODJ60" s="220"/>
      <c r="ODN60" s="220"/>
      <c r="ODR60" s="220"/>
      <c r="ODV60" s="220"/>
      <c r="ODZ60" s="220"/>
      <c r="OED60" s="220"/>
      <c r="OEH60" s="220"/>
      <c r="OEL60" s="220"/>
      <c r="OEP60" s="220"/>
      <c r="OET60" s="220"/>
      <c r="OEX60" s="220"/>
      <c r="OFB60" s="220"/>
      <c r="OFF60" s="220"/>
      <c r="OFJ60" s="220"/>
      <c r="OFN60" s="220"/>
      <c r="OFR60" s="220"/>
      <c r="OFV60" s="220"/>
      <c r="OFZ60" s="220"/>
      <c r="OGD60" s="220"/>
      <c r="OGH60" s="220"/>
      <c r="OGL60" s="220"/>
      <c r="OGP60" s="220"/>
      <c r="OGT60" s="220"/>
      <c r="OGX60" s="220"/>
      <c r="OHB60" s="220"/>
      <c r="OHF60" s="220"/>
      <c r="OHJ60" s="220"/>
      <c r="OHN60" s="220"/>
      <c r="OHR60" s="220"/>
      <c r="OHV60" s="220"/>
      <c r="OHZ60" s="220"/>
      <c r="OID60" s="220"/>
      <c r="OIH60" s="220"/>
      <c r="OIL60" s="220"/>
      <c r="OIP60" s="220"/>
      <c r="OIT60" s="220"/>
      <c r="OIX60" s="220"/>
      <c r="OJB60" s="220"/>
      <c r="OJF60" s="220"/>
      <c r="OJJ60" s="220"/>
      <c r="OJN60" s="220"/>
      <c r="OJR60" s="220"/>
      <c r="OJV60" s="220"/>
      <c r="OJZ60" s="220"/>
      <c r="OKD60" s="220"/>
      <c r="OKH60" s="220"/>
      <c r="OKL60" s="220"/>
      <c r="OKP60" s="220"/>
      <c r="OKT60" s="220"/>
      <c r="OKX60" s="220"/>
      <c r="OLB60" s="220"/>
      <c r="OLF60" s="220"/>
      <c r="OLJ60" s="220"/>
      <c r="OLN60" s="220"/>
      <c r="OLR60" s="220"/>
      <c r="OLV60" s="220"/>
      <c r="OLZ60" s="220"/>
      <c r="OMD60" s="220"/>
      <c r="OMH60" s="220"/>
      <c r="OML60" s="220"/>
      <c r="OMP60" s="220"/>
      <c r="OMT60" s="220"/>
      <c r="OMX60" s="220"/>
      <c r="ONB60" s="220"/>
      <c r="ONF60" s="220"/>
      <c r="ONJ60" s="220"/>
      <c r="ONN60" s="220"/>
      <c r="ONR60" s="220"/>
      <c r="ONV60" s="220"/>
      <c r="ONZ60" s="220"/>
      <c r="OOD60" s="220"/>
      <c r="OOH60" s="220"/>
      <c r="OOL60" s="220"/>
      <c r="OOP60" s="220"/>
      <c r="OOT60" s="220"/>
      <c r="OOX60" s="220"/>
      <c r="OPB60" s="220"/>
      <c r="OPF60" s="220"/>
      <c r="OPJ60" s="220"/>
      <c r="OPN60" s="220"/>
      <c r="OPR60" s="220"/>
      <c r="OPV60" s="220"/>
      <c r="OPZ60" s="220"/>
      <c r="OQD60" s="220"/>
      <c r="OQH60" s="220"/>
      <c r="OQL60" s="220"/>
      <c r="OQP60" s="220"/>
      <c r="OQT60" s="220"/>
      <c r="OQX60" s="220"/>
      <c r="ORB60" s="220"/>
      <c r="ORF60" s="220"/>
      <c r="ORJ60" s="220"/>
      <c r="ORN60" s="220"/>
      <c r="ORR60" s="220"/>
      <c r="ORV60" s="220"/>
      <c r="ORZ60" s="220"/>
      <c r="OSD60" s="220"/>
      <c r="OSH60" s="220"/>
      <c r="OSL60" s="220"/>
      <c r="OSP60" s="220"/>
      <c r="OST60" s="220"/>
      <c r="OSX60" s="220"/>
      <c r="OTB60" s="220"/>
      <c r="OTF60" s="220"/>
      <c r="OTJ60" s="220"/>
      <c r="OTN60" s="220"/>
      <c r="OTR60" s="220"/>
      <c r="OTV60" s="220"/>
      <c r="OTZ60" s="220"/>
      <c r="OUD60" s="220"/>
      <c r="OUH60" s="220"/>
      <c r="OUL60" s="220"/>
      <c r="OUP60" s="220"/>
      <c r="OUT60" s="220"/>
      <c r="OUX60" s="220"/>
      <c r="OVB60" s="220"/>
      <c r="OVF60" s="220"/>
      <c r="OVJ60" s="220"/>
      <c r="OVN60" s="220"/>
      <c r="OVR60" s="220"/>
      <c r="OVV60" s="220"/>
      <c r="OVZ60" s="220"/>
      <c r="OWD60" s="220"/>
      <c r="OWH60" s="220"/>
      <c r="OWL60" s="220"/>
      <c r="OWP60" s="220"/>
      <c r="OWT60" s="220"/>
      <c r="OWX60" s="220"/>
      <c r="OXB60" s="220"/>
      <c r="OXF60" s="220"/>
      <c r="OXJ60" s="220"/>
      <c r="OXN60" s="220"/>
      <c r="OXR60" s="220"/>
      <c r="OXV60" s="220"/>
      <c r="OXZ60" s="220"/>
      <c r="OYD60" s="220"/>
      <c r="OYH60" s="220"/>
      <c r="OYL60" s="220"/>
      <c r="OYP60" s="220"/>
      <c r="OYT60" s="220"/>
      <c r="OYX60" s="220"/>
      <c r="OZB60" s="220"/>
      <c r="OZF60" s="220"/>
      <c r="OZJ60" s="220"/>
      <c r="OZN60" s="220"/>
      <c r="OZR60" s="220"/>
      <c r="OZV60" s="220"/>
      <c r="OZZ60" s="220"/>
      <c r="PAD60" s="220"/>
      <c r="PAH60" s="220"/>
      <c r="PAL60" s="220"/>
      <c r="PAP60" s="220"/>
      <c r="PAT60" s="220"/>
      <c r="PAX60" s="220"/>
      <c r="PBB60" s="220"/>
      <c r="PBF60" s="220"/>
      <c r="PBJ60" s="220"/>
      <c r="PBN60" s="220"/>
      <c r="PBR60" s="220"/>
      <c r="PBV60" s="220"/>
      <c r="PBZ60" s="220"/>
      <c r="PCD60" s="220"/>
      <c r="PCH60" s="220"/>
      <c r="PCL60" s="220"/>
      <c r="PCP60" s="220"/>
      <c r="PCT60" s="220"/>
      <c r="PCX60" s="220"/>
      <c r="PDB60" s="220"/>
      <c r="PDF60" s="220"/>
      <c r="PDJ60" s="220"/>
      <c r="PDN60" s="220"/>
      <c r="PDR60" s="220"/>
      <c r="PDV60" s="220"/>
      <c r="PDZ60" s="220"/>
      <c r="PED60" s="220"/>
      <c r="PEH60" s="220"/>
      <c r="PEL60" s="220"/>
      <c r="PEP60" s="220"/>
      <c r="PET60" s="220"/>
      <c r="PEX60" s="220"/>
      <c r="PFB60" s="220"/>
      <c r="PFF60" s="220"/>
      <c r="PFJ60" s="220"/>
      <c r="PFN60" s="220"/>
      <c r="PFR60" s="220"/>
      <c r="PFV60" s="220"/>
      <c r="PFZ60" s="220"/>
      <c r="PGD60" s="220"/>
      <c r="PGH60" s="220"/>
      <c r="PGL60" s="220"/>
      <c r="PGP60" s="220"/>
      <c r="PGT60" s="220"/>
      <c r="PGX60" s="220"/>
      <c r="PHB60" s="220"/>
      <c r="PHF60" s="220"/>
      <c r="PHJ60" s="220"/>
      <c r="PHN60" s="220"/>
      <c r="PHR60" s="220"/>
      <c r="PHV60" s="220"/>
      <c r="PHZ60" s="220"/>
      <c r="PID60" s="220"/>
      <c r="PIH60" s="220"/>
      <c r="PIL60" s="220"/>
      <c r="PIP60" s="220"/>
      <c r="PIT60" s="220"/>
      <c r="PIX60" s="220"/>
      <c r="PJB60" s="220"/>
      <c r="PJF60" s="220"/>
      <c r="PJJ60" s="220"/>
      <c r="PJN60" s="220"/>
      <c r="PJR60" s="220"/>
      <c r="PJV60" s="220"/>
      <c r="PJZ60" s="220"/>
      <c r="PKD60" s="220"/>
      <c r="PKH60" s="220"/>
      <c r="PKL60" s="220"/>
      <c r="PKP60" s="220"/>
      <c r="PKT60" s="220"/>
      <c r="PKX60" s="220"/>
      <c r="PLB60" s="220"/>
      <c r="PLF60" s="220"/>
      <c r="PLJ60" s="220"/>
      <c r="PLN60" s="220"/>
      <c r="PLR60" s="220"/>
      <c r="PLV60" s="220"/>
      <c r="PLZ60" s="220"/>
      <c r="PMD60" s="220"/>
      <c r="PMH60" s="220"/>
      <c r="PML60" s="220"/>
      <c r="PMP60" s="220"/>
      <c r="PMT60" s="220"/>
      <c r="PMX60" s="220"/>
      <c r="PNB60" s="220"/>
      <c r="PNF60" s="220"/>
      <c r="PNJ60" s="220"/>
      <c r="PNN60" s="220"/>
      <c r="PNR60" s="220"/>
      <c r="PNV60" s="220"/>
      <c r="PNZ60" s="220"/>
      <c r="POD60" s="220"/>
      <c r="POH60" s="220"/>
      <c r="POL60" s="220"/>
      <c r="POP60" s="220"/>
      <c r="POT60" s="220"/>
      <c r="POX60" s="220"/>
      <c r="PPB60" s="220"/>
      <c r="PPF60" s="220"/>
      <c r="PPJ60" s="220"/>
      <c r="PPN60" s="220"/>
      <c r="PPR60" s="220"/>
      <c r="PPV60" s="220"/>
      <c r="PPZ60" s="220"/>
      <c r="PQD60" s="220"/>
      <c r="PQH60" s="220"/>
      <c r="PQL60" s="220"/>
      <c r="PQP60" s="220"/>
      <c r="PQT60" s="220"/>
      <c r="PQX60" s="220"/>
      <c r="PRB60" s="220"/>
      <c r="PRF60" s="220"/>
      <c r="PRJ60" s="220"/>
      <c r="PRN60" s="220"/>
      <c r="PRR60" s="220"/>
      <c r="PRV60" s="220"/>
      <c r="PRZ60" s="220"/>
      <c r="PSD60" s="220"/>
      <c r="PSH60" s="220"/>
      <c r="PSL60" s="220"/>
      <c r="PSP60" s="220"/>
      <c r="PST60" s="220"/>
      <c r="PSX60" s="220"/>
      <c r="PTB60" s="220"/>
      <c r="PTF60" s="220"/>
      <c r="PTJ60" s="220"/>
      <c r="PTN60" s="220"/>
      <c r="PTR60" s="220"/>
      <c r="PTV60" s="220"/>
      <c r="PTZ60" s="220"/>
      <c r="PUD60" s="220"/>
      <c r="PUH60" s="220"/>
      <c r="PUL60" s="220"/>
      <c r="PUP60" s="220"/>
      <c r="PUT60" s="220"/>
      <c r="PUX60" s="220"/>
      <c r="PVB60" s="220"/>
      <c r="PVF60" s="220"/>
      <c r="PVJ60" s="220"/>
      <c r="PVN60" s="220"/>
      <c r="PVR60" s="220"/>
      <c r="PVV60" s="220"/>
      <c r="PVZ60" s="220"/>
      <c r="PWD60" s="220"/>
      <c r="PWH60" s="220"/>
      <c r="PWL60" s="220"/>
      <c r="PWP60" s="220"/>
      <c r="PWT60" s="220"/>
      <c r="PWX60" s="220"/>
      <c r="PXB60" s="220"/>
      <c r="PXF60" s="220"/>
      <c r="PXJ60" s="220"/>
      <c r="PXN60" s="220"/>
      <c r="PXR60" s="220"/>
      <c r="PXV60" s="220"/>
      <c r="PXZ60" s="220"/>
      <c r="PYD60" s="220"/>
      <c r="PYH60" s="220"/>
      <c r="PYL60" s="220"/>
      <c r="PYP60" s="220"/>
      <c r="PYT60" s="220"/>
      <c r="PYX60" s="220"/>
      <c r="PZB60" s="220"/>
      <c r="PZF60" s="220"/>
      <c r="PZJ60" s="220"/>
      <c r="PZN60" s="220"/>
      <c r="PZR60" s="220"/>
      <c r="PZV60" s="220"/>
      <c r="PZZ60" s="220"/>
      <c r="QAD60" s="220"/>
      <c r="QAH60" s="220"/>
      <c r="QAL60" s="220"/>
      <c r="QAP60" s="220"/>
      <c r="QAT60" s="220"/>
      <c r="QAX60" s="220"/>
      <c r="QBB60" s="220"/>
      <c r="QBF60" s="220"/>
      <c r="QBJ60" s="220"/>
      <c r="QBN60" s="220"/>
      <c r="QBR60" s="220"/>
      <c r="QBV60" s="220"/>
      <c r="QBZ60" s="220"/>
      <c r="QCD60" s="220"/>
      <c r="QCH60" s="220"/>
      <c r="QCL60" s="220"/>
      <c r="QCP60" s="220"/>
      <c r="QCT60" s="220"/>
      <c r="QCX60" s="220"/>
      <c r="QDB60" s="220"/>
      <c r="QDF60" s="220"/>
      <c r="QDJ60" s="220"/>
      <c r="QDN60" s="220"/>
      <c r="QDR60" s="220"/>
      <c r="QDV60" s="220"/>
      <c r="QDZ60" s="220"/>
      <c r="QED60" s="220"/>
      <c r="QEH60" s="220"/>
      <c r="QEL60" s="220"/>
      <c r="QEP60" s="220"/>
      <c r="QET60" s="220"/>
      <c r="QEX60" s="220"/>
      <c r="QFB60" s="220"/>
      <c r="QFF60" s="220"/>
      <c r="QFJ60" s="220"/>
      <c r="QFN60" s="220"/>
      <c r="QFR60" s="220"/>
      <c r="QFV60" s="220"/>
      <c r="QFZ60" s="220"/>
      <c r="QGD60" s="220"/>
      <c r="QGH60" s="220"/>
      <c r="QGL60" s="220"/>
      <c r="QGP60" s="220"/>
      <c r="QGT60" s="220"/>
      <c r="QGX60" s="220"/>
      <c r="QHB60" s="220"/>
      <c r="QHF60" s="220"/>
      <c r="QHJ60" s="220"/>
      <c r="QHN60" s="220"/>
      <c r="QHR60" s="220"/>
      <c r="QHV60" s="220"/>
      <c r="QHZ60" s="220"/>
      <c r="QID60" s="220"/>
      <c r="QIH60" s="220"/>
      <c r="QIL60" s="220"/>
      <c r="QIP60" s="220"/>
      <c r="QIT60" s="220"/>
      <c r="QIX60" s="220"/>
      <c r="QJB60" s="220"/>
      <c r="QJF60" s="220"/>
      <c r="QJJ60" s="220"/>
      <c r="QJN60" s="220"/>
      <c r="QJR60" s="220"/>
      <c r="QJV60" s="220"/>
      <c r="QJZ60" s="220"/>
      <c r="QKD60" s="220"/>
      <c r="QKH60" s="220"/>
      <c r="QKL60" s="220"/>
      <c r="QKP60" s="220"/>
      <c r="QKT60" s="220"/>
      <c r="QKX60" s="220"/>
      <c r="QLB60" s="220"/>
      <c r="QLF60" s="220"/>
      <c r="QLJ60" s="220"/>
      <c r="QLN60" s="220"/>
      <c r="QLR60" s="220"/>
      <c r="QLV60" s="220"/>
      <c r="QLZ60" s="220"/>
      <c r="QMD60" s="220"/>
      <c r="QMH60" s="220"/>
      <c r="QML60" s="220"/>
      <c r="QMP60" s="220"/>
      <c r="QMT60" s="220"/>
      <c r="QMX60" s="220"/>
      <c r="QNB60" s="220"/>
      <c r="QNF60" s="220"/>
      <c r="QNJ60" s="220"/>
      <c r="QNN60" s="220"/>
      <c r="QNR60" s="220"/>
      <c r="QNV60" s="220"/>
      <c r="QNZ60" s="220"/>
      <c r="QOD60" s="220"/>
      <c r="QOH60" s="220"/>
      <c r="QOL60" s="220"/>
      <c r="QOP60" s="220"/>
      <c r="QOT60" s="220"/>
      <c r="QOX60" s="220"/>
      <c r="QPB60" s="220"/>
      <c r="QPF60" s="220"/>
      <c r="QPJ60" s="220"/>
      <c r="QPN60" s="220"/>
      <c r="QPR60" s="220"/>
      <c r="QPV60" s="220"/>
      <c r="QPZ60" s="220"/>
      <c r="QQD60" s="220"/>
      <c r="QQH60" s="220"/>
      <c r="QQL60" s="220"/>
      <c r="QQP60" s="220"/>
      <c r="QQT60" s="220"/>
      <c r="QQX60" s="220"/>
      <c r="QRB60" s="220"/>
      <c r="QRF60" s="220"/>
      <c r="QRJ60" s="220"/>
      <c r="QRN60" s="220"/>
      <c r="QRR60" s="220"/>
      <c r="QRV60" s="220"/>
      <c r="QRZ60" s="220"/>
      <c r="QSD60" s="220"/>
      <c r="QSH60" s="220"/>
      <c r="QSL60" s="220"/>
      <c r="QSP60" s="220"/>
      <c r="QST60" s="220"/>
      <c r="QSX60" s="220"/>
      <c r="QTB60" s="220"/>
      <c r="QTF60" s="220"/>
      <c r="QTJ60" s="220"/>
      <c r="QTN60" s="220"/>
      <c r="QTR60" s="220"/>
      <c r="QTV60" s="220"/>
      <c r="QTZ60" s="220"/>
      <c r="QUD60" s="220"/>
      <c r="QUH60" s="220"/>
      <c r="QUL60" s="220"/>
      <c r="QUP60" s="220"/>
      <c r="QUT60" s="220"/>
      <c r="QUX60" s="220"/>
      <c r="QVB60" s="220"/>
      <c r="QVF60" s="220"/>
      <c r="QVJ60" s="220"/>
      <c r="QVN60" s="220"/>
      <c r="QVR60" s="220"/>
      <c r="QVV60" s="220"/>
      <c r="QVZ60" s="220"/>
      <c r="QWD60" s="220"/>
      <c r="QWH60" s="220"/>
      <c r="QWL60" s="220"/>
      <c r="QWP60" s="220"/>
      <c r="QWT60" s="220"/>
      <c r="QWX60" s="220"/>
      <c r="QXB60" s="220"/>
      <c r="QXF60" s="220"/>
      <c r="QXJ60" s="220"/>
      <c r="QXN60" s="220"/>
      <c r="QXR60" s="220"/>
      <c r="QXV60" s="220"/>
      <c r="QXZ60" s="220"/>
      <c r="QYD60" s="220"/>
      <c r="QYH60" s="220"/>
      <c r="QYL60" s="220"/>
      <c r="QYP60" s="220"/>
      <c r="QYT60" s="220"/>
      <c r="QYX60" s="220"/>
      <c r="QZB60" s="220"/>
      <c r="QZF60" s="220"/>
      <c r="QZJ60" s="220"/>
      <c r="QZN60" s="220"/>
      <c r="QZR60" s="220"/>
      <c r="QZV60" s="220"/>
      <c r="QZZ60" s="220"/>
      <c r="RAD60" s="220"/>
      <c r="RAH60" s="220"/>
      <c r="RAL60" s="220"/>
      <c r="RAP60" s="220"/>
      <c r="RAT60" s="220"/>
      <c r="RAX60" s="220"/>
      <c r="RBB60" s="220"/>
      <c r="RBF60" s="220"/>
      <c r="RBJ60" s="220"/>
      <c r="RBN60" s="220"/>
      <c r="RBR60" s="220"/>
      <c r="RBV60" s="220"/>
      <c r="RBZ60" s="220"/>
      <c r="RCD60" s="220"/>
      <c r="RCH60" s="220"/>
      <c r="RCL60" s="220"/>
      <c r="RCP60" s="220"/>
      <c r="RCT60" s="220"/>
      <c r="RCX60" s="220"/>
      <c r="RDB60" s="220"/>
      <c r="RDF60" s="220"/>
      <c r="RDJ60" s="220"/>
      <c r="RDN60" s="220"/>
      <c r="RDR60" s="220"/>
      <c r="RDV60" s="220"/>
      <c r="RDZ60" s="220"/>
      <c r="RED60" s="220"/>
      <c r="REH60" s="220"/>
      <c r="REL60" s="220"/>
      <c r="REP60" s="220"/>
      <c r="RET60" s="220"/>
      <c r="REX60" s="220"/>
      <c r="RFB60" s="220"/>
      <c r="RFF60" s="220"/>
      <c r="RFJ60" s="220"/>
      <c r="RFN60" s="220"/>
      <c r="RFR60" s="220"/>
      <c r="RFV60" s="220"/>
      <c r="RFZ60" s="220"/>
      <c r="RGD60" s="220"/>
      <c r="RGH60" s="220"/>
      <c r="RGL60" s="220"/>
      <c r="RGP60" s="220"/>
      <c r="RGT60" s="220"/>
      <c r="RGX60" s="220"/>
      <c r="RHB60" s="220"/>
      <c r="RHF60" s="220"/>
      <c r="RHJ60" s="220"/>
      <c r="RHN60" s="220"/>
      <c r="RHR60" s="220"/>
      <c r="RHV60" s="220"/>
      <c r="RHZ60" s="220"/>
      <c r="RID60" s="220"/>
      <c r="RIH60" s="220"/>
      <c r="RIL60" s="220"/>
      <c r="RIP60" s="220"/>
      <c r="RIT60" s="220"/>
      <c r="RIX60" s="220"/>
      <c r="RJB60" s="220"/>
      <c r="RJF60" s="220"/>
      <c r="RJJ60" s="220"/>
      <c r="RJN60" s="220"/>
      <c r="RJR60" s="220"/>
      <c r="RJV60" s="220"/>
      <c r="RJZ60" s="220"/>
      <c r="RKD60" s="220"/>
      <c r="RKH60" s="220"/>
      <c r="RKL60" s="220"/>
      <c r="RKP60" s="220"/>
      <c r="RKT60" s="220"/>
      <c r="RKX60" s="220"/>
      <c r="RLB60" s="220"/>
      <c r="RLF60" s="220"/>
      <c r="RLJ60" s="220"/>
      <c r="RLN60" s="220"/>
      <c r="RLR60" s="220"/>
      <c r="RLV60" s="220"/>
      <c r="RLZ60" s="220"/>
      <c r="RMD60" s="220"/>
      <c r="RMH60" s="220"/>
      <c r="RML60" s="220"/>
      <c r="RMP60" s="220"/>
      <c r="RMT60" s="220"/>
      <c r="RMX60" s="220"/>
      <c r="RNB60" s="220"/>
      <c r="RNF60" s="220"/>
      <c r="RNJ60" s="220"/>
      <c r="RNN60" s="220"/>
      <c r="RNR60" s="220"/>
      <c r="RNV60" s="220"/>
      <c r="RNZ60" s="220"/>
      <c r="ROD60" s="220"/>
      <c r="ROH60" s="220"/>
      <c r="ROL60" s="220"/>
      <c r="ROP60" s="220"/>
      <c r="ROT60" s="220"/>
      <c r="ROX60" s="220"/>
      <c r="RPB60" s="220"/>
      <c r="RPF60" s="220"/>
      <c r="RPJ60" s="220"/>
      <c r="RPN60" s="220"/>
      <c r="RPR60" s="220"/>
      <c r="RPV60" s="220"/>
      <c r="RPZ60" s="220"/>
      <c r="RQD60" s="220"/>
      <c r="RQH60" s="220"/>
      <c r="RQL60" s="220"/>
      <c r="RQP60" s="220"/>
      <c r="RQT60" s="220"/>
      <c r="RQX60" s="220"/>
      <c r="RRB60" s="220"/>
      <c r="RRF60" s="220"/>
      <c r="RRJ60" s="220"/>
      <c r="RRN60" s="220"/>
      <c r="RRR60" s="220"/>
      <c r="RRV60" s="220"/>
      <c r="RRZ60" s="220"/>
      <c r="RSD60" s="220"/>
      <c r="RSH60" s="220"/>
      <c r="RSL60" s="220"/>
      <c r="RSP60" s="220"/>
      <c r="RST60" s="220"/>
      <c r="RSX60" s="220"/>
      <c r="RTB60" s="220"/>
      <c r="RTF60" s="220"/>
      <c r="RTJ60" s="220"/>
      <c r="RTN60" s="220"/>
      <c r="RTR60" s="220"/>
      <c r="RTV60" s="220"/>
      <c r="RTZ60" s="220"/>
      <c r="RUD60" s="220"/>
      <c r="RUH60" s="220"/>
      <c r="RUL60" s="220"/>
      <c r="RUP60" s="220"/>
      <c r="RUT60" s="220"/>
      <c r="RUX60" s="220"/>
      <c r="RVB60" s="220"/>
      <c r="RVF60" s="220"/>
      <c r="RVJ60" s="220"/>
      <c r="RVN60" s="220"/>
      <c r="RVR60" s="220"/>
      <c r="RVV60" s="220"/>
      <c r="RVZ60" s="220"/>
      <c r="RWD60" s="220"/>
      <c r="RWH60" s="220"/>
      <c r="RWL60" s="220"/>
      <c r="RWP60" s="220"/>
      <c r="RWT60" s="220"/>
      <c r="RWX60" s="220"/>
      <c r="RXB60" s="220"/>
      <c r="RXF60" s="220"/>
      <c r="RXJ60" s="220"/>
      <c r="RXN60" s="220"/>
      <c r="RXR60" s="220"/>
      <c r="RXV60" s="220"/>
      <c r="RXZ60" s="220"/>
      <c r="RYD60" s="220"/>
      <c r="RYH60" s="220"/>
      <c r="RYL60" s="220"/>
      <c r="RYP60" s="220"/>
      <c r="RYT60" s="220"/>
      <c r="RYX60" s="220"/>
      <c r="RZB60" s="220"/>
      <c r="RZF60" s="220"/>
      <c r="RZJ60" s="220"/>
      <c r="RZN60" s="220"/>
      <c r="RZR60" s="220"/>
      <c r="RZV60" s="220"/>
      <c r="RZZ60" s="220"/>
      <c r="SAD60" s="220"/>
      <c r="SAH60" s="220"/>
      <c r="SAL60" s="220"/>
      <c r="SAP60" s="220"/>
      <c r="SAT60" s="220"/>
      <c r="SAX60" s="220"/>
      <c r="SBB60" s="220"/>
      <c r="SBF60" s="220"/>
      <c r="SBJ60" s="220"/>
      <c r="SBN60" s="220"/>
      <c r="SBR60" s="220"/>
      <c r="SBV60" s="220"/>
      <c r="SBZ60" s="220"/>
      <c r="SCD60" s="220"/>
      <c r="SCH60" s="220"/>
      <c r="SCL60" s="220"/>
      <c r="SCP60" s="220"/>
      <c r="SCT60" s="220"/>
      <c r="SCX60" s="220"/>
      <c r="SDB60" s="220"/>
      <c r="SDF60" s="220"/>
      <c r="SDJ60" s="220"/>
      <c r="SDN60" s="220"/>
      <c r="SDR60" s="220"/>
      <c r="SDV60" s="220"/>
      <c r="SDZ60" s="220"/>
      <c r="SED60" s="220"/>
      <c r="SEH60" s="220"/>
      <c r="SEL60" s="220"/>
      <c r="SEP60" s="220"/>
      <c r="SET60" s="220"/>
      <c r="SEX60" s="220"/>
      <c r="SFB60" s="220"/>
      <c r="SFF60" s="220"/>
      <c r="SFJ60" s="220"/>
      <c r="SFN60" s="220"/>
      <c r="SFR60" s="220"/>
      <c r="SFV60" s="220"/>
      <c r="SFZ60" s="220"/>
      <c r="SGD60" s="220"/>
      <c r="SGH60" s="220"/>
      <c r="SGL60" s="220"/>
      <c r="SGP60" s="220"/>
      <c r="SGT60" s="220"/>
      <c r="SGX60" s="220"/>
      <c r="SHB60" s="220"/>
      <c r="SHF60" s="220"/>
      <c r="SHJ60" s="220"/>
      <c r="SHN60" s="220"/>
      <c r="SHR60" s="220"/>
      <c r="SHV60" s="220"/>
      <c r="SHZ60" s="220"/>
      <c r="SID60" s="220"/>
      <c r="SIH60" s="220"/>
      <c r="SIL60" s="220"/>
      <c r="SIP60" s="220"/>
      <c r="SIT60" s="220"/>
      <c r="SIX60" s="220"/>
      <c r="SJB60" s="220"/>
      <c r="SJF60" s="220"/>
      <c r="SJJ60" s="220"/>
      <c r="SJN60" s="220"/>
      <c r="SJR60" s="220"/>
      <c r="SJV60" s="220"/>
      <c r="SJZ60" s="220"/>
      <c r="SKD60" s="220"/>
      <c r="SKH60" s="220"/>
      <c r="SKL60" s="220"/>
      <c r="SKP60" s="220"/>
      <c r="SKT60" s="220"/>
      <c r="SKX60" s="220"/>
      <c r="SLB60" s="220"/>
      <c r="SLF60" s="220"/>
      <c r="SLJ60" s="220"/>
      <c r="SLN60" s="220"/>
      <c r="SLR60" s="220"/>
      <c r="SLV60" s="220"/>
      <c r="SLZ60" s="220"/>
      <c r="SMD60" s="220"/>
      <c r="SMH60" s="220"/>
      <c r="SML60" s="220"/>
      <c r="SMP60" s="220"/>
      <c r="SMT60" s="220"/>
      <c r="SMX60" s="220"/>
      <c r="SNB60" s="220"/>
      <c r="SNF60" s="220"/>
      <c r="SNJ60" s="220"/>
      <c r="SNN60" s="220"/>
      <c r="SNR60" s="220"/>
      <c r="SNV60" s="220"/>
      <c r="SNZ60" s="220"/>
      <c r="SOD60" s="220"/>
      <c r="SOH60" s="220"/>
      <c r="SOL60" s="220"/>
      <c r="SOP60" s="220"/>
      <c r="SOT60" s="220"/>
      <c r="SOX60" s="220"/>
      <c r="SPB60" s="220"/>
      <c r="SPF60" s="220"/>
      <c r="SPJ60" s="220"/>
      <c r="SPN60" s="220"/>
      <c r="SPR60" s="220"/>
      <c r="SPV60" s="220"/>
      <c r="SPZ60" s="220"/>
      <c r="SQD60" s="220"/>
      <c r="SQH60" s="220"/>
      <c r="SQL60" s="220"/>
      <c r="SQP60" s="220"/>
      <c r="SQT60" s="220"/>
      <c r="SQX60" s="220"/>
      <c r="SRB60" s="220"/>
      <c r="SRF60" s="220"/>
      <c r="SRJ60" s="220"/>
      <c r="SRN60" s="220"/>
      <c r="SRR60" s="220"/>
      <c r="SRV60" s="220"/>
      <c r="SRZ60" s="220"/>
      <c r="SSD60" s="220"/>
      <c r="SSH60" s="220"/>
      <c r="SSL60" s="220"/>
      <c r="SSP60" s="220"/>
      <c r="SST60" s="220"/>
      <c r="SSX60" s="220"/>
      <c r="STB60" s="220"/>
      <c r="STF60" s="220"/>
      <c r="STJ60" s="220"/>
      <c r="STN60" s="220"/>
      <c r="STR60" s="220"/>
      <c r="STV60" s="220"/>
      <c r="STZ60" s="220"/>
      <c r="SUD60" s="220"/>
      <c r="SUH60" s="220"/>
      <c r="SUL60" s="220"/>
      <c r="SUP60" s="220"/>
      <c r="SUT60" s="220"/>
      <c r="SUX60" s="220"/>
      <c r="SVB60" s="220"/>
      <c r="SVF60" s="220"/>
      <c r="SVJ60" s="220"/>
      <c r="SVN60" s="220"/>
      <c r="SVR60" s="220"/>
      <c r="SVV60" s="220"/>
      <c r="SVZ60" s="220"/>
      <c r="SWD60" s="220"/>
      <c r="SWH60" s="220"/>
      <c r="SWL60" s="220"/>
      <c r="SWP60" s="220"/>
      <c r="SWT60" s="220"/>
      <c r="SWX60" s="220"/>
      <c r="SXB60" s="220"/>
      <c r="SXF60" s="220"/>
      <c r="SXJ60" s="220"/>
      <c r="SXN60" s="220"/>
      <c r="SXR60" s="220"/>
      <c r="SXV60" s="220"/>
      <c r="SXZ60" s="220"/>
      <c r="SYD60" s="220"/>
      <c r="SYH60" s="220"/>
      <c r="SYL60" s="220"/>
      <c r="SYP60" s="220"/>
      <c r="SYT60" s="220"/>
      <c r="SYX60" s="220"/>
      <c r="SZB60" s="220"/>
      <c r="SZF60" s="220"/>
      <c r="SZJ60" s="220"/>
      <c r="SZN60" s="220"/>
      <c r="SZR60" s="220"/>
      <c r="SZV60" s="220"/>
      <c r="SZZ60" s="220"/>
      <c r="TAD60" s="220"/>
      <c r="TAH60" s="220"/>
      <c r="TAL60" s="220"/>
      <c r="TAP60" s="220"/>
      <c r="TAT60" s="220"/>
      <c r="TAX60" s="220"/>
      <c r="TBB60" s="220"/>
      <c r="TBF60" s="220"/>
      <c r="TBJ60" s="220"/>
      <c r="TBN60" s="220"/>
      <c r="TBR60" s="220"/>
      <c r="TBV60" s="220"/>
      <c r="TBZ60" s="220"/>
      <c r="TCD60" s="220"/>
      <c r="TCH60" s="220"/>
      <c r="TCL60" s="220"/>
      <c r="TCP60" s="220"/>
      <c r="TCT60" s="220"/>
      <c r="TCX60" s="220"/>
      <c r="TDB60" s="220"/>
      <c r="TDF60" s="220"/>
      <c r="TDJ60" s="220"/>
      <c r="TDN60" s="220"/>
      <c r="TDR60" s="220"/>
      <c r="TDV60" s="220"/>
      <c r="TDZ60" s="220"/>
      <c r="TED60" s="220"/>
      <c r="TEH60" s="220"/>
      <c r="TEL60" s="220"/>
      <c r="TEP60" s="220"/>
      <c r="TET60" s="220"/>
      <c r="TEX60" s="220"/>
      <c r="TFB60" s="220"/>
      <c r="TFF60" s="220"/>
      <c r="TFJ60" s="220"/>
      <c r="TFN60" s="220"/>
      <c r="TFR60" s="220"/>
      <c r="TFV60" s="220"/>
      <c r="TFZ60" s="220"/>
      <c r="TGD60" s="220"/>
      <c r="TGH60" s="220"/>
      <c r="TGL60" s="220"/>
      <c r="TGP60" s="220"/>
      <c r="TGT60" s="220"/>
      <c r="TGX60" s="220"/>
      <c r="THB60" s="220"/>
      <c r="THF60" s="220"/>
      <c r="THJ60" s="220"/>
      <c r="THN60" s="220"/>
      <c r="THR60" s="220"/>
      <c r="THV60" s="220"/>
      <c r="THZ60" s="220"/>
      <c r="TID60" s="220"/>
      <c r="TIH60" s="220"/>
      <c r="TIL60" s="220"/>
      <c r="TIP60" s="220"/>
      <c r="TIT60" s="220"/>
      <c r="TIX60" s="220"/>
      <c r="TJB60" s="220"/>
      <c r="TJF60" s="220"/>
      <c r="TJJ60" s="220"/>
      <c r="TJN60" s="220"/>
      <c r="TJR60" s="220"/>
      <c r="TJV60" s="220"/>
      <c r="TJZ60" s="220"/>
      <c r="TKD60" s="220"/>
      <c r="TKH60" s="220"/>
      <c r="TKL60" s="220"/>
      <c r="TKP60" s="220"/>
      <c r="TKT60" s="220"/>
      <c r="TKX60" s="220"/>
      <c r="TLB60" s="220"/>
      <c r="TLF60" s="220"/>
      <c r="TLJ60" s="220"/>
      <c r="TLN60" s="220"/>
      <c r="TLR60" s="220"/>
      <c r="TLV60" s="220"/>
      <c r="TLZ60" s="220"/>
      <c r="TMD60" s="220"/>
      <c r="TMH60" s="220"/>
      <c r="TML60" s="220"/>
      <c r="TMP60" s="220"/>
      <c r="TMT60" s="220"/>
      <c r="TMX60" s="220"/>
      <c r="TNB60" s="220"/>
      <c r="TNF60" s="220"/>
      <c r="TNJ60" s="220"/>
      <c r="TNN60" s="220"/>
      <c r="TNR60" s="220"/>
      <c r="TNV60" s="220"/>
      <c r="TNZ60" s="220"/>
      <c r="TOD60" s="220"/>
      <c r="TOH60" s="220"/>
      <c r="TOL60" s="220"/>
      <c r="TOP60" s="220"/>
      <c r="TOT60" s="220"/>
      <c r="TOX60" s="220"/>
      <c r="TPB60" s="220"/>
      <c r="TPF60" s="220"/>
      <c r="TPJ60" s="220"/>
      <c r="TPN60" s="220"/>
      <c r="TPR60" s="220"/>
      <c r="TPV60" s="220"/>
      <c r="TPZ60" s="220"/>
      <c r="TQD60" s="220"/>
      <c r="TQH60" s="220"/>
      <c r="TQL60" s="220"/>
      <c r="TQP60" s="220"/>
      <c r="TQT60" s="220"/>
      <c r="TQX60" s="220"/>
      <c r="TRB60" s="220"/>
      <c r="TRF60" s="220"/>
      <c r="TRJ60" s="220"/>
      <c r="TRN60" s="220"/>
      <c r="TRR60" s="220"/>
      <c r="TRV60" s="220"/>
      <c r="TRZ60" s="220"/>
      <c r="TSD60" s="220"/>
      <c r="TSH60" s="220"/>
      <c r="TSL60" s="220"/>
      <c r="TSP60" s="220"/>
      <c r="TST60" s="220"/>
      <c r="TSX60" s="220"/>
      <c r="TTB60" s="220"/>
      <c r="TTF60" s="220"/>
      <c r="TTJ60" s="220"/>
      <c r="TTN60" s="220"/>
      <c r="TTR60" s="220"/>
      <c r="TTV60" s="220"/>
      <c r="TTZ60" s="220"/>
      <c r="TUD60" s="220"/>
      <c r="TUH60" s="220"/>
      <c r="TUL60" s="220"/>
      <c r="TUP60" s="220"/>
      <c r="TUT60" s="220"/>
      <c r="TUX60" s="220"/>
      <c r="TVB60" s="220"/>
      <c r="TVF60" s="220"/>
      <c r="TVJ60" s="220"/>
      <c r="TVN60" s="220"/>
      <c r="TVR60" s="220"/>
      <c r="TVV60" s="220"/>
      <c r="TVZ60" s="220"/>
      <c r="TWD60" s="220"/>
      <c r="TWH60" s="220"/>
      <c r="TWL60" s="220"/>
      <c r="TWP60" s="220"/>
      <c r="TWT60" s="220"/>
      <c r="TWX60" s="220"/>
      <c r="TXB60" s="220"/>
      <c r="TXF60" s="220"/>
      <c r="TXJ60" s="220"/>
      <c r="TXN60" s="220"/>
      <c r="TXR60" s="220"/>
      <c r="TXV60" s="220"/>
      <c r="TXZ60" s="220"/>
      <c r="TYD60" s="220"/>
      <c r="TYH60" s="220"/>
      <c r="TYL60" s="220"/>
      <c r="TYP60" s="220"/>
      <c r="TYT60" s="220"/>
      <c r="TYX60" s="220"/>
      <c r="TZB60" s="220"/>
      <c r="TZF60" s="220"/>
      <c r="TZJ60" s="220"/>
      <c r="TZN60" s="220"/>
      <c r="TZR60" s="220"/>
      <c r="TZV60" s="220"/>
      <c r="TZZ60" s="220"/>
      <c r="UAD60" s="220"/>
      <c r="UAH60" s="220"/>
      <c r="UAL60" s="220"/>
      <c r="UAP60" s="220"/>
      <c r="UAT60" s="220"/>
      <c r="UAX60" s="220"/>
      <c r="UBB60" s="220"/>
      <c r="UBF60" s="220"/>
      <c r="UBJ60" s="220"/>
      <c r="UBN60" s="220"/>
      <c r="UBR60" s="220"/>
      <c r="UBV60" s="220"/>
      <c r="UBZ60" s="220"/>
      <c r="UCD60" s="220"/>
      <c r="UCH60" s="220"/>
      <c r="UCL60" s="220"/>
      <c r="UCP60" s="220"/>
      <c r="UCT60" s="220"/>
      <c r="UCX60" s="220"/>
      <c r="UDB60" s="220"/>
      <c r="UDF60" s="220"/>
      <c r="UDJ60" s="220"/>
      <c r="UDN60" s="220"/>
      <c r="UDR60" s="220"/>
      <c r="UDV60" s="220"/>
      <c r="UDZ60" s="220"/>
      <c r="UED60" s="220"/>
      <c r="UEH60" s="220"/>
      <c r="UEL60" s="220"/>
      <c r="UEP60" s="220"/>
      <c r="UET60" s="220"/>
      <c r="UEX60" s="220"/>
      <c r="UFB60" s="220"/>
      <c r="UFF60" s="220"/>
      <c r="UFJ60" s="220"/>
      <c r="UFN60" s="220"/>
      <c r="UFR60" s="220"/>
      <c r="UFV60" s="220"/>
      <c r="UFZ60" s="220"/>
      <c r="UGD60" s="220"/>
      <c r="UGH60" s="220"/>
      <c r="UGL60" s="220"/>
      <c r="UGP60" s="220"/>
      <c r="UGT60" s="220"/>
      <c r="UGX60" s="220"/>
      <c r="UHB60" s="220"/>
      <c r="UHF60" s="220"/>
      <c r="UHJ60" s="220"/>
      <c r="UHN60" s="220"/>
      <c r="UHR60" s="220"/>
      <c r="UHV60" s="220"/>
      <c r="UHZ60" s="220"/>
      <c r="UID60" s="220"/>
      <c r="UIH60" s="220"/>
      <c r="UIL60" s="220"/>
      <c r="UIP60" s="220"/>
      <c r="UIT60" s="220"/>
      <c r="UIX60" s="220"/>
      <c r="UJB60" s="220"/>
      <c r="UJF60" s="220"/>
      <c r="UJJ60" s="220"/>
      <c r="UJN60" s="220"/>
      <c r="UJR60" s="220"/>
      <c r="UJV60" s="220"/>
      <c r="UJZ60" s="220"/>
      <c r="UKD60" s="220"/>
      <c r="UKH60" s="220"/>
      <c r="UKL60" s="220"/>
      <c r="UKP60" s="220"/>
      <c r="UKT60" s="220"/>
      <c r="UKX60" s="220"/>
      <c r="ULB60" s="220"/>
      <c r="ULF60" s="220"/>
      <c r="ULJ60" s="220"/>
      <c r="ULN60" s="220"/>
      <c r="ULR60" s="220"/>
      <c r="ULV60" s="220"/>
      <c r="ULZ60" s="220"/>
      <c r="UMD60" s="220"/>
      <c r="UMH60" s="220"/>
      <c r="UML60" s="220"/>
      <c r="UMP60" s="220"/>
      <c r="UMT60" s="220"/>
      <c r="UMX60" s="220"/>
      <c r="UNB60" s="220"/>
      <c r="UNF60" s="220"/>
      <c r="UNJ60" s="220"/>
      <c r="UNN60" s="220"/>
      <c r="UNR60" s="220"/>
      <c r="UNV60" s="220"/>
      <c r="UNZ60" s="220"/>
      <c r="UOD60" s="220"/>
      <c r="UOH60" s="220"/>
      <c r="UOL60" s="220"/>
      <c r="UOP60" s="220"/>
      <c r="UOT60" s="220"/>
      <c r="UOX60" s="220"/>
      <c r="UPB60" s="220"/>
      <c r="UPF60" s="220"/>
      <c r="UPJ60" s="220"/>
      <c r="UPN60" s="220"/>
      <c r="UPR60" s="220"/>
      <c r="UPV60" s="220"/>
      <c r="UPZ60" s="220"/>
      <c r="UQD60" s="220"/>
      <c r="UQH60" s="220"/>
      <c r="UQL60" s="220"/>
      <c r="UQP60" s="220"/>
      <c r="UQT60" s="220"/>
      <c r="UQX60" s="220"/>
      <c r="URB60" s="220"/>
      <c r="URF60" s="220"/>
      <c r="URJ60" s="220"/>
      <c r="URN60" s="220"/>
      <c r="URR60" s="220"/>
      <c r="URV60" s="220"/>
      <c r="URZ60" s="220"/>
      <c r="USD60" s="220"/>
      <c r="USH60" s="220"/>
      <c r="USL60" s="220"/>
      <c r="USP60" s="220"/>
      <c r="UST60" s="220"/>
      <c r="USX60" s="220"/>
      <c r="UTB60" s="220"/>
      <c r="UTF60" s="220"/>
      <c r="UTJ60" s="220"/>
      <c r="UTN60" s="220"/>
      <c r="UTR60" s="220"/>
      <c r="UTV60" s="220"/>
      <c r="UTZ60" s="220"/>
      <c r="UUD60" s="220"/>
      <c r="UUH60" s="220"/>
      <c r="UUL60" s="220"/>
      <c r="UUP60" s="220"/>
      <c r="UUT60" s="220"/>
      <c r="UUX60" s="220"/>
      <c r="UVB60" s="220"/>
      <c r="UVF60" s="220"/>
      <c r="UVJ60" s="220"/>
      <c r="UVN60" s="220"/>
      <c r="UVR60" s="220"/>
      <c r="UVV60" s="220"/>
      <c r="UVZ60" s="220"/>
      <c r="UWD60" s="220"/>
      <c r="UWH60" s="220"/>
      <c r="UWL60" s="220"/>
      <c r="UWP60" s="220"/>
      <c r="UWT60" s="220"/>
      <c r="UWX60" s="220"/>
      <c r="UXB60" s="220"/>
      <c r="UXF60" s="220"/>
      <c r="UXJ60" s="220"/>
      <c r="UXN60" s="220"/>
      <c r="UXR60" s="220"/>
      <c r="UXV60" s="220"/>
      <c r="UXZ60" s="220"/>
      <c r="UYD60" s="220"/>
      <c r="UYH60" s="220"/>
      <c r="UYL60" s="220"/>
      <c r="UYP60" s="220"/>
      <c r="UYT60" s="220"/>
      <c r="UYX60" s="220"/>
      <c r="UZB60" s="220"/>
      <c r="UZF60" s="220"/>
      <c r="UZJ60" s="220"/>
      <c r="UZN60" s="220"/>
      <c r="UZR60" s="220"/>
      <c r="UZV60" s="220"/>
      <c r="UZZ60" s="220"/>
      <c r="VAD60" s="220"/>
      <c r="VAH60" s="220"/>
      <c r="VAL60" s="220"/>
      <c r="VAP60" s="220"/>
      <c r="VAT60" s="220"/>
      <c r="VAX60" s="220"/>
      <c r="VBB60" s="220"/>
      <c r="VBF60" s="220"/>
      <c r="VBJ60" s="220"/>
      <c r="VBN60" s="220"/>
      <c r="VBR60" s="220"/>
      <c r="VBV60" s="220"/>
      <c r="VBZ60" s="220"/>
      <c r="VCD60" s="220"/>
      <c r="VCH60" s="220"/>
      <c r="VCL60" s="220"/>
      <c r="VCP60" s="220"/>
      <c r="VCT60" s="220"/>
      <c r="VCX60" s="220"/>
      <c r="VDB60" s="220"/>
      <c r="VDF60" s="220"/>
      <c r="VDJ60" s="220"/>
      <c r="VDN60" s="220"/>
      <c r="VDR60" s="220"/>
      <c r="VDV60" s="220"/>
      <c r="VDZ60" s="220"/>
      <c r="VED60" s="220"/>
      <c r="VEH60" s="220"/>
      <c r="VEL60" s="220"/>
      <c r="VEP60" s="220"/>
      <c r="VET60" s="220"/>
      <c r="VEX60" s="220"/>
      <c r="VFB60" s="220"/>
      <c r="VFF60" s="220"/>
      <c r="VFJ60" s="220"/>
      <c r="VFN60" s="220"/>
      <c r="VFR60" s="220"/>
      <c r="VFV60" s="220"/>
      <c r="VFZ60" s="220"/>
      <c r="VGD60" s="220"/>
      <c r="VGH60" s="220"/>
      <c r="VGL60" s="220"/>
      <c r="VGP60" s="220"/>
      <c r="VGT60" s="220"/>
      <c r="VGX60" s="220"/>
      <c r="VHB60" s="220"/>
      <c r="VHF60" s="220"/>
      <c r="VHJ60" s="220"/>
      <c r="VHN60" s="220"/>
      <c r="VHR60" s="220"/>
      <c r="VHV60" s="220"/>
      <c r="VHZ60" s="220"/>
      <c r="VID60" s="220"/>
      <c r="VIH60" s="220"/>
      <c r="VIL60" s="220"/>
      <c r="VIP60" s="220"/>
      <c r="VIT60" s="220"/>
      <c r="VIX60" s="220"/>
      <c r="VJB60" s="220"/>
      <c r="VJF60" s="220"/>
      <c r="VJJ60" s="220"/>
      <c r="VJN60" s="220"/>
      <c r="VJR60" s="220"/>
      <c r="VJV60" s="220"/>
      <c r="VJZ60" s="220"/>
      <c r="VKD60" s="220"/>
      <c r="VKH60" s="220"/>
      <c r="VKL60" s="220"/>
      <c r="VKP60" s="220"/>
      <c r="VKT60" s="220"/>
      <c r="VKX60" s="220"/>
      <c r="VLB60" s="220"/>
      <c r="VLF60" s="220"/>
      <c r="VLJ60" s="220"/>
      <c r="VLN60" s="220"/>
      <c r="VLR60" s="220"/>
      <c r="VLV60" s="220"/>
      <c r="VLZ60" s="220"/>
      <c r="VMD60" s="220"/>
      <c r="VMH60" s="220"/>
      <c r="VML60" s="220"/>
      <c r="VMP60" s="220"/>
      <c r="VMT60" s="220"/>
      <c r="VMX60" s="220"/>
      <c r="VNB60" s="220"/>
      <c r="VNF60" s="220"/>
      <c r="VNJ60" s="220"/>
      <c r="VNN60" s="220"/>
      <c r="VNR60" s="220"/>
      <c r="VNV60" s="220"/>
      <c r="VNZ60" s="220"/>
      <c r="VOD60" s="220"/>
      <c r="VOH60" s="220"/>
      <c r="VOL60" s="220"/>
      <c r="VOP60" s="220"/>
      <c r="VOT60" s="220"/>
      <c r="VOX60" s="220"/>
      <c r="VPB60" s="220"/>
      <c r="VPF60" s="220"/>
      <c r="VPJ60" s="220"/>
      <c r="VPN60" s="220"/>
      <c r="VPR60" s="220"/>
      <c r="VPV60" s="220"/>
      <c r="VPZ60" s="220"/>
      <c r="VQD60" s="220"/>
      <c r="VQH60" s="220"/>
      <c r="VQL60" s="220"/>
      <c r="VQP60" s="220"/>
      <c r="VQT60" s="220"/>
      <c r="VQX60" s="220"/>
      <c r="VRB60" s="220"/>
      <c r="VRF60" s="220"/>
      <c r="VRJ60" s="220"/>
      <c r="VRN60" s="220"/>
      <c r="VRR60" s="220"/>
      <c r="VRV60" s="220"/>
      <c r="VRZ60" s="220"/>
      <c r="VSD60" s="220"/>
      <c r="VSH60" s="220"/>
      <c r="VSL60" s="220"/>
      <c r="VSP60" s="220"/>
      <c r="VST60" s="220"/>
      <c r="VSX60" s="220"/>
      <c r="VTB60" s="220"/>
      <c r="VTF60" s="220"/>
      <c r="VTJ60" s="220"/>
      <c r="VTN60" s="220"/>
      <c r="VTR60" s="220"/>
      <c r="VTV60" s="220"/>
      <c r="VTZ60" s="220"/>
      <c r="VUD60" s="220"/>
      <c r="VUH60" s="220"/>
      <c r="VUL60" s="220"/>
      <c r="VUP60" s="220"/>
      <c r="VUT60" s="220"/>
      <c r="VUX60" s="220"/>
      <c r="VVB60" s="220"/>
      <c r="VVF60" s="220"/>
      <c r="VVJ60" s="220"/>
      <c r="VVN60" s="220"/>
      <c r="VVR60" s="220"/>
      <c r="VVV60" s="220"/>
      <c r="VVZ60" s="220"/>
      <c r="VWD60" s="220"/>
      <c r="VWH60" s="220"/>
      <c r="VWL60" s="220"/>
      <c r="VWP60" s="220"/>
      <c r="VWT60" s="220"/>
      <c r="VWX60" s="220"/>
      <c r="VXB60" s="220"/>
      <c r="VXF60" s="220"/>
      <c r="VXJ60" s="220"/>
      <c r="VXN60" s="220"/>
      <c r="VXR60" s="220"/>
      <c r="VXV60" s="220"/>
      <c r="VXZ60" s="220"/>
      <c r="VYD60" s="220"/>
      <c r="VYH60" s="220"/>
      <c r="VYL60" s="220"/>
      <c r="VYP60" s="220"/>
      <c r="VYT60" s="220"/>
      <c r="VYX60" s="220"/>
      <c r="VZB60" s="220"/>
      <c r="VZF60" s="220"/>
      <c r="VZJ60" s="220"/>
      <c r="VZN60" s="220"/>
      <c r="VZR60" s="220"/>
      <c r="VZV60" s="220"/>
      <c r="VZZ60" s="220"/>
      <c r="WAD60" s="220"/>
      <c r="WAH60" s="220"/>
      <c r="WAL60" s="220"/>
      <c r="WAP60" s="220"/>
      <c r="WAT60" s="220"/>
      <c r="WAX60" s="220"/>
      <c r="WBB60" s="220"/>
      <c r="WBF60" s="220"/>
      <c r="WBJ60" s="220"/>
      <c r="WBN60" s="220"/>
      <c r="WBR60" s="220"/>
      <c r="WBV60" s="220"/>
      <c r="WBZ60" s="220"/>
      <c r="WCD60" s="220"/>
      <c r="WCH60" s="220"/>
      <c r="WCL60" s="220"/>
      <c r="WCP60" s="220"/>
      <c r="WCT60" s="220"/>
      <c r="WCX60" s="220"/>
      <c r="WDB60" s="220"/>
      <c r="WDF60" s="220"/>
      <c r="WDJ60" s="220"/>
      <c r="WDN60" s="220"/>
      <c r="WDR60" s="220"/>
      <c r="WDV60" s="220"/>
      <c r="WDZ60" s="220"/>
      <c r="WED60" s="220"/>
      <c r="WEH60" s="220"/>
      <c r="WEL60" s="220"/>
      <c r="WEP60" s="220"/>
      <c r="WET60" s="220"/>
      <c r="WEX60" s="220"/>
      <c r="WFB60" s="220"/>
      <c r="WFF60" s="220"/>
      <c r="WFJ60" s="220"/>
      <c r="WFN60" s="220"/>
      <c r="WFR60" s="220"/>
      <c r="WFV60" s="220"/>
      <c r="WFZ60" s="220"/>
      <c r="WGD60" s="220"/>
      <c r="WGH60" s="220"/>
      <c r="WGL60" s="220"/>
      <c r="WGP60" s="220"/>
      <c r="WGT60" s="220"/>
      <c r="WGX60" s="220"/>
      <c r="WHB60" s="220"/>
      <c r="WHF60" s="220"/>
      <c r="WHJ60" s="220"/>
      <c r="WHN60" s="220"/>
      <c r="WHR60" s="220"/>
      <c r="WHV60" s="220"/>
      <c r="WHZ60" s="220"/>
      <c r="WID60" s="220"/>
      <c r="WIH60" s="220"/>
      <c r="WIL60" s="220"/>
      <c r="WIP60" s="220"/>
      <c r="WIT60" s="220"/>
      <c r="WIX60" s="220"/>
      <c r="WJB60" s="220"/>
      <c r="WJF60" s="220"/>
      <c r="WJJ60" s="220"/>
      <c r="WJN60" s="220"/>
      <c r="WJR60" s="220"/>
      <c r="WJV60" s="220"/>
      <c r="WJZ60" s="220"/>
      <c r="WKD60" s="220"/>
      <c r="WKH60" s="220"/>
      <c r="WKL60" s="220"/>
      <c r="WKP60" s="220"/>
      <c r="WKT60" s="220"/>
      <c r="WKX60" s="220"/>
      <c r="WLB60" s="220"/>
      <c r="WLF60" s="220"/>
      <c r="WLJ60" s="220"/>
      <c r="WLN60" s="220"/>
      <c r="WLR60" s="220"/>
      <c r="WLV60" s="220"/>
      <c r="WLZ60" s="220"/>
      <c r="WMD60" s="220"/>
      <c r="WMH60" s="220"/>
      <c r="WML60" s="220"/>
      <c r="WMP60" s="220"/>
      <c r="WMT60" s="220"/>
      <c r="WMX60" s="220"/>
      <c r="WNB60" s="220"/>
      <c r="WNF60" s="220"/>
      <c r="WNJ60" s="220"/>
      <c r="WNN60" s="220"/>
      <c r="WNR60" s="220"/>
      <c r="WNV60" s="220"/>
      <c r="WNZ60" s="220"/>
      <c r="WOD60" s="220"/>
      <c r="WOH60" s="220"/>
      <c r="WOL60" s="220"/>
      <c r="WOP60" s="220"/>
      <c r="WOT60" s="220"/>
      <c r="WOX60" s="220"/>
      <c r="WPB60" s="220"/>
      <c r="WPF60" s="220"/>
      <c r="WPJ60" s="220"/>
      <c r="WPN60" s="220"/>
      <c r="WPR60" s="220"/>
      <c r="WPV60" s="220"/>
      <c r="WPZ60" s="220"/>
      <c r="WQD60" s="220"/>
      <c r="WQH60" s="220"/>
      <c r="WQL60" s="220"/>
      <c r="WQP60" s="220"/>
      <c r="WQT60" s="220"/>
      <c r="WQX60" s="220"/>
      <c r="WRB60" s="220"/>
      <c r="WRF60" s="220"/>
      <c r="WRJ60" s="220"/>
      <c r="WRN60" s="220"/>
      <c r="WRR60" s="220"/>
      <c r="WRV60" s="220"/>
      <c r="WRZ60" s="220"/>
      <c r="WSD60" s="220"/>
      <c r="WSH60" s="220"/>
      <c r="WSL60" s="220"/>
      <c r="WSP60" s="220"/>
      <c r="WST60" s="220"/>
      <c r="WSX60" s="220"/>
      <c r="WTB60" s="220"/>
      <c r="WTF60" s="220"/>
      <c r="WTJ60" s="220"/>
      <c r="WTN60" s="220"/>
      <c r="WTR60" s="220"/>
      <c r="WTV60" s="220"/>
      <c r="WTZ60" s="220"/>
      <c r="WUD60" s="220"/>
      <c r="WUH60" s="220"/>
      <c r="WUL60" s="220"/>
      <c r="WUP60" s="220"/>
      <c r="WUT60" s="220"/>
      <c r="WUX60" s="220"/>
      <c r="WVB60" s="220"/>
      <c r="WVF60" s="220"/>
      <c r="WVJ60" s="220"/>
      <c r="WVN60" s="220"/>
      <c r="WVR60" s="220"/>
      <c r="WVV60" s="220"/>
      <c r="WVZ60" s="220"/>
      <c r="WWD60" s="220"/>
      <c r="WWH60" s="220"/>
      <c r="WWL60" s="220"/>
      <c r="WWP60" s="220"/>
      <c r="WWT60" s="220"/>
      <c r="WWX60" s="220"/>
      <c r="WXB60" s="220"/>
      <c r="WXF60" s="220"/>
      <c r="WXJ60" s="220"/>
      <c r="WXN60" s="220"/>
      <c r="WXR60" s="220"/>
      <c r="WXV60" s="220"/>
      <c r="WXZ60" s="220"/>
      <c r="WYD60" s="220"/>
      <c r="WYH60" s="220"/>
      <c r="WYL60" s="220"/>
      <c r="WYP60" s="220"/>
      <c r="WYT60" s="220"/>
      <c r="WYX60" s="220"/>
      <c r="WZB60" s="220"/>
      <c r="WZF60" s="220"/>
      <c r="WZJ60" s="220"/>
      <c r="WZN60" s="220"/>
      <c r="WZR60" s="220"/>
      <c r="WZV60" s="220"/>
      <c r="WZZ60" s="220"/>
      <c r="XAD60" s="220"/>
      <c r="XAH60" s="220"/>
      <c r="XAL60" s="220"/>
      <c r="XAP60" s="220"/>
      <c r="XAT60" s="220"/>
      <c r="XAX60" s="220"/>
      <c r="XBB60" s="220"/>
      <c r="XBF60" s="220"/>
      <c r="XBJ60" s="220"/>
      <c r="XBN60" s="220"/>
      <c r="XBR60" s="220"/>
      <c r="XBV60" s="220"/>
      <c r="XBZ60" s="220"/>
      <c r="XCD60" s="220"/>
      <c r="XCH60" s="220"/>
      <c r="XCL60" s="220"/>
      <c r="XCP60" s="220"/>
      <c r="XCT60" s="220"/>
      <c r="XCX60" s="220"/>
      <c r="XDB60" s="220"/>
      <c r="XDF60" s="220"/>
      <c r="XDJ60" s="220"/>
      <c r="XDN60" s="220"/>
      <c r="XDR60" s="220"/>
      <c r="XDV60" s="220"/>
      <c r="XDZ60" s="220"/>
      <c r="XED60" s="220"/>
      <c r="XEH60" s="220"/>
    </row>
    <row r="61" spans="1:1022 1026:2046 2050:3070 3074:4094 4098:5118 5122:6142 6146:7166 7170:8190 8194:9214 9218:10238 10242:11262 11266:12286 12290:13310 13314:14334 14338:15358 15362:16362" ht="26.4" x14ac:dyDescent="0.25">
      <c r="A61" s="264" t="s">
        <v>33</v>
      </c>
      <c r="B61" s="245" t="s">
        <v>13</v>
      </c>
      <c r="C61" s="245">
        <v>97083</v>
      </c>
      <c r="D61" s="245" t="s">
        <v>201</v>
      </c>
      <c r="E61" s="247" t="s">
        <v>20</v>
      </c>
      <c r="F61" s="248">
        <v>1567.56</v>
      </c>
      <c r="G61" s="248">
        <f t="shared" si="6"/>
        <v>1567.56</v>
      </c>
      <c r="H61" s="247">
        <v>0</v>
      </c>
      <c r="I61" s="255">
        <v>1567.56</v>
      </c>
      <c r="J61" s="255">
        <f t="shared" ref="J61:J62" si="14">F61-I61</f>
        <v>0</v>
      </c>
      <c r="K61" s="251">
        <v>3.85</v>
      </c>
      <c r="L61" s="265">
        <f>TRUNC(K61*F61,2)</f>
        <v>6035.1</v>
      </c>
    </row>
    <row r="62" spans="1:1022 1026:2046 2050:3070 3074:4094 4098:5118 5122:6142 6146:7166 7170:8190 8194:9214 9218:10238 10242:11262 11266:12286 12290:13310 13314:14334 14338:15358 15362:16362" x14ac:dyDescent="0.25">
      <c r="A62" s="264" t="s">
        <v>78</v>
      </c>
      <c r="B62" s="245" t="s">
        <v>34</v>
      </c>
      <c r="C62" s="245">
        <v>401001117</v>
      </c>
      <c r="D62" s="245" t="s">
        <v>62</v>
      </c>
      <c r="E62" s="247" t="s">
        <v>19</v>
      </c>
      <c r="F62" s="248">
        <v>156.756</v>
      </c>
      <c r="G62" s="248">
        <f t="shared" si="6"/>
        <v>156.756</v>
      </c>
      <c r="H62" s="247">
        <v>0</v>
      </c>
      <c r="I62" s="255">
        <v>156.756</v>
      </c>
      <c r="J62" s="255">
        <f t="shared" si="14"/>
        <v>0</v>
      </c>
      <c r="K62" s="251">
        <v>25.24</v>
      </c>
      <c r="L62" s="265">
        <f>TRUNC(K62*F62,2)</f>
        <v>3956.52</v>
      </c>
    </row>
    <row r="63" spans="1:1022 1026:2046 2050:3070 3074:4094 4098:5118 5122:6142 6146:7166 7170:8190 8194:9214 9218:10238 10242:11262 11266:12286 12290:13310 13314:14334 14338:15358 15362:16362" ht="19.2" x14ac:dyDescent="0.25">
      <c r="A63" s="262">
        <v>5</v>
      </c>
      <c r="B63" s="242"/>
      <c r="C63" s="242"/>
      <c r="D63" s="242" t="s">
        <v>102</v>
      </c>
      <c r="E63" s="242"/>
      <c r="F63" s="243"/>
      <c r="G63" s="243"/>
      <c r="H63" s="241"/>
      <c r="I63" s="253"/>
      <c r="J63" s="253"/>
      <c r="K63" s="242"/>
      <c r="L63" s="263">
        <f>SUM(L64:L77)</f>
        <v>497378.12</v>
      </c>
    </row>
    <row r="64" spans="1:1022 1026:2046 2050:3070 3074:4094 4098:5118 5122:6142 6146:7166 7170:8190 8194:9214 9218:10238 10242:11262 11266:12286 12290:13310 13314:14334 14338:15358 15362:16362" x14ac:dyDescent="0.25">
      <c r="A64" s="264" t="s">
        <v>79</v>
      </c>
      <c r="B64" s="245" t="s">
        <v>13</v>
      </c>
      <c r="C64" s="245">
        <v>104796</v>
      </c>
      <c r="D64" s="245" t="s">
        <v>199</v>
      </c>
      <c r="E64" s="247" t="s">
        <v>58</v>
      </c>
      <c r="F64" s="248">
        <v>934.59999999999991</v>
      </c>
      <c r="G64" s="248">
        <f t="shared" si="6"/>
        <v>1134.5999999999999</v>
      </c>
      <c r="H64" s="247">
        <v>200</v>
      </c>
      <c r="I64" s="255">
        <v>934.59999999999991</v>
      </c>
      <c r="J64" s="255">
        <f t="shared" ref="J64:J77" si="15">F64-I64</f>
        <v>0</v>
      </c>
      <c r="K64" s="251">
        <v>16.899999999999999</v>
      </c>
      <c r="L64" s="265">
        <f t="shared" ref="L64:L77" si="16">TRUNC(K64*F64,2)</f>
        <v>15794.74</v>
      </c>
    </row>
    <row r="65" spans="1:12" ht="26.4" x14ac:dyDescent="0.25">
      <c r="A65" s="264" t="s">
        <v>80</v>
      </c>
      <c r="B65" s="245" t="s">
        <v>13</v>
      </c>
      <c r="C65" s="245">
        <v>95875</v>
      </c>
      <c r="D65" s="245" t="s">
        <v>165</v>
      </c>
      <c r="E65" s="247" t="s">
        <v>162</v>
      </c>
      <c r="F65" s="248">
        <v>348.9</v>
      </c>
      <c r="G65" s="248">
        <f t="shared" si="6"/>
        <v>348.9</v>
      </c>
      <c r="H65" s="247">
        <v>0</v>
      </c>
      <c r="I65" s="255">
        <v>348.9</v>
      </c>
      <c r="J65" s="255">
        <f t="shared" si="15"/>
        <v>0</v>
      </c>
      <c r="K65" s="251">
        <v>2.96</v>
      </c>
      <c r="L65" s="265">
        <f t="shared" si="16"/>
        <v>1032.74</v>
      </c>
    </row>
    <row r="66" spans="1:12" x14ac:dyDescent="0.25">
      <c r="A66" s="264" t="s">
        <v>127</v>
      </c>
      <c r="B66" s="245" t="s">
        <v>65</v>
      </c>
      <c r="C66" s="245" t="s">
        <v>146</v>
      </c>
      <c r="D66" s="245" t="s">
        <v>153</v>
      </c>
      <c r="E66" s="247" t="s">
        <v>63</v>
      </c>
      <c r="F66" s="248">
        <v>28</v>
      </c>
      <c r="G66" s="248">
        <f t="shared" si="6"/>
        <v>28</v>
      </c>
      <c r="H66" s="247">
        <v>0</v>
      </c>
      <c r="I66" s="255">
        <v>28</v>
      </c>
      <c r="J66" s="255">
        <f t="shared" si="15"/>
        <v>0</v>
      </c>
      <c r="K66" s="251">
        <v>576.66999999999996</v>
      </c>
      <c r="L66" s="265">
        <f t="shared" si="16"/>
        <v>16146.76</v>
      </c>
    </row>
    <row r="67" spans="1:12" x14ac:dyDescent="0.25">
      <c r="A67" s="264" t="s">
        <v>128</v>
      </c>
      <c r="B67" s="245" t="s">
        <v>13</v>
      </c>
      <c r="C67" s="245">
        <v>104658</v>
      </c>
      <c r="D67" s="245" t="s">
        <v>59</v>
      </c>
      <c r="E67" s="247" t="s">
        <v>20</v>
      </c>
      <c r="F67" s="248">
        <v>174.01999999999998</v>
      </c>
      <c r="G67" s="248">
        <f t="shared" si="6"/>
        <v>174.01999999999998</v>
      </c>
      <c r="H67" s="247">
        <v>0</v>
      </c>
      <c r="I67" s="255">
        <v>174.01999999999998</v>
      </c>
      <c r="J67" s="255">
        <f t="shared" si="15"/>
        <v>0</v>
      </c>
      <c r="K67" s="251">
        <v>201.57</v>
      </c>
      <c r="L67" s="265">
        <f t="shared" si="16"/>
        <v>35077.21</v>
      </c>
    </row>
    <row r="68" spans="1:12" ht="26.4" x14ac:dyDescent="0.25">
      <c r="A68" s="264" t="s">
        <v>129</v>
      </c>
      <c r="B68" s="245" t="s">
        <v>13</v>
      </c>
      <c r="C68" s="245">
        <v>92397</v>
      </c>
      <c r="D68" s="245" t="s">
        <v>87</v>
      </c>
      <c r="E68" s="247" t="s">
        <v>20</v>
      </c>
      <c r="F68" s="248">
        <v>1371.46</v>
      </c>
      <c r="G68" s="248">
        <f t="shared" si="6"/>
        <v>1371.46</v>
      </c>
      <c r="H68" s="247">
        <v>0</v>
      </c>
      <c r="I68" s="255">
        <v>1371.46</v>
      </c>
      <c r="J68" s="255">
        <f t="shared" si="15"/>
        <v>0</v>
      </c>
      <c r="K68" s="251">
        <v>99.1</v>
      </c>
      <c r="L68" s="265">
        <f t="shared" si="16"/>
        <v>135911.67999999999</v>
      </c>
    </row>
    <row r="69" spans="1:12" ht="26.4" x14ac:dyDescent="0.25">
      <c r="A69" s="264" t="s">
        <v>130</v>
      </c>
      <c r="B69" s="245" t="s">
        <v>13</v>
      </c>
      <c r="C69" s="245">
        <v>100947</v>
      </c>
      <c r="D69" s="245" t="s">
        <v>103</v>
      </c>
      <c r="E69" s="247" t="s">
        <v>101</v>
      </c>
      <c r="F69" s="248">
        <v>1974.9023999999999</v>
      </c>
      <c r="G69" s="248">
        <f t="shared" si="6"/>
        <v>1974.9023999999999</v>
      </c>
      <c r="H69" s="247">
        <v>0</v>
      </c>
      <c r="I69" s="255">
        <v>1974.9023999999999</v>
      </c>
      <c r="J69" s="255">
        <f t="shared" si="15"/>
        <v>0</v>
      </c>
      <c r="K69" s="251">
        <v>2.66</v>
      </c>
      <c r="L69" s="265">
        <f t="shared" si="16"/>
        <v>5253.24</v>
      </c>
    </row>
    <row r="70" spans="1:12" ht="26.4" x14ac:dyDescent="0.25">
      <c r="A70" s="264" t="s">
        <v>131</v>
      </c>
      <c r="B70" s="245" t="s">
        <v>13</v>
      </c>
      <c r="C70" s="245">
        <v>100948</v>
      </c>
      <c r="D70" s="245" t="s">
        <v>104</v>
      </c>
      <c r="E70" s="247" t="s">
        <v>101</v>
      </c>
      <c r="F70" s="248">
        <v>1171.7754240000002</v>
      </c>
      <c r="G70" s="248">
        <f t="shared" si="6"/>
        <v>1171.7754240000002</v>
      </c>
      <c r="H70" s="247">
        <v>0</v>
      </c>
      <c r="I70" s="255">
        <v>1171.7754240000002</v>
      </c>
      <c r="J70" s="255">
        <f t="shared" si="15"/>
        <v>0</v>
      </c>
      <c r="K70" s="251">
        <v>1.05</v>
      </c>
      <c r="L70" s="265">
        <f t="shared" si="16"/>
        <v>1230.3599999999999</v>
      </c>
    </row>
    <row r="71" spans="1:12" ht="26.4" x14ac:dyDescent="0.25">
      <c r="A71" s="264" t="s">
        <v>132</v>
      </c>
      <c r="B71" s="245" t="s">
        <v>13</v>
      </c>
      <c r="C71" s="245">
        <v>95877</v>
      </c>
      <c r="D71" s="245" t="s">
        <v>167</v>
      </c>
      <c r="E71" s="247" t="s">
        <v>162</v>
      </c>
      <c r="F71" s="248">
        <v>1071.1102600000002</v>
      </c>
      <c r="G71" s="248">
        <f t="shared" si="6"/>
        <v>1071.1102600000002</v>
      </c>
      <c r="H71" s="247">
        <v>0</v>
      </c>
      <c r="I71" s="255">
        <v>1071.1102600000002</v>
      </c>
      <c r="J71" s="255">
        <f t="shared" si="15"/>
        <v>0</v>
      </c>
      <c r="K71" s="251">
        <v>2.23</v>
      </c>
      <c r="L71" s="265">
        <f t="shared" si="16"/>
        <v>2388.5700000000002</v>
      </c>
    </row>
    <row r="72" spans="1:12" ht="26.4" x14ac:dyDescent="0.25">
      <c r="A72" s="264" t="s">
        <v>133</v>
      </c>
      <c r="B72" s="245" t="s">
        <v>13</v>
      </c>
      <c r="C72" s="245">
        <v>95427</v>
      </c>
      <c r="D72" s="245" t="s">
        <v>166</v>
      </c>
      <c r="E72" s="247" t="s">
        <v>162</v>
      </c>
      <c r="F72" s="248">
        <v>2606.3682993333337</v>
      </c>
      <c r="G72" s="248">
        <f t="shared" si="6"/>
        <v>2606.3682993333337</v>
      </c>
      <c r="H72" s="247">
        <v>0</v>
      </c>
      <c r="I72" s="255">
        <v>2606.3682993333337</v>
      </c>
      <c r="J72" s="255">
        <f t="shared" si="15"/>
        <v>0</v>
      </c>
      <c r="K72" s="251">
        <v>0.92</v>
      </c>
      <c r="L72" s="265">
        <f t="shared" si="16"/>
        <v>2397.85</v>
      </c>
    </row>
    <row r="73" spans="1:12" ht="26.4" x14ac:dyDescent="0.25">
      <c r="A73" s="264" t="s">
        <v>163</v>
      </c>
      <c r="B73" s="245" t="s">
        <v>13</v>
      </c>
      <c r="C73" s="245">
        <v>94990</v>
      </c>
      <c r="D73" s="245" t="s">
        <v>61</v>
      </c>
      <c r="E73" s="247" t="s">
        <v>19</v>
      </c>
      <c r="F73" s="248">
        <v>0.68459999999999999</v>
      </c>
      <c r="G73" s="248">
        <f t="shared" si="6"/>
        <v>0.68459999999999999</v>
      </c>
      <c r="H73" s="247">
        <v>0</v>
      </c>
      <c r="I73" s="255">
        <v>0.68459999999999999</v>
      </c>
      <c r="J73" s="255">
        <f t="shared" si="15"/>
        <v>0</v>
      </c>
      <c r="K73" s="251">
        <v>912.64</v>
      </c>
      <c r="L73" s="265">
        <f t="shared" si="16"/>
        <v>624.79</v>
      </c>
    </row>
    <row r="74" spans="1:12" ht="26.4" x14ac:dyDescent="0.25">
      <c r="A74" s="264" t="s">
        <v>164</v>
      </c>
      <c r="B74" s="245" t="s">
        <v>65</v>
      </c>
      <c r="C74" s="245" t="s">
        <v>151</v>
      </c>
      <c r="D74" s="245" t="s">
        <v>19766</v>
      </c>
      <c r="E74" s="247" t="s">
        <v>16</v>
      </c>
      <c r="F74" s="248">
        <v>862.59999999999991</v>
      </c>
      <c r="G74" s="248">
        <f t="shared" si="6"/>
        <v>1134.5999999999999</v>
      </c>
      <c r="H74" s="247">
        <v>272</v>
      </c>
      <c r="I74" s="255">
        <v>862.59999999999991</v>
      </c>
      <c r="J74" s="255">
        <f t="shared" si="15"/>
        <v>0</v>
      </c>
      <c r="K74" s="251">
        <v>253.69</v>
      </c>
      <c r="L74" s="265">
        <f t="shared" si="16"/>
        <v>218832.99</v>
      </c>
    </row>
    <row r="75" spans="1:12" ht="39.6" x14ac:dyDescent="0.25">
      <c r="A75" s="264" t="s">
        <v>168</v>
      </c>
      <c r="B75" s="245" t="s">
        <v>65</v>
      </c>
      <c r="C75" s="245" t="s">
        <v>77</v>
      </c>
      <c r="D75" s="245" t="s">
        <v>106</v>
      </c>
      <c r="E75" s="247" t="s">
        <v>63</v>
      </c>
      <c r="F75" s="248">
        <v>600</v>
      </c>
      <c r="G75" s="248">
        <f t="shared" si="6"/>
        <v>600</v>
      </c>
      <c r="H75" s="247">
        <v>0</v>
      </c>
      <c r="I75" s="255">
        <v>600</v>
      </c>
      <c r="J75" s="255">
        <f t="shared" si="15"/>
        <v>0</v>
      </c>
      <c r="K75" s="251">
        <v>67.88</v>
      </c>
      <c r="L75" s="265">
        <f t="shared" si="16"/>
        <v>40728</v>
      </c>
    </row>
    <row r="76" spans="1:12" ht="26.4" x14ac:dyDescent="0.25">
      <c r="A76" s="264" t="s">
        <v>204</v>
      </c>
      <c r="B76" s="245" t="s">
        <v>65</v>
      </c>
      <c r="C76" s="245" t="s">
        <v>196</v>
      </c>
      <c r="D76" s="245" t="s">
        <v>206</v>
      </c>
      <c r="E76" s="247" t="s">
        <v>76</v>
      </c>
      <c r="F76" s="248">
        <v>458</v>
      </c>
      <c r="G76" s="248">
        <f t="shared" si="6"/>
        <v>458</v>
      </c>
      <c r="H76" s="247">
        <v>0</v>
      </c>
      <c r="I76" s="255">
        <v>458</v>
      </c>
      <c r="J76" s="255">
        <f t="shared" si="15"/>
        <v>0</v>
      </c>
      <c r="K76" s="251">
        <v>44.22</v>
      </c>
      <c r="L76" s="265">
        <f t="shared" si="16"/>
        <v>20252.759999999998</v>
      </c>
    </row>
    <row r="77" spans="1:12" x14ac:dyDescent="0.25">
      <c r="A77" s="264" t="s">
        <v>205</v>
      </c>
      <c r="B77" s="245" t="s">
        <v>13</v>
      </c>
      <c r="C77" s="245">
        <v>102498</v>
      </c>
      <c r="D77" s="245" t="s">
        <v>142</v>
      </c>
      <c r="E77" s="247" t="s">
        <v>20</v>
      </c>
      <c r="F77" s="248">
        <v>907.68</v>
      </c>
      <c r="G77" s="248">
        <f t="shared" si="6"/>
        <v>907.68</v>
      </c>
      <c r="H77" s="247">
        <v>0</v>
      </c>
      <c r="I77" s="255">
        <v>907.68</v>
      </c>
      <c r="J77" s="255">
        <f t="shared" si="15"/>
        <v>0</v>
      </c>
      <c r="K77" s="251">
        <v>1.88</v>
      </c>
      <c r="L77" s="265">
        <f t="shared" si="16"/>
        <v>1706.43</v>
      </c>
    </row>
    <row r="78" spans="1:12" ht="19.2" x14ac:dyDescent="0.25">
      <c r="A78" s="262">
        <v>6</v>
      </c>
      <c r="B78" s="242"/>
      <c r="C78" s="242"/>
      <c r="D78" s="242" t="s">
        <v>57</v>
      </c>
      <c r="E78" s="242"/>
      <c r="F78" s="243"/>
      <c r="G78" s="243"/>
      <c r="H78" s="241"/>
      <c r="I78" s="253"/>
      <c r="J78" s="253"/>
      <c r="K78" s="242"/>
      <c r="L78" s="263">
        <f>SUM(L79:L80)</f>
        <v>22889.52</v>
      </c>
    </row>
    <row r="79" spans="1:12" x14ac:dyDescent="0.25">
      <c r="A79" s="264" t="s">
        <v>81</v>
      </c>
      <c r="B79" s="245" t="s">
        <v>13</v>
      </c>
      <c r="C79" s="245">
        <v>90777</v>
      </c>
      <c r="D79" s="245" t="s">
        <v>89</v>
      </c>
      <c r="E79" s="247" t="s">
        <v>84</v>
      </c>
      <c r="F79" s="248">
        <v>91.59</v>
      </c>
      <c r="G79" s="248">
        <f t="shared" si="6"/>
        <v>120</v>
      </c>
      <c r="H79" s="247">
        <v>28.41</v>
      </c>
      <c r="I79" s="255">
        <v>91.59</v>
      </c>
      <c r="J79" s="255">
        <f t="shared" ref="J79:J80" si="17">F79-I79</f>
        <v>0</v>
      </c>
      <c r="K79" s="251">
        <v>153.09</v>
      </c>
      <c r="L79" s="265">
        <f>TRUNC(K79*F79,2)</f>
        <v>14021.51</v>
      </c>
    </row>
    <row r="80" spans="1:12" ht="13.8" thickBot="1" x14ac:dyDescent="0.3">
      <c r="A80" s="266" t="s">
        <v>82</v>
      </c>
      <c r="B80" s="267" t="s">
        <v>13</v>
      </c>
      <c r="C80" s="267">
        <v>90780</v>
      </c>
      <c r="D80" s="267" t="s">
        <v>85</v>
      </c>
      <c r="E80" s="268" t="s">
        <v>84</v>
      </c>
      <c r="F80" s="269">
        <v>195.03</v>
      </c>
      <c r="G80" s="269">
        <f t="shared" si="6"/>
        <v>240</v>
      </c>
      <c r="H80" s="268">
        <v>44.97</v>
      </c>
      <c r="I80" s="270">
        <v>195.03</v>
      </c>
      <c r="J80" s="270">
        <f t="shared" si="17"/>
        <v>0</v>
      </c>
      <c r="K80" s="271">
        <v>45.47</v>
      </c>
      <c r="L80" s="272">
        <f>TRUNC(K80*F80,2)</f>
        <v>8868.01</v>
      </c>
    </row>
    <row r="81" spans="1:13" ht="19.2" x14ac:dyDescent="0.25">
      <c r="A81" s="216"/>
      <c r="B81" s="216"/>
      <c r="C81" s="216"/>
      <c r="D81" s="216"/>
      <c r="E81" s="216"/>
      <c r="F81" s="216"/>
      <c r="G81" s="216"/>
      <c r="H81" s="216"/>
      <c r="I81" s="216"/>
      <c r="J81" s="216"/>
      <c r="K81" s="256" t="s">
        <v>19792</v>
      </c>
      <c r="L81" s="254">
        <f>L6+L16+L26+L60+L63+L78</f>
        <v>595219.15</v>
      </c>
    </row>
    <row r="82" spans="1:13" ht="19.2" x14ac:dyDescent="0.25">
      <c r="A82" s="217"/>
      <c r="B82" s="217"/>
      <c r="C82" s="217"/>
      <c r="D82" s="227" t="s">
        <v>19784</v>
      </c>
      <c r="E82" s="217"/>
      <c r="F82" s="217"/>
      <c r="G82" s="217"/>
      <c r="H82" s="238"/>
      <c r="I82" s="230"/>
      <c r="J82" s="230"/>
      <c r="K82" s="257" t="s">
        <v>19790</v>
      </c>
      <c r="L82" s="258">
        <v>181018.46</v>
      </c>
    </row>
    <row r="83" spans="1:13" ht="19.2" x14ac:dyDescent="0.25">
      <c r="A83" s="217"/>
      <c r="B83" s="217"/>
      <c r="C83" s="217"/>
      <c r="D83" s="219" t="s">
        <v>19785</v>
      </c>
      <c r="E83" s="217"/>
      <c r="F83" s="217"/>
      <c r="G83" s="217"/>
      <c r="H83" s="238"/>
      <c r="I83" s="230"/>
      <c r="J83" s="230"/>
      <c r="K83" s="257" t="s">
        <v>19791</v>
      </c>
      <c r="L83" s="258">
        <v>538540.75</v>
      </c>
    </row>
    <row r="84" spans="1:13" x14ac:dyDescent="0.25">
      <c r="A84" s="220"/>
      <c r="B84" s="220"/>
      <c r="C84" s="220"/>
      <c r="D84" s="221" t="s">
        <v>19787</v>
      </c>
      <c r="E84" s="220"/>
      <c r="F84" s="220"/>
      <c r="G84" s="220"/>
      <c r="H84" s="239"/>
      <c r="I84" s="230"/>
      <c r="J84" s="230"/>
      <c r="K84" s="220"/>
      <c r="L84" s="220"/>
    </row>
    <row r="85" spans="1:13" x14ac:dyDescent="0.25">
      <c r="A85" s="220"/>
      <c r="B85" s="220"/>
      <c r="C85" s="220"/>
      <c r="D85" s="221" t="s">
        <v>19788</v>
      </c>
      <c r="E85" s="220"/>
      <c r="F85" s="220"/>
      <c r="G85" s="220"/>
      <c r="H85" s="238"/>
      <c r="I85" s="230"/>
      <c r="J85" s="230"/>
      <c r="K85" s="220"/>
      <c r="L85" s="220"/>
    </row>
    <row r="86" spans="1:13" x14ac:dyDescent="0.25">
      <c r="D86" s="222" t="s">
        <v>19789</v>
      </c>
      <c r="E86" s="233"/>
      <c r="F86" s="233"/>
      <c r="G86" s="233"/>
      <c r="H86" s="233"/>
      <c r="I86" s="233"/>
      <c r="J86" s="233"/>
      <c r="K86" s="233"/>
    </row>
    <row r="87" spans="1:13" x14ac:dyDescent="0.25">
      <c r="D87" s="231"/>
      <c r="E87" s="233"/>
      <c r="F87" s="233"/>
      <c r="G87" s="233"/>
      <c r="H87" s="233"/>
      <c r="I87" s="233"/>
      <c r="J87" s="233"/>
      <c r="K87" s="233"/>
    </row>
    <row r="88" spans="1:13" x14ac:dyDescent="0.25">
      <c r="D88" s="231"/>
      <c r="H88" s="231"/>
      <c r="I88" s="231"/>
      <c r="J88" s="231"/>
    </row>
    <row r="89" spans="1:13" x14ac:dyDescent="0.25">
      <c r="H89" s="240"/>
      <c r="I89" s="240"/>
      <c r="J89" s="240"/>
      <c r="K89" s="235"/>
      <c r="L89" s="236"/>
    </row>
    <row r="90" spans="1:13" x14ac:dyDescent="0.25">
      <c r="H90" s="231"/>
      <c r="I90" s="231"/>
      <c r="J90" s="231"/>
      <c r="K90" s="235"/>
      <c r="L90" s="236"/>
    </row>
    <row r="91" spans="1:13" x14ac:dyDescent="0.25">
      <c r="H91" s="233"/>
      <c r="I91" s="233"/>
      <c r="J91" s="233"/>
    </row>
    <row r="92" spans="1:13" x14ac:dyDescent="0.25">
      <c r="H92" s="233"/>
      <c r="I92" s="233"/>
      <c r="J92" s="233"/>
      <c r="M92" s="232"/>
    </row>
    <row r="93" spans="1:13" x14ac:dyDescent="0.25">
      <c r="H93" s="234"/>
      <c r="I93" s="234"/>
      <c r="J93" s="234"/>
    </row>
    <row r="94" spans="1:13" x14ac:dyDescent="0.25">
      <c r="H94" s="234"/>
      <c r="I94" s="234"/>
      <c r="J94" s="234"/>
    </row>
    <row r="95" spans="1:13" x14ac:dyDescent="0.25">
      <c r="H95" s="234"/>
      <c r="I95" s="234"/>
      <c r="J95" s="234"/>
    </row>
    <row r="96" spans="1:13" x14ac:dyDescent="0.25">
      <c r="H96" s="234"/>
      <c r="I96" s="234"/>
      <c r="J96" s="234"/>
    </row>
    <row r="97" spans="8:10" x14ac:dyDescent="0.25">
      <c r="H97" s="234"/>
      <c r="I97" s="234"/>
      <c r="J97" s="234"/>
    </row>
  </sheetData>
  <autoFilter ref="A5:XEH89" xr:uid="{00000000-0001-0000-0100-000000000000}"/>
  <mergeCells count="1">
    <mergeCell ref="A4:L4"/>
  </mergeCells>
  <conditionalFormatting sqref="I7:J15 I18:J19 I21:J25 I28:J31 I33:J36 I38:J42 I44:J48 I50:J51 I53:J59 I61:J62 I64:J77 I79:J80">
    <cfRule type="cellIs" dxfId="27" priority="2" operator="equal">
      <formula>0</formula>
    </cfRule>
    <cfRule type="cellIs" dxfId="26" priority="3" operator="lessThan">
      <formula>0</formula>
    </cfRule>
  </conditionalFormatting>
  <pageMargins left="0.25" right="0.25" top="0.75" bottom="0.75" header="0.3" footer="0.3"/>
  <pageSetup paperSize="9" scale="42" fitToHeight="0" orientation="landscape" r:id="rId1"/>
  <headerFooter>
    <oddHeader>&amp;L &amp;C &amp;R</oddHeader>
    <oddFooter>&amp;L &amp;C
 /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00535-52F0-4344-913D-5A9A6CE3BC44}">
  <sheetPr>
    <pageSetUpPr fitToPage="1"/>
  </sheetPr>
  <dimension ref="A2:K54"/>
  <sheetViews>
    <sheetView showOutlineSymbols="0" showWhiteSpace="0" view="pageBreakPreview" zoomScale="70" zoomScaleNormal="85" zoomScaleSheetLayoutView="70" workbookViewId="0">
      <selection activeCell="D9" sqref="A8:D9"/>
    </sheetView>
  </sheetViews>
  <sheetFormatPr defaultColWidth="8.69921875" defaultRowHeight="14.4" x14ac:dyDescent="0.25"/>
  <cols>
    <col min="1" max="1" width="10" style="110" bestFit="1" customWidth="1"/>
    <col min="2" max="2" width="86.796875" style="110" bestFit="1" customWidth="1"/>
    <col min="3" max="3" width="9.796875" style="110" bestFit="1" customWidth="1"/>
    <col min="4" max="4" width="18.3984375" style="110" bestFit="1" customWidth="1"/>
    <col min="5" max="5" width="9.796875" style="110" bestFit="1" customWidth="1"/>
    <col min="6" max="6" width="7.5" style="110" bestFit="1" customWidth="1"/>
    <col min="7" max="8" width="13.09765625" style="110" bestFit="1" customWidth="1"/>
    <col min="9" max="9" width="16.09765625" style="110" bestFit="1" customWidth="1"/>
    <col min="10" max="10" width="8" style="110" bestFit="1" customWidth="1"/>
    <col min="11" max="11" width="4.3984375" style="110" bestFit="1" customWidth="1"/>
    <col min="12" max="16384" width="8.69921875" style="110"/>
  </cols>
  <sheetData>
    <row r="2" spans="1:11" x14ac:dyDescent="0.25">
      <c r="A2" s="109"/>
      <c r="B2" s="109" t="s">
        <v>49</v>
      </c>
      <c r="D2" s="111" t="s">
        <v>0</v>
      </c>
      <c r="E2" s="111"/>
      <c r="F2" s="111"/>
    </row>
    <row r="3" spans="1:11" ht="43.2" x14ac:dyDescent="0.25">
      <c r="A3" s="112"/>
      <c r="B3" s="273" t="s">
        <v>109</v>
      </c>
      <c r="D3" s="274" t="s">
        <v>19762</v>
      </c>
      <c r="E3" s="113"/>
      <c r="F3" s="113"/>
    </row>
    <row r="4" spans="1:11" x14ac:dyDescent="0.25">
      <c r="A4" s="112"/>
      <c r="B4" s="112"/>
      <c r="C4" s="112"/>
      <c r="D4" s="112"/>
      <c r="E4" s="112"/>
      <c r="F4" s="112"/>
    </row>
    <row r="5" spans="1:11" ht="13.95" customHeight="1" x14ac:dyDescent="0.25">
      <c r="A5" s="115"/>
      <c r="B5" s="115"/>
      <c r="C5" s="115"/>
      <c r="D5" s="115"/>
      <c r="E5" s="115"/>
      <c r="F5" s="115"/>
    </row>
    <row r="6" spans="1:11" x14ac:dyDescent="0.25">
      <c r="A6" s="116" t="s">
        <v>3</v>
      </c>
      <c r="B6" s="116" t="s">
        <v>6</v>
      </c>
      <c r="C6" s="118" t="s">
        <v>7</v>
      </c>
      <c r="D6" s="117" t="s">
        <v>8</v>
      </c>
      <c r="E6" s="117" t="s">
        <v>10</v>
      </c>
      <c r="F6" s="117" t="s">
        <v>11</v>
      </c>
      <c r="G6" s="119" t="s">
        <v>18678</v>
      </c>
      <c r="H6" s="110" t="s">
        <v>19761</v>
      </c>
    </row>
    <row r="7" spans="1:11" ht="28.8" x14ac:dyDescent="0.25">
      <c r="A7" s="126" t="s">
        <v>164</v>
      </c>
      <c r="B7" s="127" t="s">
        <v>19766</v>
      </c>
      <c r="C7" s="128" t="s">
        <v>16</v>
      </c>
      <c r="D7" s="131">
        <v>862.59999999999991</v>
      </c>
      <c r="E7" s="132">
        <v>218832.99</v>
      </c>
      <c r="F7" s="133">
        <v>0.36765112480000012</v>
      </c>
      <c r="G7" s="134">
        <v>218832.99</v>
      </c>
      <c r="H7" s="134">
        <v>223861.95</v>
      </c>
      <c r="I7" s="134"/>
      <c r="K7" s="134"/>
    </row>
    <row r="8" spans="1:11" ht="28.8" x14ac:dyDescent="0.25">
      <c r="A8" s="126" t="s">
        <v>129</v>
      </c>
      <c r="B8" s="127" t="s">
        <v>87</v>
      </c>
      <c r="C8" s="128" t="s">
        <v>20</v>
      </c>
      <c r="D8" s="131">
        <v>1371.46</v>
      </c>
      <c r="E8" s="132">
        <v>135911.67999999999</v>
      </c>
      <c r="F8" s="133">
        <v>0.22833888997018995</v>
      </c>
      <c r="G8" s="134">
        <v>135911.67999999999</v>
      </c>
      <c r="H8" s="134">
        <v>125612.02</v>
      </c>
      <c r="I8" s="134"/>
      <c r="J8" s="110">
        <v>81.430000000000007</v>
      </c>
      <c r="K8" s="134">
        <v>0</v>
      </c>
    </row>
    <row r="9" spans="1:11" ht="43.2" x14ac:dyDescent="0.25">
      <c r="A9" s="126" t="s">
        <v>168</v>
      </c>
      <c r="B9" s="136" t="s">
        <v>106</v>
      </c>
      <c r="C9" s="129" t="s">
        <v>63</v>
      </c>
      <c r="D9" s="131">
        <v>600</v>
      </c>
      <c r="E9" s="132">
        <v>40728</v>
      </c>
      <c r="F9" s="133">
        <v>6.8425217837833341E-2</v>
      </c>
      <c r="G9" s="134">
        <v>40728</v>
      </c>
      <c r="H9" s="134">
        <v>40728</v>
      </c>
      <c r="I9" s="134"/>
      <c r="K9" s="134"/>
    </row>
    <row r="10" spans="1:11" x14ac:dyDescent="0.25">
      <c r="A10" s="126" t="s">
        <v>128</v>
      </c>
      <c r="B10" s="136" t="s">
        <v>59</v>
      </c>
      <c r="C10" s="129" t="s">
        <v>20</v>
      </c>
      <c r="D10" s="131">
        <v>174.01999999999998</v>
      </c>
      <c r="E10" s="132">
        <v>35077.21</v>
      </c>
      <c r="F10" s="133">
        <v>5.8931588474597965E-2</v>
      </c>
      <c r="G10" s="134">
        <v>35077.21</v>
      </c>
      <c r="H10" s="134">
        <v>33913.01</v>
      </c>
      <c r="I10" s="203" t="s">
        <v>19764</v>
      </c>
      <c r="J10" s="202">
        <v>165.62</v>
      </c>
      <c r="K10" s="203">
        <v>0</v>
      </c>
    </row>
    <row r="11" spans="1:11" ht="28.8" x14ac:dyDescent="0.25">
      <c r="A11" s="126" t="s">
        <v>204</v>
      </c>
      <c r="B11" s="136" t="s">
        <v>206</v>
      </c>
      <c r="C11" s="129" t="s">
        <v>76</v>
      </c>
      <c r="D11" s="131">
        <v>458</v>
      </c>
      <c r="E11" s="132">
        <v>20252.759999999998</v>
      </c>
      <c r="F11" s="133">
        <v>3.4025719770608857E-2</v>
      </c>
      <c r="G11" s="134">
        <v>20252.759999999998</v>
      </c>
      <c r="H11" s="134">
        <v>21058.84</v>
      </c>
      <c r="I11" s="134"/>
      <c r="K11" s="134"/>
    </row>
    <row r="12" spans="1:11" x14ac:dyDescent="0.25">
      <c r="A12" s="126" t="s">
        <v>127</v>
      </c>
      <c r="B12" s="136" t="s">
        <v>153</v>
      </c>
      <c r="C12" s="129" t="s">
        <v>63</v>
      </c>
      <c r="D12" s="131">
        <v>28</v>
      </c>
      <c r="E12" s="132">
        <v>16146.76</v>
      </c>
      <c r="F12" s="133">
        <v>2.712742021153049E-2</v>
      </c>
      <c r="G12" s="134">
        <v>16146.76</v>
      </c>
      <c r="H12" s="134">
        <v>16108.12</v>
      </c>
      <c r="I12" s="134"/>
      <c r="K12" s="134"/>
    </row>
    <row r="13" spans="1:11" ht="28.8" x14ac:dyDescent="0.25">
      <c r="A13" s="126" t="s">
        <v>79</v>
      </c>
      <c r="B13" s="136" t="s">
        <v>199</v>
      </c>
      <c r="C13" s="129" t="s">
        <v>58</v>
      </c>
      <c r="D13" s="131">
        <v>934.59999999999991</v>
      </c>
      <c r="E13" s="132">
        <v>15794.74</v>
      </c>
      <c r="F13" s="133">
        <v>2.6536007788055878E-2</v>
      </c>
      <c r="G13" s="134">
        <v>15794.74</v>
      </c>
      <c r="H13" s="134">
        <v>16075.12</v>
      </c>
      <c r="I13" s="134"/>
      <c r="J13" s="110">
        <v>13.89</v>
      </c>
      <c r="K13" s="134">
        <v>0</v>
      </c>
    </row>
    <row r="14" spans="1:11" ht="43.2" x14ac:dyDescent="0.25">
      <c r="A14" s="126" t="s">
        <v>139</v>
      </c>
      <c r="B14" s="136" t="s">
        <v>19765</v>
      </c>
      <c r="C14" s="129" t="s">
        <v>76</v>
      </c>
      <c r="D14" s="131">
        <v>13</v>
      </c>
      <c r="E14" s="132">
        <v>15529.54</v>
      </c>
      <c r="F14" s="133">
        <v>2.609045760708472E-2</v>
      </c>
      <c r="G14" s="134">
        <v>15529.54</v>
      </c>
      <c r="H14" s="134">
        <v>15888.34</v>
      </c>
      <c r="I14" s="134"/>
      <c r="K14" s="134"/>
    </row>
    <row r="15" spans="1:11" x14ac:dyDescent="0.25">
      <c r="A15" s="126" t="s">
        <v>81</v>
      </c>
      <c r="B15" s="136" t="s">
        <v>89</v>
      </c>
      <c r="C15" s="129" t="s">
        <v>84</v>
      </c>
      <c r="D15" s="131">
        <v>91.59</v>
      </c>
      <c r="E15" s="132">
        <v>14021.51</v>
      </c>
      <c r="F15" s="133">
        <v>2.3556886568585705E-2</v>
      </c>
      <c r="G15" s="134">
        <v>14021.51</v>
      </c>
      <c r="H15" s="134">
        <v>14021.51</v>
      </c>
      <c r="I15" s="134"/>
      <c r="J15" s="110">
        <v>125.79</v>
      </c>
      <c r="K15" s="134">
        <v>0</v>
      </c>
    </row>
    <row r="16" spans="1:11" x14ac:dyDescent="0.25">
      <c r="A16" s="126" t="s">
        <v>82</v>
      </c>
      <c r="B16" s="127" t="s">
        <v>85</v>
      </c>
      <c r="C16" s="128" t="s">
        <v>84</v>
      </c>
      <c r="D16" s="131">
        <v>195.03</v>
      </c>
      <c r="E16" s="132">
        <v>8868.01</v>
      </c>
      <c r="F16" s="133">
        <v>1.4898730996810166E-2</v>
      </c>
      <c r="G16" s="134">
        <v>8868.01</v>
      </c>
      <c r="H16" s="134">
        <v>7604.21</v>
      </c>
      <c r="I16" s="134"/>
      <c r="J16" s="110">
        <v>37.36</v>
      </c>
      <c r="K16" s="134">
        <v>0</v>
      </c>
    </row>
    <row r="17" spans="1:11" ht="28.8" x14ac:dyDescent="0.25">
      <c r="A17" s="126" t="s">
        <v>197</v>
      </c>
      <c r="B17" s="136" t="s">
        <v>13869</v>
      </c>
      <c r="C17" s="129" t="s">
        <v>16</v>
      </c>
      <c r="D17" s="131">
        <v>862.59999999999991</v>
      </c>
      <c r="E17" s="132">
        <v>8065.31</v>
      </c>
      <c r="F17" s="133">
        <v>1.3550152074240219E-2</v>
      </c>
      <c r="G17" s="134">
        <v>8065.31</v>
      </c>
      <c r="H17" s="134">
        <v>8134.31</v>
      </c>
      <c r="I17" s="134"/>
      <c r="K17" s="134"/>
    </row>
    <row r="18" spans="1:11" x14ac:dyDescent="0.25">
      <c r="A18" s="126" t="s">
        <v>189</v>
      </c>
      <c r="B18" s="136" t="s">
        <v>192</v>
      </c>
      <c r="C18" s="129" t="s">
        <v>63</v>
      </c>
      <c r="D18" s="131">
        <v>1</v>
      </c>
      <c r="E18" s="132">
        <v>6940.65</v>
      </c>
      <c r="F18" s="133">
        <v>1.1660663135586278E-2</v>
      </c>
      <c r="G18" s="134">
        <v>6940.65</v>
      </c>
      <c r="H18" s="134">
        <v>6561.1</v>
      </c>
      <c r="I18" s="134"/>
      <c r="J18" s="110">
        <v>5702.62</v>
      </c>
      <c r="K18" s="134">
        <v>0</v>
      </c>
    </row>
    <row r="19" spans="1:11" ht="28.8" x14ac:dyDescent="0.25">
      <c r="A19" s="126" t="s">
        <v>33</v>
      </c>
      <c r="B19" s="136" t="s">
        <v>201</v>
      </c>
      <c r="C19" s="128" t="s">
        <v>20</v>
      </c>
      <c r="D19" s="131">
        <v>1567.56</v>
      </c>
      <c r="E19" s="132">
        <v>6035.1</v>
      </c>
      <c r="F19" s="133">
        <v>1.0139290713344825E-2</v>
      </c>
      <c r="G19" s="134">
        <v>6035.1</v>
      </c>
      <c r="H19" s="134">
        <v>6035.1</v>
      </c>
      <c r="I19" s="134"/>
      <c r="J19" s="110">
        <v>3.17</v>
      </c>
      <c r="K19" s="134">
        <v>0</v>
      </c>
    </row>
    <row r="20" spans="1:11" ht="28.8" x14ac:dyDescent="0.25">
      <c r="A20" s="126" t="s">
        <v>130</v>
      </c>
      <c r="B20" s="144" t="s">
        <v>103</v>
      </c>
      <c r="C20" s="128" t="s">
        <v>101</v>
      </c>
      <c r="D20" s="131">
        <v>1974.9023999999999</v>
      </c>
      <c r="E20" s="132">
        <v>5253.24</v>
      </c>
      <c r="F20" s="133">
        <v>8.8257241051468184E-3</v>
      </c>
      <c r="G20" s="134">
        <v>5253.24</v>
      </c>
      <c r="H20" s="134">
        <v>5509.97</v>
      </c>
      <c r="I20" s="134"/>
      <c r="J20" s="110">
        <v>2.19</v>
      </c>
      <c r="K20" s="134">
        <v>0</v>
      </c>
    </row>
    <row r="21" spans="1:11" x14ac:dyDescent="0.25">
      <c r="A21" s="136" t="s">
        <v>19756</v>
      </c>
      <c r="B21" s="136" t="s">
        <v>137</v>
      </c>
      <c r="C21" s="129" t="s">
        <v>63</v>
      </c>
      <c r="D21" s="146">
        <v>39</v>
      </c>
      <c r="E21" s="147">
        <v>5048.55</v>
      </c>
      <c r="F21" s="133">
        <v>8.4818339598112732E-3</v>
      </c>
      <c r="G21" s="134">
        <v>5048.55</v>
      </c>
      <c r="H21" s="134">
        <v>5076.24</v>
      </c>
      <c r="I21" s="134"/>
      <c r="K21" s="134"/>
    </row>
    <row r="22" spans="1:11" x14ac:dyDescent="0.25">
      <c r="A22" s="136" t="s">
        <v>55</v>
      </c>
      <c r="B22" s="136" t="s">
        <v>88</v>
      </c>
      <c r="C22" s="129" t="s">
        <v>20</v>
      </c>
      <c r="D22" s="146">
        <v>8</v>
      </c>
      <c r="E22" s="147">
        <v>4946.8</v>
      </c>
      <c r="F22" s="133">
        <v>8.310888518959782E-3</v>
      </c>
      <c r="G22" s="134">
        <v>4946.8</v>
      </c>
      <c r="H22" s="134">
        <v>4948.4799999999996</v>
      </c>
      <c r="I22" s="134"/>
      <c r="J22" s="110">
        <v>508.06</v>
      </c>
      <c r="K22" s="134">
        <v>0</v>
      </c>
    </row>
    <row r="23" spans="1:11" x14ac:dyDescent="0.25">
      <c r="A23" s="136" t="s">
        <v>78</v>
      </c>
      <c r="B23" s="136" t="s">
        <v>62</v>
      </c>
      <c r="C23" s="129" t="s">
        <v>19</v>
      </c>
      <c r="D23" s="146">
        <v>156.756</v>
      </c>
      <c r="E23" s="147">
        <v>3956.52</v>
      </c>
      <c r="F23" s="133">
        <v>6.6471651659729021E-3</v>
      </c>
      <c r="G23" s="134">
        <v>3956.52</v>
      </c>
      <c r="H23" s="134">
        <v>3956.52</v>
      </c>
      <c r="I23" s="134"/>
      <c r="J23" s="110">
        <v>20.74</v>
      </c>
      <c r="K23" s="134">
        <v>0</v>
      </c>
    </row>
    <row r="24" spans="1:11" ht="28.8" x14ac:dyDescent="0.25">
      <c r="A24" s="136" t="s">
        <v>64</v>
      </c>
      <c r="B24" s="136" t="s">
        <v>185</v>
      </c>
      <c r="C24" s="129" t="s">
        <v>110</v>
      </c>
      <c r="D24" s="146">
        <v>3</v>
      </c>
      <c r="E24" s="147">
        <v>3298.92</v>
      </c>
      <c r="F24" s="133">
        <v>5.542362002297809E-3</v>
      </c>
      <c r="G24" s="134">
        <v>3298.92</v>
      </c>
      <c r="H24" s="134">
        <v>3039.69</v>
      </c>
      <c r="I24" s="134"/>
      <c r="J24" s="110">
        <v>903.5</v>
      </c>
      <c r="K24" s="134">
        <v>0</v>
      </c>
    </row>
    <row r="25" spans="1:11" x14ac:dyDescent="0.25">
      <c r="A25" s="136" t="s">
        <v>73</v>
      </c>
      <c r="B25" s="136" t="s">
        <v>83</v>
      </c>
      <c r="C25" s="129" t="s">
        <v>20</v>
      </c>
      <c r="D25" s="146">
        <v>213.48000000000002</v>
      </c>
      <c r="E25" s="147">
        <v>3291.86</v>
      </c>
      <c r="F25" s="133">
        <v>5.5305008247802509E-3</v>
      </c>
      <c r="G25" s="134">
        <v>3291.86</v>
      </c>
      <c r="H25" s="134">
        <v>3434.89</v>
      </c>
      <c r="I25" s="134"/>
      <c r="J25" s="110">
        <v>12.67</v>
      </c>
      <c r="K25" s="134">
        <v>0</v>
      </c>
    </row>
    <row r="26" spans="1:11" x14ac:dyDescent="0.25">
      <c r="A26" s="150" t="s">
        <v>72</v>
      </c>
      <c r="B26" s="127" t="s">
        <v>116</v>
      </c>
      <c r="C26" s="128" t="s">
        <v>20</v>
      </c>
      <c r="D26" s="131">
        <v>213.48000000000002</v>
      </c>
      <c r="E26" s="132">
        <v>3112.53</v>
      </c>
      <c r="F26" s="133">
        <v>5.2292168355134406E-3</v>
      </c>
      <c r="G26" s="134">
        <v>3112.53</v>
      </c>
      <c r="H26" s="134">
        <v>3236.35</v>
      </c>
      <c r="I26" s="134"/>
      <c r="J26" s="110">
        <v>11.98</v>
      </c>
      <c r="K26" s="134">
        <v>0</v>
      </c>
    </row>
    <row r="27" spans="1:11" x14ac:dyDescent="0.25">
      <c r="A27" s="150" t="s">
        <v>190</v>
      </c>
      <c r="B27" s="127" t="s">
        <v>13904</v>
      </c>
      <c r="C27" s="128" t="s">
        <v>14</v>
      </c>
      <c r="D27" s="131">
        <v>1</v>
      </c>
      <c r="E27" s="132">
        <v>2897.92</v>
      </c>
      <c r="F27" s="133">
        <v>4.8686605597282953E-3</v>
      </c>
      <c r="G27" s="134">
        <v>2897.92</v>
      </c>
      <c r="H27" s="134">
        <v>767.6</v>
      </c>
      <c r="I27" s="203" t="s">
        <v>19763</v>
      </c>
      <c r="K27" s="134"/>
    </row>
    <row r="28" spans="1:11" x14ac:dyDescent="0.25">
      <c r="A28" s="127" t="s">
        <v>19758</v>
      </c>
      <c r="B28" s="127" t="s">
        <v>125</v>
      </c>
      <c r="C28" s="128" t="s">
        <v>58</v>
      </c>
      <c r="D28" s="131">
        <v>60</v>
      </c>
      <c r="E28" s="132">
        <v>2734.8</v>
      </c>
      <c r="F28" s="133">
        <v>4.5946102372546316E-3</v>
      </c>
      <c r="G28" s="134">
        <v>2734.8</v>
      </c>
      <c r="H28" s="134">
        <v>2841</v>
      </c>
      <c r="I28" s="134"/>
      <c r="J28" s="110">
        <v>37.450000000000003</v>
      </c>
      <c r="K28" s="134">
        <v>0</v>
      </c>
    </row>
    <row r="29" spans="1:11" ht="28.8" x14ac:dyDescent="0.25">
      <c r="A29" s="127" t="s">
        <v>133</v>
      </c>
      <c r="B29" s="136" t="s">
        <v>166</v>
      </c>
      <c r="C29" s="129" t="s">
        <v>162</v>
      </c>
      <c r="D29" s="131">
        <v>2606.3682993333337</v>
      </c>
      <c r="E29" s="132">
        <v>2397.85</v>
      </c>
      <c r="F29" s="133">
        <v>4.0285162196142376E-3</v>
      </c>
      <c r="G29" s="134">
        <v>2397.85</v>
      </c>
      <c r="H29" s="134">
        <v>2528.17</v>
      </c>
      <c r="I29" s="134"/>
      <c r="J29" s="110">
        <v>0.76</v>
      </c>
      <c r="K29" s="134">
        <v>0</v>
      </c>
    </row>
    <row r="30" spans="1:11" ht="28.8" x14ac:dyDescent="0.25">
      <c r="A30" s="127" t="s">
        <v>132</v>
      </c>
      <c r="B30" s="127" t="s">
        <v>167</v>
      </c>
      <c r="C30" s="128" t="s">
        <v>162</v>
      </c>
      <c r="D30" s="131">
        <v>1071.1102600000002</v>
      </c>
      <c r="E30" s="132">
        <v>2388.5700000000002</v>
      </c>
      <c r="F30" s="133">
        <v>4.0129253233871925E-3</v>
      </c>
      <c r="G30" s="134">
        <v>2388.5700000000002</v>
      </c>
      <c r="H30" s="134">
        <v>2527.8200000000002</v>
      </c>
      <c r="I30" s="134"/>
      <c r="J30" s="110">
        <v>1.84</v>
      </c>
      <c r="K30" s="134">
        <v>0</v>
      </c>
    </row>
    <row r="31" spans="1:11" ht="28.8" x14ac:dyDescent="0.25">
      <c r="A31" s="127" t="s">
        <v>138</v>
      </c>
      <c r="B31" s="127" t="s">
        <v>141</v>
      </c>
      <c r="C31" s="128" t="s">
        <v>19</v>
      </c>
      <c r="D31" s="131">
        <v>2.1060000000000003</v>
      </c>
      <c r="E31" s="132">
        <v>1922.01</v>
      </c>
      <c r="F31" s="133">
        <v>3.2290795751447176E-3</v>
      </c>
      <c r="G31" s="134">
        <v>1922.01</v>
      </c>
      <c r="H31" s="134">
        <v>1927.74</v>
      </c>
      <c r="I31" s="134"/>
      <c r="J31" s="110">
        <v>749.85</v>
      </c>
      <c r="K31" s="134">
        <v>0</v>
      </c>
    </row>
    <row r="32" spans="1:11" x14ac:dyDescent="0.25">
      <c r="A32" s="127" t="s">
        <v>205</v>
      </c>
      <c r="B32" s="127" t="s">
        <v>142</v>
      </c>
      <c r="C32" s="128" t="s">
        <v>20</v>
      </c>
      <c r="D32" s="131">
        <v>907.68</v>
      </c>
      <c r="E32" s="132">
        <v>1706.43</v>
      </c>
      <c r="F32" s="133">
        <v>2.8668936474910123E-3</v>
      </c>
      <c r="G32" s="134">
        <v>1706.43</v>
      </c>
      <c r="H32" s="134">
        <v>1706.43</v>
      </c>
      <c r="I32" s="134"/>
      <c r="J32" s="110">
        <v>1.55</v>
      </c>
      <c r="K32" s="134">
        <v>0</v>
      </c>
    </row>
    <row r="33" spans="1:11" x14ac:dyDescent="0.25">
      <c r="A33" s="127" t="s">
        <v>191</v>
      </c>
      <c r="B33" s="127" t="s">
        <v>195</v>
      </c>
      <c r="C33" s="128" t="s">
        <v>63</v>
      </c>
      <c r="D33" s="131">
        <v>4</v>
      </c>
      <c r="E33" s="132">
        <v>1703.92</v>
      </c>
      <c r="F33" s="133">
        <v>2.8626767132744302E-3</v>
      </c>
      <c r="G33" s="134">
        <v>1703.92</v>
      </c>
      <c r="H33" s="134">
        <v>1703.92</v>
      </c>
      <c r="I33" s="134"/>
      <c r="J33" s="110">
        <v>350</v>
      </c>
      <c r="K33" s="134">
        <v>0</v>
      </c>
    </row>
    <row r="34" spans="1:11" x14ac:dyDescent="0.25">
      <c r="A34" s="127" t="s">
        <v>186</v>
      </c>
      <c r="B34" s="127" t="s">
        <v>187</v>
      </c>
      <c r="C34" s="128" t="s">
        <v>63</v>
      </c>
      <c r="D34" s="131">
        <v>1</v>
      </c>
      <c r="E34" s="132">
        <v>1319.04</v>
      </c>
      <c r="F34" s="133">
        <v>2.2160577326855156E-3</v>
      </c>
      <c r="G34" s="134">
        <v>1319.04</v>
      </c>
      <c r="H34" s="134">
        <v>1333.84</v>
      </c>
      <c r="I34" s="134"/>
      <c r="J34" s="110">
        <v>1083.76</v>
      </c>
      <c r="K34" s="134">
        <v>0</v>
      </c>
    </row>
    <row r="35" spans="1:11" ht="28.8" x14ac:dyDescent="0.25">
      <c r="A35" s="127" t="s">
        <v>131</v>
      </c>
      <c r="B35" s="136" t="s">
        <v>104</v>
      </c>
      <c r="C35" s="129" t="s">
        <v>101</v>
      </c>
      <c r="D35" s="131">
        <v>1171.7754240000002</v>
      </c>
      <c r="E35" s="132">
        <v>1230.3599999999999</v>
      </c>
      <c r="F35" s="133">
        <v>2.0670705907227614E-3</v>
      </c>
      <c r="G35" s="134">
        <v>1230.3599999999999</v>
      </c>
      <c r="H35" s="134">
        <v>1288.95</v>
      </c>
      <c r="I35" s="134"/>
      <c r="J35" s="110">
        <v>0.87</v>
      </c>
      <c r="K35" s="134">
        <v>0</v>
      </c>
    </row>
    <row r="36" spans="1:11" ht="28.8" x14ac:dyDescent="0.25">
      <c r="A36" s="127" t="s">
        <v>194</v>
      </c>
      <c r="B36" s="136" t="s">
        <v>13870</v>
      </c>
      <c r="C36" s="129" t="s">
        <v>14</v>
      </c>
      <c r="D36" s="131">
        <v>20</v>
      </c>
      <c r="E36" s="132">
        <v>1144</v>
      </c>
      <c r="F36" s="133">
        <v>1.9219811728167684E-3</v>
      </c>
      <c r="G36" s="134">
        <v>1144</v>
      </c>
      <c r="H36" s="134">
        <v>1162.8</v>
      </c>
      <c r="I36" s="134"/>
      <c r="K36" s="134"/>
    </row>
    <row r="37" spans="1:11" ht="28.8" x14ac:dyDescent="0.25">
      <c r="A37" s="127" t="s">
        <v>80</v>
      </c>
      <c r="B37" s="127" t="s">
        <v>165</v>
      </c>
      <c r="C37" s="128" t="s">
        <v>162</v>
      </c>
      <c r="D37" s="131">
        <v>348.9</v>
      </c>
      <c r="E37" s="132">
        <v>1032.74</v>
      </c>
      <c r="F37" s="133">
        <v>1.7350584234395012E-3</v>
      </c>
      <c r="G37" s="134">
        <v>1032.74</v>
      </c>
      <c r="H37" s="134">
        <v>1081.5899999999999</v>
      </c>
      <c r="I37" s="134"/>
      <c r="J37" s="110">
        <v>2.44</v>
      </c>
      <c r="K37" s="134">
        <v>0</v>
      </c>
    </row>
    <row r="38" spans="1:11" ht="52.2" customHeight="1" x14ac:dyDescent="0.25">
      <c r="A38" s="127" t="s">
        <v>71</v>
      </c>
      <c r="B38" s="136" t="s">
        <v>115</v>
      </c>
      <c r="C38" s="129" t="s">
        <v>20</v>
      </c>
      <c r="D38" s="131">
        <v>213.48000000000002</v>
      </c>
      <c r="E38" s="132">
        <v>996.95</v>
      </c>
      <c r="F38" s="133">
        <v>1.6749293096500677E-3</v>
      </c>
      <c r="G38" s="134">
        <v>996.95</v>
      </c>
      <c r="H38" s="134">
        <v>964.92</v>
      </c>
      <c r="I38" s="134"/>
      <c r="J38" s="110">
        <v>3.84</v>
      </c>
      <c r="K38" s="134">
        <v>0</v>
      </c>
    </row>
    <row r="39" spans="1:11" ht="28.8" x14ac:dyDescent="0.25">
      <c r="A39" s="127" t="s">
        <v>19755</v>
      </c>
      <c r="B39" s="127" t="s">
        <v>161</v>
      </c>
      <c r="C39" s="128" t="s">
        <v>58</v>
      </c>
      <c r="D39" s="131">
        <v>12.219999999999999</v>
      </c>
      <c r="E39" s="132">
        <v>942.52</v>
      </c>
      <c r="F39" s="133">
        <v>1.5834839991287241E-3</v>
      </c>
      <c r="G39" s="134">
        <v>942.52</v>
      </c>
      <c r="H39" s="134">
        <v>965.5</v>
      </c>
      <c r="I39" s="134"/>
      <c r="J39" s="110">
        <v>63.38</v>
      </c>
      <c r="K39" s="134">
        <v>0</v>
      </c>
    </row>
    <row r="40" spans="1:11" x14ac:dyDescent="0.25">
      <c r="A40" s="127" t="s">
        <v>70</v>
      </c>
      <c r="B40" s="127" t="s">
        <v>14060</v>
      </c>
      <c r="C40" s="128" t="s">
        <v>37</v>
      </c>
      <c r="D40" s="131">
        <v>12</v>
      </c>
      <c r="E40" s="132">
        <v>846</v>
      </c>
      <c r="F40" s="133">
        <v>1.4213252379396731E-3</v>
      </c>
      <c r="G40" s="134">
        <v>846</v>
      </c>
      <c r="H40" s="134">
        <v>847.32</v>
      </c>
      <c r="I40" s="134"/>
      <c r="J40" s="110">
        <v>57.93</v>
      </c>
      <c r="K40" s="134">
        <v>0</v>
      </c>
    </row>
    <row r="41" spans="1:11" ht="28.8" x14ac:dyDescent="0.25">
      <c r="A41" s="127" t="s">
        <v>163</v>
      </c>
      <c r="B41" s="144" t="s">
        <v>61</v>
      </c>
      <c r="C41" s="128" t="s">
        <v>19</v>
      </c>
      <c r="D41" s="131">
        <v>0.68459999999999999</v>
      </c>
      <c r="E41" s="132">
        <v>624.79</v>
      </c>
      <c r="F41" s="133">
        <v>1.0496806092344306E-3</v>
      </c>
      <c r="G41" s="134">
        <v>624.79</v>
      </c>
      <c r="H41" s="134">
        <v>626.65</v>
      </c>
      <c r="I41" s="134"/>
      <c r="J41" s="110">
        <v>749.85</v>
      </c>
      <c r="K41" s="134">
        <v>0</v>
      </c>
    </row>
    <row r="42" spans="1:11" x14ac:dyDescent="0.25">
      <c r="A42" s="127" t="s">
        <v>30</v>
      </c>
      <c r="B42" s="127" t="s">
        <v>29</v>
      </c>
      <c r="C42" s="128" t="s">
        <v>63</v>
      </c>
      <c r="D42" s="131">
        <v>1</v>
      </c>
      <c r="E42" s="132">
        <v>216.75</v>
      </c>
      <c r="F42" s="133">
        <v>3.6415159021681342E-4</v>
      </c>
      <c r="G42" s="134">
        <v>216.75</v>
      </c>
      <c r="H42" s="134">
        <v>216.91</v>
      </c>
      <c r="I42" s="134"/>
      <c r="J42" s="110">
        <v>178.09</v>
      </c>
      <c r="K42" s="134">
        <v>0</v>
      </c>
    </row>
    <row r="43" spans="1:11" x14ac:dyDescent="0.25">
      <c r="A43" s="127" t="s">
        <v>19757</v>
      </c>
      <c r="B43" s="127" t="s">
        <v>142</v>
      </c>
      <c r="C43" s="128" t="s">
        <v>20</v>
      </c>
      <c r="D43" s="131">
        <v>0.97110000000000007</v>
      </c>
      <c r="E43" s="132">
        <v>1.82</v>
      </c>
      <c r="F43" s="133">
        <v>3.0576973203903132E-6</v>
      </c>
      <c r="G43" s="134">
        <v>1.82</v>
      </c>
      <c r="H43" s="134">
        <v>1.82</v>
      </c>
      <c r="I43" s="134"/>
      <c r="J43" s="110">
        <v>1.55</v>
      </c>
      <c r="K43" s="134">
        <v>0</v>
      </c>
    </row>
    <row r="44" spans="1:11" x14ac:dyDescent="0.25">
      <c r="A44" s="151"/>
      <c r="B44" s="151" t="s">
        <v>19768</v>
      </c>
      <c r="C44" s="151"/>
      <c r="D44" s="151"/>
      <c r="E44" s="151"/>
      <c r="F44" s="151"/>
    </row>
    <row r="45" spans="1:11" x14ac:dyDescent="0.25">
      <c r="A45" s="160"/>
      <c r="B45" s="160"/>
      <c r="C45" s="160"/>
      <c r="D45" s="160"/>
      <c r="E45" s="160"/>
      <c r="F45" s="160"/>
    </row>
    <row r="46" spans="1:11" x14ac:dyDescent="0.25">
      <c r="A46" s="160"/>
      <c r="B46" s="160"/>
      <c r="C46" s="160"/>
      <c r="D46" s="160"/>
      <c r="E46" s="160"/>
      <c r="F46" s="160"/>
    </row>
    <row r="47" spans="1:11" x14ac:dyDescent="0.25">
      <c r="B47" s="161" t="s">
        <v>52</v>
      </c>
    </row>
    <row r="48" spans="1:11" x14ac:dyDescent="0.25">
      <c r="B48" s="161" t="s">
        <v>96</v>
      </c>
    </row>
    <row r="49" spans="2:2" x14ac:dyDescent="0.25">
      <c r="B49" s="161" t="s">
        <v>97</v>
      </c>
    </row>
    <row r="52" spans="2:2" x14ac:dyDescent="0.25">
      <c r="B52" s="161" t="s">
        <v>53</v>
      </c>
    </row>
    <row r="53" spans="2:2" x14ac:dyDescent="0.25">
      <c r="B53" s="161" t="s">
        <v>98</v>
      </c>
    </row>
    <row r="54" spans="2:2" x14ac:dyDescent="0.25">
      <c r="B54" s="161" t="s">
        <v>54</v>
      </c>
    </row>
  </sheetData>
  <autoFilter ref="A6:XEW44" xr:uid="{00000000-0009-0000-0000-000002000000}">
    <sortState xmlns:xlrd2="http://schemas.microsoft.com/office/spreadsheetml/2017/richdata2" ref="A7:XEW44">
      <sortCondition descending="1" ref="E6:E44"/>
    </sortState>
  </autoFilter>
  <pageMargins left="0.51181102362204722" right="0.51181102362204722" top="0.98425196850393704" bottom="0.98425196850393704" header="0.51181102362204722" footer="0.51181102362204722"/>
  <pageSetup paperSize="9" scale="59" fitToHeight="0" orientation="portrait" r:id="rId1"/>
  <headerFooter>
    <oddHeader>&amp;L &amp;C &amp;R</oddHeader>
    <oddFooter>&amp;L &amp;C
 /  &amp;R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7BD56-D018-4BA8-91CC-632E7AC4B4E8}">
  <dimension ref="A2:E4"/>
  <sheetViews>
    <sheetView tabSelected="1" workbookViewId="0">
      <selection activeCell="B22" sqref="B22"/>
    </sheetView>
  </sheetViews>
  <sheetFormatPr defaultRowHeight="13.8" x14ac:dyDescent="0.25"/>
  <cols>
    <col min="2" max="2" width="49.296875" customWidth="1"/>
    <col min="4" max="4" width="14" customWidth="1"/>
    <col min="5" max="5" width="15" customWidth="1"/>
    <col min="6" max="6" width="10.296875" customWidth="1"/>
  </cols>
  <sheetData>
    <row r="2" spans="1:5" s="308" customFormat="1" ht="27.6" x14ac:dyDescent="0.25">
      <c r="A2" s="313" t="s">
        <v>3</v>
      </c>
      <c r="B2" s="313" t="s">
        <v>6</v>
      </c>
      <c r="C2" s="313" t="s">
        <v>210</v>
      </c>
      <c r="D2" s="314" t="s">
        <v>19799</v>
      </c>
      <c r="E2" s="313" t="s">
        <v>19798</v>
      </c>
    </row>
    <row r="3" spans="1:5" ht="41.4" x14ac:dyDescent="0.25">
      <c r="A3" s="309" t="s">
        <v>129</v>
      </c>
      <c r="B3" s="310" t="s">
        <v>19800</v>
      </c>
      <c r="C3" s="309" t="s">
        <v>20</v>
      </c>
      <c r="D3" s="312">
        <f>E3/2</f>
        <v>685.73</v>
      </c>
      <c r="E3" s="311">
        <v>1371.46</v>
      </c>
    </row>
    <row r="4" spans="1:5" ht="27.6" x14ac:dyDescent="0.25">
      <c r="A4" s="309" t="s">
        <v>168</v>
      </c>
      <c r="B4" s="310" t="s">
        <v>19801</v>
      </c>
      <c r="C4" s="309" t="s">
        <v>63</v>
      </c>
      <c r="D4" s="312">
        <f>E4/2</f>
        <v>300</v>
      </c>
      <c r="E4" s="311">
        <v>600</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XFB63"/>
  <sheetViews>
    <sheetView showOutlineSymbols="0" showWhiteSpace="0" view="pageBreakPreview" topLeftCell="A37" zoomScale="70" zoomScaleNormal="85" zoomScaleSheetLayoutView="70" workbookViewId="0">
      <selection activeCell="F43" sqref="F43"/>
    </sheetView>
  </sheetViews>
  <sheetFormatPr defaultColWidth="8.69921875" defaultRowHeight="14.4" x14ac:dyDescent="0.25"/>
  <cols>
    <col min="1" max="1" width="10" style="110" bestFit="1" customWidth="1"/>
    <col min="2" max="2" width="13.19921875" style="110" bestFit="1" customWidth="1"/>
    <col min="3" max="3" width="18.59765625" style="204" customWidth="1"/>
    <col min="4" max="4" width="60" style="110" bestFit="1" customWidth="1"/>
    <col min="5" max="5" width="8.69921875" style="110" bestFit="1" customWidth="1"/>
    <col min="6" max="6" width="16.69921875" style="110" customWidth="1"/>
    <col min="7" max="7" width="34.19921875" style="110" hidden="1" customWidth="1"/>
    <col min="8" max="8" width="13" style="110" hidden="1" customWidth="1"/>
    <col min="9" max="11" width="13" style="110" bestFit="1" customWidth="1"/>
    <col min="12" max="13" width="13.69921875" style="110" hidden="1" customWidth="1"/>
    <col min="14" max="14" width="13.69921875" style="110" customWidth="1"/>
    <col min="15" max="16384" width="8.69921875" style="110"/>
  </cols>
  <sheetData>
    <row r="2" spans="1:16" x14ac:dyDescent="0.25">
      <c r="A2" s="109"/>
      <c r="B2" s="109"/>
      <c r="C2" s="205"/>
      <c r="D2" s="109" t="s">
        <v>49</v>
      </c>
      <c r="F2" s="111" t="s">
        <v>0</v>
      </c>
      <c r="I2" s="111" t="s">
        <v>1</v>
      </c>
      <c r="J2" s="111"/>
      <c r="K2" s="111"/>
    </row>
    <row r="3" spans="1:16" ht="57.6" x14ac:dyDescent="0.25">
      <c r="A3" s="112"/>
      <c r="B3" s="112"/>
      <c r="C3" s="206"/>
      <c r="D3" s="273" t="s">
        <v>109</v>
      </c>
      <c r="F3" s="274" t="s">
        <v>19762</v>
      </c>
      <c r="I3" s="275">
        <v>0.21709999999999999</v>
      </c>
      <c r="J3" s="113"/>
      <c r="K3" s="113"/>
    </row>
    <row r="4" spans="1:16" x14ac:dyDescent="0.25">
      <c r="A4" s="112"/>
      <c r="B4" s="112"/>
      <c r="C4" s="206"/>
      <c r="D4" s="112"/>
      <c r="E4" s="112"/>
      <c r="F4" s="112"/>
      <c r="G4" s="112"/>
      <c r="H4" s="112"/>
      <c r="I4" s="112"/>
      <c r="J4" s="112"/>
      <c r="K4" s="112"/>
    </row>
    <row r="5" spans="1:16" ht="13.95" customHeight="1" x14ac:dyDescent="0.25">
      <c r="A5" s="115" t="s">
        <v>18679</v>
      </c>
      <c r="B5" s="115"/>
      <c r="C5" s="207"/>
      <c r="D5" s="115"/>
      <c r="E5" s="115"/>
      <c r="F5" s="115"/>
      <c r="G5" s="115"/>
      <c r="H5" s="115"/>
      <c r="I5" s="115"/>
      <c r="J5" s="115"/>
      <c r="K5" s="115"/>
    </row>
    <row r="6" spans="1:16" x14ac:dyDescent="0.25">
      <c r="A6" s="116" t="s">
        <v>3</v>
      </c>
      <c r="B6" s="116" t="s">
        <v>5</v>
      </c>
      <c r="C6" s="208" t="s">
        <v>4</v>
      </c>
      <c r="D6" s="116" t="s">
        <v>6</v>
      </c>
      <c r="E6" s="118" t="s">
        <v>7</v>
      </c>
      <c r="F6" s="117" t="s">
        <v>8</v>
      </c>
      <c r="G6" s="118" t="s">
        <v>15316</v>
      </c>
      <c r="H6" s="117" t="s">
        <v>9</v>
      </c>
      <c r="I6" s="117" t="s">
        <v>19769</v>
      </c>
      <c r="J6" s="117" t="s">
        <v>10</v>
      </c>
      <c r="K6" s="117" t="s">
        <v>11</v>
      </c>
      <c r="L6" s="119" t="s">
        <v>18678</v>
      </c>
      <c r="M6" s="110" t="s">
        <v>19761</v>
      </c>
    </row>
    <row r="7" spans="1:16" x14ac:dyDescent="0.25">
      <c r="A7" s="120">
        <v>1</v>
      </c>
      <c r="B7" s="121"/>
      <c r="C7" s="211"/>
      <c r="D7" s="123" t="s">
        <v>28</v>
      </c>
      <c r="E7" s="121"/>
      <c r="F7" s="122"/>
      <c r="G7" s="121"/>
      <c r="H7" s="124"/>
      <c r="I7" s="121"/>
      <c r="J7" s="124">
        <f>SUM(J8:J16)</f>
        <v>30533.31</v>
      </c>
      <c r="K7" s="125">
        <f>J7/$I$53</f>
        <v>5.1297593499805914E-2</v>
      </c>
    </row>
    <row r="8" spans="1:16" x14ac:dyDescent="0.25">
      <c r="A8" s="126" t="s">
        <v>30</v>
      </c>
      <c r="B8" s="127" t="s">
        <v>13</v>
      </c>
      <c r="C8" s="212">
        <v>99060</v>
      </c>
      <c r="D8" s="127" t="s">
        <v>29</v>
      </c>
      <c r="E8" s="128" t="s">
        <v>63</v>
      </c>
      <c r="F8" s="131">
        <v>1</v>
      </c>
      <c r="G8" s="129" t="s">
        <v>175</v>
      </c>
      <c r="H8" s="130">
        <f>VLOOKUP(C8,sinapi!A$1:D$14488,4,FALSE)</f>
        <v>178.09</v>
      </c>
      <c r="I8" s="132">
        <f t="shared" ref="I8:I16" si="0">TRUNC(H8*(1+$I$3),2)</f>
        <v>216.75</v>
      </c>
      <c r="J8" s="132">
        <f t="shared" ref="J8:J16" si="1">TRUNC(I8*F8,2)</f>
        <v>216.75</v>
      </c>
      <c r="K8" s="133">
        <f t="shared" ref="K8:K16" si="2">(J8/$I$53)</f>
        <v>3.6415159021681342E-4</v>
      </c>
      <c r="L8" s="134">
        <f t="shared" ref="L8:L16" si="3">J8</f>
        <v>216.75</v>
      </c>
      <c r="M8" s="134">
        <v>216.91</v>
      </c>
      <c r="N8" s="134"/>
      <c r="O8" s="110">
        <v>178.09</v>
      </c>
      <c r="P8" s="134">
        <f>H8-O8</f>
        <v>0</v>
      </c>
    </row>
    <row r="9" spans="1:16" x14ac:dyDescent="0.25">
      <c r="A9" s="126" t="s">
        <v>55</v>
      </c>
      <c r="B9" s="127" t="s">
        <v>34</v>
      </c>
      <c r="C9" s="162">
        <v>101001101</v>
      </c>
      <c r="D9" s="127" t="s">
        <v>88</v>
      </c>
      <c r="E9" s="128" t="s">
        <v>20</v>
      </c>
      <c r="F9" s="131">
        <v>8</v>
      </c>
      <c r="G9" s="135" t="s">
        <v>15317</v>
      </c>
      <c r="H9" s="130">
        <f>VLOOKUP(C9,agesul!A$1:D$15489,4,FALSE)</f>
        <v>508.06</v>
      </c>
      <c r="I9" s="132">
        <f t="shared" si="0"/>
        <v>618.35</v>
      </c>
      <c r="J9" s="132">
        <f t="shared" si="1"/>
        <v>4946.8</v>
      </c>
      <c r="K9" s="133">
        <f t="shared" si="2"/>
        <v>8.310888518959782E-3</v>
      </c>
      <c r="L9" s="134">
        <f t="shared" si="3"/>
        <v>4946.8</v>
      </c>
      <c r="M9" s="134">
        <v>4948.4799999999996</v>
      </c>
      <c r="N9" s="134"/>
      <c r="O9" s="110">
        <v>508.06</v>
      </c>
      <c r="P9" s="134">
        <f>H9-O9</f>
        <v>0</v>
      </c>
    </row>
    <row r="10" spans="1:16" ht="43.2" x14ac:dyDescent="0.25">
      <c r="A10" s="126" t="s">
        <v>64</v>
      </c>
      <c r="B10" s="136" t="s">
        <v>34</v>
      </c>
      <c r="C10" s="209">
        <v>101001186</v>
      </c>
      <c r="D10" s="136" t="s">
        <v>185</v>
      </c>
      <c r="E10" s="129" t="s">
        <v>110</v>
      </c>
      <c r="F10" s="131">
        <v>3</v>
      </c>
      <c r="G10" s="129" t="s">
        <v>111</v>
      </c>
      <c r="H10" s="130">
        <f>VLOOKUP(C10,agesul!A$1:D$15489,4,FALSE)</f>
        <v>903.5</v>
      </c>
      <c r="I10" s="132">
        <f t="shared" si="0"/>
        <v>1099.6400000000001</v>
      </c>
      <c r="J10" s="132">
        <f t="shared" si="1"/>
        <v>3298.92</v>
      </c>
      <c r="K10" s="133">
        <f t="shared" si="2"/>
        <v>5.542362002297809E-3</v>
      </c>
      <c r="L10" s="134">
        <f t="shared" si="3"/>
        <v>3298.92</v>
      </c>
      <c r="M10" s="134">
        <v>3039.69</v>
      </c>
      <c r="N10" s="134"/>
      <c r="O10" s="110">
        <v>903.5</v>
      </c>
      <c r="P10" s="134">
        <f>H10-O10</f>
        <v>0</v>
      </c>
    </row>
    <row r="11" spans="1:16" x14ac:dyDescent="0.25">
      <c r="A11" s="126" t="s">
        <v>186</v>
      </c>
      <c r="B11" s="136" t="s">
        <v>34</v>
      </c>
      <c r="C11" s="209">
        <v>101001196</v>
      </c>
      <c r="D11" s="136" t="s">
        <v>187</v>
      </c>
      <c r="E11" s="129" t="s">
        <v>63</v>
      </c>
      <c r="F11" s="131">
        <v>1</v>
      </c>
      <c r="G11" s="129" t="s">
        <v>188</v>
      </c>
      <c r="H11" s="130">
        <f>VLOOKUP(C11,agesul!A$1:D$15489,4,FALSE)</f>
        <v>1083.76</v>
      </c>
      <c r="I11" s="132">
        <f t="shared" si="0"/>
        <v>1319.04</v>
      </c>
      <c r="J11" s="132">
        <f t="shared" si="1"/>
        <v>1319.04</v>
      </c>
      <c r="K11" s="133">
        <f t="shared" si="2"/>
        <v>2.2160577326855156E-3</v>
      </c>
      <c r="L11" s="134">
        <f t="shared" si="3"/>
        <v>1319.04</v>
      </c>
      <c r="M11" s="134">
        <v>1333.84</v>
      </c>
      <c r="N11" s="134"/>
      <c r="O11" s="110">
        <v>1083.76</v>
      </c>
      <c r="P11" s="134">
        <f>H11-O11</f>
        <v>0</v>
      </c>
    </row>
    <row r="12" spans="1:16" x14ac:dyDescent="0.25">
      <c r="A12" s="126" t="s">
        <v>189</v>
      </c>
      <c r="B12" s="136" t="s">
        <v>34</v>
      </c>
      <c r="C12" s="209">
        <v>101003101</v>
      </c>
      <c r="D12" s="136" t="s">
        <v>192</v>
      </c>
      <c r="E12" s="129" t="s">
        <v>63</v>
      </c>
      <c r="F12" s="131">
        <v>1</v>
      </c>
      <c r="G12" s="129" t="s">
        <v>188</v>
      </c>
      <c r="H12" s="130">
        <f>VLOOKUP(C12,agesul!A$1:D$15489,4,FALSE)</f>
        <v>5702.62</v>
      </c>
      <c r="I12" s="132">
        <f t="shared" si="0"/>
        <v>6940.65</v>
      </c>
      <c r="J12" s="132">
        <f t="shared" si="1"/>
        <v>6940.65</v>
      </c>
      <c r="K12" s="133">
        <f t="shared" si="2"/>
        <v>1.1660663135586278E-2</v>
      </c>
      <c r="L12" s="134">
        <f t="shared" si="3"/>
        <v>6940.65</v>
      </c>
      <c r="M12" s="134">
        <v>6561.1</v>
      </c>
      <c r="N12" s="134"/>
      <c r="O12" s="110">
        <v>5702.62</v>
      </c>
      <c r="P12" s="134">
        <f>H12-O12</f>
        <v>0</v>
      </c>
    </row>
    <row r="13" spans="1:16" ht="28.8" x14ac:dyDescent="0.25">
      <c r="A13" s="126" t="s">
        <v>190</v>
      </c>
      <c r="B13" s="136" t="s">
        <v>34</v>
      </c>
      <c r="C13" s="209">
        <v>101002100</v>
      </c>
      <c r="D13" s="136" t="s">
        <v>13904</v>
      </c>
      <c r="E13" s="129" t="s">
        <v>14</v>
      </c>
      <c r="F13" s="131">
        <v>1</v>
      </c>
      <c r="G13" s="129" t="s">
        <v>188</v>
      </c>
      <c r="H13" s="130">
        <f>VLOOKUP(C13,agesul!A$1:D$15489,4,FALSE)</f>
        <v>2381.0100000000002</v>
      </c>
      <c r="I13" s="132">
        <f t="shared" si="0"/>
        <v>2897.92</v>
      </c>
      <c r="J13" s="132">
        <f t="shared" si="1"/>
        <v>2897.92</v>
      </c>
      <c r="K13" s="133">
        <f t="shared" si="2"/>
        <v>4.8686605597282953E-3</v>
      </c>
      <c r="L13" s="134">
        <f t="shared" si="3"/>
        <v>2897.92</v>
      </c>
      <c r="M13" s="134">
        <v>767.6</v>
      </c>
      <c r="N13" s="203" t="s">
        <v>19763</v>
      </c>
      <c r="P13" s="134"/>
    </row>
    <row r="14" spans="1:16" x14ac:dyDescent="0.25">
      <c r="A14" s="126" t="s">
        <v>191</v>
      </c>
      <c r="B14" s="136" t="s">
        <v>34</v>
      </c>
      <c r="C14" s="209">
        <v>201002161</v>
      </c>
      <c r="D14" s="136" t="s">
        <v>195</v>
      </c>
      <c r="E14" s="129" t="s">
        <v>63</v>
      </c>
      <c r="F14" s="131">
        <v>4</v>
      </c>
      <c r="G14" s="129" t="s">
        <v>15318</v>
      </c>
      <c r="H14" s="130">
        <f>VLOOKUP(C14,agesul!A$1:D$15489,4,FALSE)</f>
        <v>350</v>
      </c>
      <c r="I14" s="132">
        <f t="shared" si="0"/>
        <v>425.98</v>
      </c>
      <c r="J14" s="132">
        <f t="shared" si="1"/>
        <v>1703.92</v>
      </c>
      <c r="K14" s="133">
        <f t="shared" si="2"/>
        <v>2.8626767132744302E-3</v>
      </c>
      <c r="L14" s="134">
        <f t="shared" si="3"/>
        <v>1703.92</v>
      </c>
      <c r="M14" s="134">
        <v>1703.92</v>
      </c>
      <c r="N14" s="134"/>
      <c r="O14" s="110">
        <v>350</v>
      </c>
      <c r="P14" s="134">
        <f>H14-O14</f>
        <v>0</v>
      </c>
    </row>
    <row r="15" spans="1:16" ht="28.8" x14ac:dyDescent="0.25">
      <c r="A15" s="126" t="s">
        <v>194</v>
      </c>
      <c r="B15" s="136" t="s">
        <v>65</v>
      </c>
      <c r="C15" s="209" t="str">
        <f>Composição!B95</f>
        <v>COMPOSIÇÃO 12</v>
      </c>
      <c r="D15" s="136" t="str">
        <f>Composição!D96</f>
        <v>SINALIZAÇÃO DE SEGURANÇA COM CONE DE SINALIZACAO EM PVC RIGIDO COM FAIXA REFLETIVA, H = 70 / 76 CM</v>
      </c>
      <c r="E15" s="129" t="s">
        <v>14</v>
      </c>
      <c r="F15" s="131">
        <v>20</v>
      </c>
      <c r="G15" s="129" t="s">
        <v>15319</v>
      </c>
      <c r="H15" s="130">
        <f>Composição!H100</f>
        <v>47</v>
      </c>
      <c r="I15" s="132">
        <f t="shared" si="0"/>
        <v>57.2</v>
      </c>
      <c r="J15" s="132">
        <f t="shared" si="1"/>
        <v>1144</v>
      </c>
      <c r="K15" s="133">
        <f t="shared" si="2"/>
        <v>1.9219811728167684E-3</v>
      </c>
      <c r="L15" s="134">
        <f t="shared" si="3"/>
        <v>1144</v>
      </c>
      <c r="M15" s="134">
        <v>1162.8</v>
      </c>
      <c r="N15" s="134"/>
      <c r="P15" s="134"/>
    </row>
    <row r="16" spans="1:16" ht="43.2" x14ac:dyDescent="0.25">
      <c r="A16" s="126" t="s">
        <v>197</v>
      </c>
      <c r="B16" s="136" t="s">
        <v>65</v>
      </c>
      <c r="C16" s="209" t="str">
        <f>Composição!B102</f>
        <v>COMPOSIÇÃO 13</v>
      </c>
      <c r="D16" s="136" t="str">
        <f>Composição!D103</f>
        <v>SINALIZAÇÃO DE SEGURANÇA COM TELA PLASTICA TECIDA LISTRADA BRANCA E LARANJA, TIPO GUARDA CORPO, EM POLIETILENO MONOFILADO, ROLO 1,20 X 50 M (L X C)</v>
      </c>
      <c r="E16" s="129" t="s">
        <v>16</v>
      </c>
      <c r="F16" s="131">
        <v>862.59999999999991</v>
      </c>
      <c r="G16" s="129" t="s">
        <v>15320</v>
      </c>
      <c r="H16" s="130">
        <f>Composição!H107</f>
        <v>7.6899999999999995</v>
      </c>
      <c r="I16" s="132">
        <f t="shared" si="0"/>
        <v>9.35</v>
      </c>
      <c r="J16" s="132">
        <f t="shared" si="1"/>
        <v>8065.31</v>
      </c>
      <c r="K16" s="133">
        <f t="shared" si="2"/>
        <v>1.3550152074240219E-2</v>
      </c>
      <c r="L16" s="134">
        <f t="shared" si="3"/>
        <v>8065.31</v>
      </c>
      <c r="M16" s="134">
        <v>8134.31</v>
      </c>
      <c r="N16" s="134"/>
      <c r="P16" s="134"/>
    </row>
    <row r="17" spans="1:1022 1026:2046 2050:3070 3074:4094 4098:5118 5122:6142 6146:7166 7170:8190 8194:9214 9218:10238 10242:11262 11266:12286 12290:13310 13314:14334 14338:15358 15362:16382" x14ac:dyDescent="0.25">
      <c r="A17" s="120">
        <v>2</v>
      </c>
      <c r="B17" s="121"/>
      <c r="C17" s="211"/>
      <c r="D17" s="123" t="s">
        <v>134</v>
      </c>
      <c r="E17" s="121"/>
      <c r="F17" s="122"/>
      <c r="G17" s="121"/>
      <c r="H17" s="124"/>
      <c r="I17" s="121"/>
      <c r="J17" s="124">
        <f>J18</f>
        <v>23444.44</v>
      </c>
      <c r="K17" s="125">
        <f>J17/$I$53</f>
        <v>3.9387912838489816E-2</v>
      </c>
      <c r="P17" s="134"/>
    </row>
    <row r="18" spans="1:1022 1026:2046 2050:3070 3074:4094 4098:5118 5122:6142 6146:7166 7170:8190 8194:9214 9218:10238 10242:11262 11266:12286 12290:13310 13314:14334 14338:15358 15362:16382" x14ac:dyDescent="0.25">
      <c r="A18" s="137" t="s">
        <v>31</v>
      </c>
      <c r="B18" s="138"/>
      <c r="C18" s="213"/>
      <c r="D18" s="140" t="s">
        <v>135</v>
      </c>
      <c r="E18" s="138"/>
      <c r="F18" s="139"/>
      <c r="G18" s="138"/>
      <c r="H18" s="141"/>
      <c r="I18" s="138"/>
      <c r="J18" s="141">
        <f>SUM(J19:J23)</f>
        <v>23444.44</v>
      </c>
      <c r="K18" s="142">
        <f t="shared" ref="K18:K23" si="4">(J18/$I$53)</f>
        <v>3.9387912838489816E-2</v>
      </c>
      <c r="P18" s="134"/>
    </row>
    <row r="19" spans="1:1022 1026:2046 2050:3070 3074:4094 4098:5118 5122:6142 6146:7166 7170:8190 8194:9214 9218:10238 10242:11262 11266:12286 12290:13310 13314:14334 14338:15358 15362:16382" ht="43.2" x14ac:dyDescent="0.25">
      <c r="A19" s="126" t="s">
        <v>138</v>
      </c>
      <c r="B19" s="127" t="s">
        <v>13</v>
      </c>
      <c r="C19" s="212">
        <v>94990</v>
      </c>
      <c r="D19" s="127" t="s">
        <v>141</v>
      </c>
      <c r="E19" s="128" t="s">
        <v>19</v>
      </c>
      <c r="F19" s="131">
        <v>2.1060000000000003</v>
      </c>
      <c r="G19" s="129" t="s">
        <v>176</v>
      </c>
      <c r="H19" s="130">
        <f>VLOOKUP(C19,sinapi!A$1:D$14488,4,FALSE)</f>
        <v>749.85</v>
      </c>
      <c r="I19" s="132">
        <f>TRUNC(H19*(1+$I$3),2)</f>
        <v>912.64</v>
      </c>
      <c r="J19" s="132">
        <f>TRUNC(I19*F19,2)</f>
        <v>1922.01</v>
      </c>
      <c r="K19" s="133">
        <f t="shared" si="4"/>
        <v>3.2290795751447176E-3</v>
      </c>
      <c r="L19" s="134">
        <f>J19</f>
        <v>1922.01</v>
      </c>
      <c r="M19" s="134">
        <v>1927.74</v>
      </c>
      <c r="N19" s="134"/>
      <c r="O19" s="110">
        <v>749.85</v>
      </c>
      <c r="P19" s="134">
        <f>H19-O19</f>
        <v>0</v>
      </c>
    </row>
    <row r="20" spans="1:1022 1026:2046 2050:3070 3074:4094 4098:5118 5122:6142 6146:7166 7170:8190 8194:9214 9218:10238 10242:11262 11266:12286 12290:13310 13314:14334 14338:15358 15362:16382" ht="57.6" x14ac:dyDescent="0.25">
      <c r="A20" s="126" t="s">
        <v>139</v>
      </c>
      <c r="B20" s="136" t="s">
        <v>65</v>
      </c>
      <c r="C20" s="210" t="str">
        <f>Composição!B76</f>
        <v>COMPOSIÇÃO 9</v>
      </c>
      <c r="D20" s="136" t="str">
        <f>Composição!D77</f>
        <v>REMODELAÇÃO DE MEIO-FIO ELEVADO COM MUDANÇA DE SEÇÃO, ARMADO, COM SARJETA, ALTURA INICIAL DE 60CM E FINAL DE 35CM, SEÇÃO INICIAL 0,128M2 E SEÇÃO FINAL 0,09M2 , CONCRETO FCK=20MPA, MOLDADO NO LOCAL - MODELO ESQUINA MUDANÇA DE SEÇÃO</v>
      </c>
      <c r="E20" s="129" t="str">
        <f>Composição!E77</f>
        <v>UNID</v>
      </c>
      <c r="F20" s="131">
        <v>13</v>
      </c>
      <c r="G20" s="129" t="s">
        <v>177</v>
      </c>
      <c r="H20" s="143">
        <f>Composição!H84</f>
        <v>981.49999999999989</v>
      </c>
      <c r="I20" s="132">
        <f>TRUNC(H20*(1+$I$3),2)</f>
        <v>1194.58</v>
      </c>
      <c r="J20" s="132">
        <f>TRUNC(I20*F20,2)</f>
        <v>15529.54</v>
      </c>
      <c r="K20" s="133">
        <f t="shared" si="4"/>
        <v>2.609045760708472E-2</v>
      </c>
      <c r="L20" s="134">
        <f>J20</f>
        <v>15529.54</v>
      </c>
      <c r="M20" s="134">
        <v>15888.34</v>
      </c>
      <c r="N20" s="134"/>
      <c r="P20" s="134"/>
    </row>
    <row r="21" spans="1:1022 1026:2046 2050:3070 3074:4094 4098:5118 5122:6142 6146:7166 7170:8190 8194:9214 9218:10238 10242:11262 11266:12286 12290:13310 13314:14334 14338:15358 15362:16382" ht="43.2" x14ac:dyDescent="0.25">
      <c r="A21" s="126" t="s">
        <v>19755</v>
      </c>
      <c r="B21" s="136" t="s">
        <v>13</v>
      </c>
      <c r="C21" s="209">
        <v>94268</v>
      </c>
      <c r="D21" s="136" t="s">
        <v>161</v>
      </c>
      <c r="E21" s="129" t="s">
        <v>58</v>
      </c>
      <c r="F21" s="131">
        <v>12.219999999999999</v>
      </c>
      <c r="G21" s="129" t="s">
        <v>178</v>
      </c>
      <c r="H21" s="130">
        <f>VLOOKUP(C21,sinapi!A$1:D$14488,4,FALSE)</f>
        <v>63.38</v>
      </c>
      <c r="I21" s="132">
        <f>TRUNC(H21*(1+$I$3),2)</f>
        <v>77.13</v>
      </c>
      <c r="J21" s="132">
        <f>TRUNC(I21*F21,2)</f>
        <v>942.52</v>
      </c>
      <c r="K21" s="133">
        <f t="shared" si="4"/>
        <v>1.5834839991287241E-3</v>
      </c>
      <c r="L21" s="134">
        <f>J21</f>
        <v>942.52</v>
      </c>
      <c r="M21" s="134">
        <v>965.5</v>
      </c>
      <c r="N21" s="134"/>
      <c r="O21" s="110">
        <v>63.38</v>
      </c>
      <c r="P21" s="134">
        <f>H21-O21</f>
        <v>0</v>
      </c>
    </row>
    <row r="22" spans="1:1022 1026:2046 2050:3070 3074:4094 4098:5118 5122:6142 6146:7166 7170:8190 8194:9214 9218:10238 10242:11262 11266:12286 12290:13310 13314:14334 14338:15358 15362:16382" ht="28.8" x14ac:dyDescent="0.25">
      <c r="A22" s="126" t="s">
        <v>19756</v>
      </c>
      <c r="B22" s="136" t="s">
        <v>65</v>
      </c>
      <c r="C22" s="210" t="str">
        <f>Composição!B13</f>
        <v>COMPOSIÇÃO 2</v>
      </c>
      <c r="D22" s="136" t="str">
        <f>Composição!D14</f>
        <v>PILARETE DE CONCRETO ARMADO DE PROTEÇÃO DAS ESQUINAS D=15CM, H=80CM</v>
      </c>
      <c r="E22" s="128" t="s">
        <v>63</v>
      </c>
      <c r="F22" s="131">
        <v>39</v>
      </c>
      <c r="G22" s="129" t="s">
        <v>179</v>
      </c>
      <c r="H22" s="143">
        <f>Composição!H20</f>
        <v>106.36</v>
      </c>
      <c r="I22" s="132">
        <f>TRUNC(H22*(1+$I$3),2)</f>
        <v>129.44999999999999</v>
      </c>
      <c r="J22" s="132">
        <f>TRUNC(I22*F22,2)</f>
        <v>5048.55</v>
      </c>
      <c r="K22" s="133">
        <f t="shared" si="4"/>
        <v>8.4818339598112732E-3</v>
      </c>
      <c r="L22" s="134">
        <f>J22</f>
        <v>5048.55</v>
      </c>
      <c r="M22" s="134">
        <v>5076.24</v>
      </c>
      <c r="N22" s="134"/>
      <c r="P22" s="134"/>
    </row>
    <row r="23" spans="1:1022 1026:2046 2050:3070 3074:4094 4098:5118 5122:6142 6146:7166 7170:8190 8194:9214 9218:10238 10242:11262 11266:12286 12290:13310 13314:14334 14338:15358 15362:16382" ht="28.8" x14ac:dyDescent="0.25">
      <c r="A23" s="126" t="s">
        <v>19757</v>
      </c>
      <c r="B23" s="144" t="s">
        <v>13</v>
      </c>
      <c r="C23" s="214">
        <v>102498</v>
      </c>
      <c r="D23" s="144" t="s">
        <v>142</v>
      </c>
      <c r="E23" s="128" t="s">
        <v>20</v>
      </c>
      <c r="F23" s="131">
        <v>0.97110000000000007</v>
      </c>
      <c r="G23" s="145" t="s">
        <v>180</v>
      </c>
      <c r="H23" s="130">
        <f>VLOOKUP(C23,sinapi!A$1:D$14488,4,FALSE)</f>
        <v>1.55</v>
      </c>
      <c r="I23" s="132">
        <f>TRUNC(H23*(1+$I$3),2)</f>
        <v>1.88</v>
      </c>
      <c r="J23" s="132">
        <f>TRUNC(I23*F23,2)</f>
        <v>1.82</v>
      </c>
      <c r="K23" s="133">
        <f t="shared" si="4"/>
        <v>3.0576973203903132E-6</v>
      </c>
      <c r="L23" s="134">
        <f>J23</f>
        <v>1.82</v>
      </c>
      <c r="M23" s="134">
        <v>1.82</v>
      </c>
      <c r="N23" s="134"/>
      <c r="O23" s="110">
        <v>1.55</v>
      </c>
      <c r="P23" s="134">
        <f>H23-O23</f>
        <v>0</v>
      </c>
    </row>
    <row r="24" spans="1:1022 1026:2046 2050:3070 3074:4094 4098:5118 5122:6142 6146:7166 7170:8190 8194:9214 9218:10238 10242:11262 11266:12286 12290:13310 13314:14334 14338:15358 15362:16382" x14ac:dyDescent="0.25">
      <c r="A24" s="120">
        <v>3</v>
      </c>
      <c r="B24" s="121"/>
      <c r="C24" s="211"/>
      <c r="D24" s="123" t="s">
        <v>118</v>
      </c>
      <c r="E24" s="121"/>
      <c r="F24" s="122"/>
      <c r="G24" s="121"/>
      <c r="H24" s="124"/>
      <c r="I24" s="121"/>
      <c r="J24" s="124">
        <f>(J25)</f>
        <v>10982.14</v>
      </c>
      <c r="K24" s="125">
        <f>J24/$I$53</f>
        <v>1.8450582445138062E-2</v>
      </c>
      <c r="P24" s="134"/>
    </row>
    <row r="25" spans="1:1022 1026:2046 2050:3070 3074:4094 4098:5118 5122:6142 6146:7166 7170:8190 8194:9214 9218:10238 10242:11262 11266:12286 12290:13310 13314:14334 14338:15358 15362:16382" x14ac:dyDescent="0.25">
      <c r="A25" s="137" t="s">
        <v>32</v>
      </c>
      <c r="B25" s="138"/>
      <c r="C25" s="213"/>
      <c r="D25" s="140" t="s">
        <v>86</v>
      </c>
      <c r="E25" s="138"/>
      <c r="F25" s="139"/>
      <c r="G25" s="138"/>
      <c r="H25" s="141"/>
      <c r="I25" s="138"/>
      <c r="J25" s="141">
        <f>SUM(J26:J30)</f>
        <v>10982.14</v>
      </c>
      <c r="K25" s="142">
        <f t="shared" ref="K25:K30" si="5">(J25/$I$53)</f>
        <v>1.8450582445138062E-2</v>
      </c>
      <c r="P25" s="134"/>
    </row>
    <row r="26" spans="1:1022 1026:2046 2050:3070 3074:4094 4098:5118 5122:6142 6146:7166 7170:8190 8194:9214 9218:10238 10242:11262 11266:12286 12290:13310 13314:14334 14338:15358 15362:16382" ht="28.8" x14ac:dyDescent="0.25">
      <c r="A26" s="136" t="s">
        <v>70</v>
      </c>
      <c r="B26" s="136" t="s">
        <v>34</v>
      </c>
      <c r="C26" s="210">
        <v>501000145</v>
      </c>
      <c r="D26" s="136" t="s">
        <v>14060</v>
      </c>
      <c r="E26" s="129" t="s">
        <v>37</v>
      </c>
      <c r="F26" s="146">
        <v>12</v>
      </c>
      <c r="G26" s="129" t="s">
        <v>123</v>
      </c>
      <c r="H26" s="130">
        <f>VLOOKUP(C26,agesul!A$1:D$15489,4,FALSE)</f>
        <v>57.93</v>
      </c>
      <c r="I26" s="147">
        <f>TRUNC(H26*(1+$I$3),2)</f>
        <v>70.5</v>
      </c>
      <c r="J26" s="147">
        <f>TRUNC(I26*F26,2)</f>
        <v>846</v>
      </c>
      <c r="K26" s="133">
        <f t="shared" si="5"/>
        <v>1.4213252379396731E-3</v>
      </c>
      <c r="L26" s="134">
        <f>J26</f>
        <v>846</v>
      </c>
      <c r="M26" s="134">
        <v>847.32</v>
      </c>
      <c r="N26" s="134"/>
      <c r="O26" s="110">
        <v>57.93</v>
      </c>
      <c r="P26" s="134">
        <f>H26-O26</f>
        <v>0</v>
      </c>
    </row>
    <row r="27" spans="1:1022 1026:2046 2050:3070 3074:4094 4098:5118 5122:6142 6146:7166 7170:8190 8194:9214 9218:10238 10242:11262 11266:12286 12290:13310 13314:14334 14338:15358 15362:16382" ht="28.8" x14ac:dyDescent="0.25">
      <c r="A27" s="136" t="s">
        <v>71</v>
      </c>
      <c r="B27" s="136" t="s">
        <v>13</v>
      </c>
      <c r="C27" s="210">
        <v>88485</v>
      </c>
      <c r="D27" s="136" t="s">
        <v>115</v>
      </c>
      <c r="E27" s="129" t="s">
        <v>20</v>
      </c>
      <c r="F27" s="146">
        <v>213.48000000000002</v>
      </c>
      <c r="G27" s="129" t="s">
        <v>124</v>
      </c>
      <c r="H27" s="130">
        <f>VLOOKUP(C27,sinapi!A$1:D$14488,4,FALSE)</f>
        <v>3.84</v>
      </c>
      <c r="I27" s="147">
        <f>TRUNC(H27*(1+$I$3),2)</f>
        <v>4.67</v>
      </c>
      <c r="J27" s="147">
        <f>TRUNC(I27*F27,2)</f>
        <v>996.95</v>
      </c>
      <c r="K27" s="133">
        <f t="shared" si="5"/>
        <v>1.6749293096500677E-3</v>
      </c>
      <c r="L27" s="134">
        <f>J27</f>
        <v>996.95</v>
      </c>
      <c r="M27" s="134">
        <v>964.92</v>
      </c>
      <c r="N27" s="134"/>
      <c r="O27" s="110">
        <v>3.84</v>
      </c>
      <c r="P27" s="134">
        <f>H27-O27</f>
        <v>0</v>
      </c>
    </row>
    <row r="28" spans="1:1022 1026:2046 2050:3070 3074:4094 4098:5118 5122:6142 6146:7166 7170:8190 8194:9214 9218:10238 10242:11262 11266:12286 12290:13310 13314:14334 14338:15358 15362:16382" ht="28.8" x14ac:dyDescent="0.25">
      <c r="A28" s="136" t="s">
        <v>72</v>
      </c>
      <c r="B28" s="136" t="s">
        <v>13</v>
      </c>
      <c r="C28" s="210">
        <v>88489</v>
      </c>
      <c r="D28" s="136" t="s">
        <v>116</v>
      </c>
      <c r="E28" s="129" t="s">
        <v>20</v>
      </c>
      <c r="F28" s="146">
        <v>213.48000000000002</v>
      </c>
      <c r="G28" s="129" t="s">
        <v>124</v>
      </c>
      <c r="H28" s="130">
        <f>VLOOKUP(C28,sinapi!A$1:D$14488,4,FALSE)</f>
        <v>11.98</v>
      </c>
      <c r="I28" s="147">
        <f>TRUNC(H28*(1+$I$3),2)</f>
        <v>14.58</v>
      </c>
      <c r="J28" s="147">
        <f>TRUNC(I28*F28,2)</f>
        <v>3112.53</v>
      </c>
      <c r="K28" s="133">
        <f t="shared" si="5"/>
        <v>5.2292168355134406E-3</v>
      </c>
      <c r="L28" s="134">
        <f>J28</f>
        <v>3112.53</v>
      </c>
      <c r="M28" s="134">
        <v>3236.35</v>
      </c>
      <c r="N28" s="134"/>
      <c r="O28" s="110">
        <v>11.98</v>
      </c>
      <c r="P28" s="134">
        <f>H28-O28</f>
        <v>0</v>
      </c>
    </row>
    <row r="29" spans="1:1022 1026:2046 2050:3070 3074:4094 4098:5118 5122:6142 6146:7166 7170:8190 8194:9214 9218:10238 10242:11262 11266:12286 12290:13310 13314:14334 14338:15358 15362:16382" ht="28.8" x14ac:dyDescent="0.25">
      <c r="A29" s="136" t="s">
        <v>73</v>
      </c>
      <c r="B29" s="136" t="s">
        <v>13</v>
      </c>
      <c r="C29" s="210">
        <v>95305</v>
      </c>
      <c r="D29" s="136" t="s">
        <v>83</v>
      </c>
      <c r="E29" s="129" t="s">
        <v>20</v>
      </c>
      <c r="F29" s="146">
        <v>213.48000000000002</v>
      </c>
      <c r="G29" s="129" t="s">
        <v>124</v>
      </c>
      <c r="H29" s="130">
        <f>VLOOKUP(C29,sinapi!A$1:D$14488,4,FALSE)</f>
        <v>12.67</v>
      </c>
      <c r="I29" s="147">
        <f>TRUNC(H29*(1+$I$3),2)</f>
        <v>15.42</v>
      </c>
      <c r="J29" s="147">
        <f>TRUNC(I29*F29,2)</f>
        <v>3291.86</v>
      </c>
      <c r="K29" s="133">
        <f t="shared" si="5"/>
        <v>5.5305008247802509E-3</v>
      </c>
      <c r="L29" s="134">
        <f>J29</f>
        <v>3291.86</v>
      </c>
      <c r="M29" s="134">
        <v>3434.89</v>
      </c>
      <c r="N29" s="134"/>
      <c r="O29" s="110">
        <v>12.67</v>
      </c>
      <c r="P29" s="134">
        <f>H29-O29</f>
        <v>0</v>
      </c>
    </row>
    <row r="30" spans="1:1022 1026:2046 2050:3070 3074:4094 4098:5118 5122:6142 6146:7166 7170:8190 8194:9214 9218:10238 10242:11262 11266:12286 12290:13310 13314:14334 14338:15358 15362:16382" x14ac:dyDescent="0.25">
      <c r="A30" s="136" t="s">
        <v>19758</v>
      </c>
      <c r="B30" s="136" t="s">
        <v>13</v>
      </c>
      <c r="C30" s="210">
        <v>101979</v>
      </c>
      <c r="D30" s="136" t="s">
        <v>125</v>
      </c>
      <c r="E30" s="129" t="s">
        <v>58</v>
      </c>
      <c r="F30" s="146">
        <v>60</v>
      </c>
      <c r="G30" s="129" t="s">
        <v>126</v>
      </c>
      <c r="H30" s="130">
        <f>VLOOKUP(C30,sinapi!A$1:D$14488,4,FALSE)</f>
        <v>37.450000000000003</v>
      </c>
      <c r="I30" s="147">
        <f>TRUNC(H30*(1+$I$3),2)</f>
        <v>45.58</v>
      </c>
      <c r="J30" s="147">
        <f>TRUNC(I30*F30,2)</f>
        <v>2734.8</v>
      </c>
      <c r="K30" s="133">
        <f t="shared" si="5"/>
        <v>4.5946102372546316E-3</v>
      </c>
      <c r="L30" s="134">
        <f>J30</f>
        <v>2734.8</v>
      </c>
      <c r="M30" s="134">
        <v>2841</v>
      </c>
      <c r="N30" s="134"/>
      <c r="O30" s="110">
        <v>37.450000000000003</v>
      </c>
      <c r="P30" s="134">
        <f>H30-O30</f>
        <v>0</v>
      </c>
    </row>
    <row r="31" spans="1:1022 1026:2046 2050:3070 3074:4094 4098:5118 5122:6142 6146:7166 7170:8190 8194:9214 9218:10238 10242:11262 11266:12286 12290:13310 13314:14334 14338:15358 15362:16382" s="149" customFormat="1" x14ac:dyDescent="0.25">
      <c r="A31" s="120">
        <v>4</v>
      </c>
      <c r="B31" s="121"/>
      <c r="C31" s="211"/>
      <c r="D31" s="123" t="s">
        <v>60</v>
      </c>
      <c r="E31" s="121"/>
      <c r="F31" s="122"/>
      <c r="G31" s="121"/>
      <c r="H31" s="121"/>
      <c r="I31" s="121"/>
      <c r="J31" s="148">
        <f>SUM(J32:J33)</f>
        <v>9991.6200000000008</v>
      </c>
      <c r="K31" s="125">
        <f>J31/$I$53</f>
        <v>1.6786455879317728E-2</v>
      </c>
      <c r="O31" s="110"/>
      <c r="P31" s="134"/>
      <c r="R31" s="114"/>
      <c r="V31" s="114"/>
      <c r="Z31" s="114"/>
      <c r="AD31" s="114"/>
      <c r="AH31" s="114"/>
      <c r="AL31" s="114"/>
      <c r="AP31" s="114"/>
      <c r="AT31" s="114"/>
      <c r="AX31" s="114"/>
      <c r="BB31" s="114"/>
      <c r="BF31" s="114"/>
      <c r="BJ31" s="114"/>
      <c r="BN31" s="114"/>
      <c r="BR31" s="114"/>
      <c r="BV31" s="114"/>
      <c r="BZ31" s="114"/>
      <c r="CD31" s="114"/>
      <c r="CH31" s="114"/>
      <c r="CL31" s="114"/>
      <c r="CP31" s="114"/>
      <c r="CT31" s="114"/>
      <c r="CX31" s="114"/>
      <c r="DB31" s="114"/>
      <c r="DF31" s="114"/>
      <c r="DJ31" s="114"/>
      <c r="DN31" s="114"/>
      <c r="DR31" s="114"/>
      <c r="DV31" s="114"/>
      <c r="DZ31" s="114"/>
      <c r="ED31" s="114"/>
      <c r="EH31" s="114"/>
      <c r="EL31" s="114"/>
      <c r="EP31" s="114"/>
      <c r="ET31" s="114"/>
      <c r="EX31" s="114"/>
      <c r="FB31" s="114"/>
      <c r="FF31" s="114"/>
      <c r="FJ31" s="114"/>
      <c r="FN31" s="114"/>
      <c r="FR31" s="114"/>
      <c r="FV31" s="114"/>
      <c r="FZ31" s="114"/>
      <c r="GD31" s="114"/>
      <c r="GH31" s="114"/>
      <c r="GL31" s="114"/>
      <c r="GP31" s="114"/>
      <c r="GT31" s="114"/>
      <c r="GX31" s="114"/>
      <c r="HB31" s="114"/>
      <c r="HF31" s="114"/>
      <c r="HJ31" s="114"/>
      <c r="HN31" s="114"/>
      <c r="HR31" s="114"/>
      <c r="HV31" s="114"/>
      <c r="HZ31" s="114"/>
      <c r="ID31" s="114"/>
      <c r="IH31" s="114"/>
      <c r="IL31" s="114"/>
      <c r="IP31" s="114"/>
      <c r="IT31" s="114"/>
      <c r="IX31" s="114"/>
      <c r="JB31" s="114"/>
      <c r="JF31" s="114"/>
      <c r="JJ31" s="114"/>
      <c r="JN31" s="114"/>
      <c r="JR31" s="114"/>
      <c r="JV31" s="114"/>
      <c r="JZ31" s="114"/>
      <c r="KD31" s="114"/>
      <c r="KH31" s="114"/>
      <c r="KL31" s="114"/>
      <c r="KP31" s="114"/>
      <c r="KT31" s="114"/>
      <c r="KX31" s="114"/>
      <c r="LB31" s="114"/>
      <c r="LF31" s="114"/>
      <c r="LJ31" s="114"/>
      <c r="LN31" s="114"/>
      <c r="LR31" s="114"/>
      <c r="LV31" s="114"/>
      <c r="LZ31" s="114"/>
      <c r="MD31" s="114"/>
      <c r="MH31" s="114"/>
      <c r="ML31" s="114"/>
      <c r="MP31" s="114"/>
      <c r="MT31" s="114"/>
      <c r="MX31" s="114"/>
      <c r="NB31" s="114"/>
      <c r="NF31" s="114"/>
      <c r="NJ31" s="114"/>
      <c r="NN31" s="114"/>
      <c r="NR31" s="114"/>
      <c r="NV31" s="114"/>
      <c r="NZ31" s="114"/>
      <c r="OD31" s="114"/>
      <c r="OH31" s="114"/>
      <c r="OL31" s="114"/>
      <c r="OP31" s="114"/>
      <c r="OT31" s="114"/>
      <c r="OX31" s="114"/>
      <c r="PB31" s="114"/>
      <c r="PF31" s="114"/>
      <c r="PJ31" s="114"/>
      <c r="PN31" s="114"/>
      <c r="PR31" s="114"/>
      <c r="PV31" s="114"/>
      <c r="PZ31" s="114"/>
      <c r="QD31" s="114"/>
      <c r="QH31" s="114"/>
      <c r="QL31" s="114"/>
      <c r="QP31" s="114"/>
      <c r="QT31" s="114"/>
      <c r="QX31" s="114"/>
      <c r="RB31" s="114"/>
      <c r="RF31" s="114"/>
      <c r="RJ31" s="114"/>
      <c r="RN31" s="114"/>
      <c r="RR31" s="114"/>
      <c r="RV31" s="114"/>
      <c r="RZ31" s="114"/>
      <c r="SD31" s="114"/>
      <c r="SH31" s="114"/>
      <c r="SL31" s="114"/>
      <c r="SP31" s="114"/>
      <c r="ST31" s="114"/>
      <c r="SX31" s="114"/>
      <c r="TB31" s="114"/>
      <c r="TF31" s="114"/>
      <c r="TJ31" s="114"/>
      <c r="TN31" s="114"/>
      <c r="TR31" s="114"/>
      <c r="TV31" s="114"/>
      <c r="TZ31" s="114"/>
      <c r="UD31" s="114"/>
      <c r="UH31" s="114"/>
      <c r="UL31" s="114"/>
      <c r="UP31" s="114"/>
      <c r="UT31" s="114"/>
      <c r="UX31" s="114"/>
      <c r="VB31" s="114"/>
      <c r="VF31" s="114"/>
      <c r="VJ31" s="114"/>
      <c r="VN31" s="114"/>
      <c r="VR31" s="114"/>
      <c r="VV31" s="114"/>
      <c r="VZ31" s="114"/>
      <c r="WD31" s="114"/>
      <c r="WH31" s="114"/>
      <c r="WL31" s="114"/>
      <c r="WP31" s="114"/>
      <c r="WT31" s="114"/>
      <c r="WX31" s="114"/>
      <c r="XB31" s="114"/>
      <c r="XF31" s="114"/>
      <c r="XJ31" s="114"/>
      <c r="XN31" s="114"/>
      <c r="XR31" s="114"/>
      <c r="XV31" s="114"/>
      <c r="XZ31" s="114"/>
      <c r="YD31" s="114"/>
      <c r="YH31" s="114"/>
      <c r="YL31" s="114"/>
      <c r="YP31" s="114"/>
      <c r="YT31" s="114"/>
      <c r="YX31" s="114"/>
      <c r="ZB31" s="114"/>
      <c r="ZF31" s="114"/>
      <c r="ZJ31" s="114"/>
      <c r="ZN31" s="114"/>
      <c r="ZR31" s="114"/>
      <c r="ZV31" s="114"/>
      <c r="ZZ31" s="114"/>
      <c r="AAD31" s="114"/>
      <c r="AAH31" s="114"/>
      <c r="AAL31" s="114"/>
      <c r="AAP31" s="114"/>
      <c r="AAT31" s="114"/>
      <c r="AAX31" s="114"/>
      <c r="ABB31" s="114"/>
      <c r="ABF31" s="114"/>
      <c r="ABJ31" s="114"/>
      <c r="ABN31" s="114"/>
      <c r="ABR31" s="114"/>
      <c r="ABV31" s="114"/>
      <c r="ABZ31" s="114"/>
      <c r="ACD31" s="114"/>
      <c r="ACH31" s="114"/>
      <c r="ACL31" s="114"/>
      <c r="ACP31" s="114"/>
      <c r="ACT31" s="114"/>
      <c r="ACX31" s="114"/>
      <c r="ADB31" s="114"/>
      <c r="ADF31" s="114"/>
      <c r="ADJ31" s="114"/>
      <c r="ADN31" s="114"/>
      <c r="ADR31" s="114"/>
      <c r="ADV31" s="114"/>
      <c r="ADZ31" s="114"/>
      <c r="AED31" s="114"/>
      <c r="AEH31" s="114"/>
      <c r="AEL31" s="114"/>
      <c r="AEP31" s="114"/>
      <c r="AET31" s="114"/>
      <c r="AEX31" s="114"/>
      <c r="AFB31" s="114"/>
      <c r="AFF31" s="114"/>
      <c r="AFJ31" s="114"/>
      <c r="AFN31" s="114"/>
      <c r="AFR31" s="114"/>
      <c r="AFV31" s="114"/>
      <c r="AFZ31" s="114"/>
      <c r="AGD31" s="114"/>
      <c r="AGH31" s="114"/>
      <c r="AGL31" s="114"/>
      <c r="AGP31" s="114"/>
      <c r="AGT31" s="114"/>
      <c r="AGX31" s="114"/>
      <c r="AHB31" s="114"/>
      <c r="AHF31" s="114"/>
      <c r="AHJ31" s="114"/>
      <c r="AHN31" s="114"/>
      <c r="AHR31" s="114"/>
      <c r="AHV31" s="114"/>
      <c r="AHZ31" s="114"/>
      <c r="AID31" s="114"/>
      <c r="AIH31" s="114"/>
      <c r="AIL31" s="114"/>
      <c r="AIP31" s="114"/>
      <c r="AIT31" s="114"/>
      <c r="AIX31" s="114"/>
      <c r="AJB31" s="114"/>
      <c r="AJF31" s="114"/>
      <c r="AJJ31" s="114"/>
      <c r="AJN31" s="114"/>
      <c r="AJR31" s="114"/>
      <c r="AJV31" s="114"/>
      <c r="AJZ31" s="114"/>
      <c r="AKD31" s="114"/>
      <c r="AKH31" s="114"/>
      <c r="AKL31" s="114"/>
      <c r="AKP31" s="114"/>
      <c r="AKT31" s="114"/>
      <c r="AKX31" s="114"/>
      <c r="ALB31" s="114"/>
      <c r="ALF31" s="114"/>
      <c r="ALJ31" s="114"/>
      <c r="ALN31" s="114"/>
      <c r="ALR31" s="114"/>
      <c r="ALV31" s="114"/>
      <c r="ALZ31" s="114"/>
      <c r="AMD31" s="114"/>
      <c r="AMH31" s="114"/>
      <c r="AML31" s="114"/>
      <c r="AMP31" s="114"/>
      <c r="AMT31" s="114"/>
      <c r="AMX31" s="114"/>
      <c r="ANB31" s="114"/>
      <c r="ANF31" s="114"/>
      <c r="ANJ31" s="114"/>
      <c r="ANN31" s="114"/>
      <c r="ANR31" s="114"/>
      <c r="ANV31" s="114"/>
      <c r="ANZ31" s="114"/>
      <c r="AOD31" s="114"/>
      <c r="AOH31" s="114"/>
      <c r="AOL31" s="114"/>
      <c r="AOP31" s="114"/>
      <c r="AOT31" s="114"/>
      <c r="AOX31" s="114"/>
      <c r="APB31" s="114"/>
      <c r="APF31" s="114"/>
      <c r="APJ31" s="114"/>
      <c r="APN31" s="114"/>
      <c r="APR31" s="114"/>
      <c r="APV31" s="114"/>
      <c r="APZ31" s="114"/>
      <c r="AQD31" s="114"/>
      <c r="AQH31" s="114"/>
      <c r="AQL31" s="114"/>
      <c r="AQP31" s="114"/>
      <c r="AQT31" s="114"/>
      <c r="AQX31" s="114"/>
      <c r="ARB31" s="114"/>
      <c r="ARF31" s="114"/>
      <c r="ARJ31" s="114"/>
      <c r="ARN31" s="114"/>
      <c r="ARR31" s="114"/>
      <c r="ARV31" s="114"/>
      <c r="ARZ31" s="114"/>
      <c r="ASD31" s="114"/>
      <c r="ASH31" s="114"/>
      <c r="ASL31" s="114"/>
      <c r="ASP31" s="114"/>
      <c r="AST31" s="114"/>
      <c r="ASX31" s="114"/>
      <c r="ATB31" s="114"/>
      <c r="ATF31" s="114"/>
      <c r="ATJ31" s="114"/>
      <c r="ATN31" s="114"/>
      <c r="ATR31" s="114"/>
      <c r="ATV31" s="114"/>
      <c r="ATZ31" s="114"/>
      <c r="AUD31" s="114"/>
      <c r="AUH31" s="114"/>
      <c r="AUL31" s="114"/>
      <c r="AUP31" s="114"/>
      <c r="AUT31" s="114"/>
      <c r="AUX31" s="114"/>
      <c r="AVB31" s="114"/>
      <c r="AVF31" s="114"/>
      <c r="AVJ31" s="114"/>
      <c r="AVN31" s="114"/>
      <c r="AVR31" s="114"/>
      <c r="AVV31" s="114"/>
      <c r="AVZ31" s="114"/>
      <c r="AWD31" s="114"/>
      <c r="AWH31" s="114"/>
      <c r="AWL31" s="114"/>
      <c r="AWP31" s="114"/>
      <c r="AWT31" s="114"/>
      <c r="AWX31" s="114"/>
      <c r="AXB31" s="114"/>
      <c r="AXF31" s="114"/>
      <c r="AXJ31" s="114"/>
      <c r="AXN31" s="114"/>
      <c r="AXR31" s="114"/>
      <c r="AXV31" s="114"/>
      <c r="AXZ31" s="114"/>
      <c r="AYD31" s="114"/>
      <c r="AYH31" s="114"/>
      <c r="AYL31" s="114"/>
      <c r="AYP31" s="114"/>
      <c r="AYT31" s="114"/>
      <c r="AYX31" s="114"/>
      <c r="AZB31" s="114"/>
      <c r="AZF31" s="114"/>
      <c r="AZJ31" s="114"/>
      <c r="AZN31" s="114"/>
      <c r="AZR31" s="114"/>
      <c r="AZV31" s="114"/>
      <c r="AZZ31" s="114"/>
      <c r="BAD31" s="114"/>
      <c r="BAH31" s="114"/>
      <c r="BAL31" s="114"/>
      <c r="BAP31" s="114"/>
      <c r="BAT31" s="114"/>
      <c r="BAX31" s="114"/>
      <c r="BBB31" s="114"/>
      <c r="BBF31" s="114"/>
      <c r="BBJ31" s="114"/>
      <c r="BBN31" s="114"/>
      <c r="BBR31" s="114"/>
      <c r="BBV31" s="114"/>
      <c r="BBZ31" s="114"/>
      <c r="BCD31" s="114"/>
      <c r="BCH31" s="114"/>
      <c r="BCL31" s="114"/>
      <c r="BCP31" s="114"/>
      <c r="BCT31" s="114"/>
      <c r="BCX31" s="114"/>
      <c r="BDB31" s="114"/>
      <c r="BDF31" s="114"/>
      <c r="BDJ31" s="114"/>
      <c r="BDN31" s="114"/>
      <c r="BDR31" s="114"/>
      <c r="BDV31" s="114"/>
      <c r="BDZ31" s="114"/>
      <c r="BED31" s="114"/>
      <c r="BEH31" s="114"/>
      <c r="BEL31" s="114"/>
      <c r="BEP31" s="114"/>
      <c r="BET31" s="114"/>
      <c r="BEX31" s="114"/>
      <c r="BFB31" s="114"/>
      <c r="BFF31" s="114"/>
      <c r="BFJ31" s="114"/>
      <c r="BFN31" s="114"/>
      <c r="BFR31" s="114"/>
      <c r="BFV31" s="114"/>
      <c r="BFZ31" s="114"/>
      <c r="BGD31" s="114"/>
      <c r="BGH31" s="114"/>
      <c r="BGL31" s="114"/>
      <c r="BGP31" s="114"/>
      <c r="BGT31" s="114"/>
      <c r="BGX31" s="114"/>
      <c r="BHB31" s="114"/>
      <c r="BHF31" s="114"/>
      <c r="BHJ31" s="114"/>
      <c r="BHN31" s="114"/>
      <c r="BHR31" s="114"/>
      <c r="BHV31" s="114"/>
      <c r="BHZ31" s="114"/>
      <c r="BID31" s="114"/>
      <c r="BIH31" s="114"/>
      <c r="BIL31" s="114"/>
      <c r="BIP31" s="114"/>
      <c r="BIT31" s="114"/>
      <c r="BIX31" s="114"/>
      <c r="BJB31" s="114"/>
      <c r="BJF31" s="114"/>
      <c r="BJJ31" s="114"/>
      <c r="BJN31" s="114"/>
      <c r="BJR31" s="114"/>
      <c r="BJV31" s="114"/>
      <c r="BJZ31" s="114"/>
      <c r="BKD31" s="114"/>
      <c r="BKH31" s="114"/>
      <c r="BKL31" s="114"/>
      <c r="BKP31" s="114"/>
      <c r="BKT31" s="114"/>
      <c r="BKX31" s="114"/>
      <c r="BLB31" s="114"/>
      <c r="BLF31" s="114"/>
      <c r="BLJ31" s="114"/>
      <c r="BLN31" s="114"/>
      <c r="BLR31" s="114"/>
      <c r="BLV31" s="114"/>
      <c r="BLZ31" s="114"/>
      <c r="BMD31" s="114"/>
      <c r="BMH31" s="114"/>
      <c r="BML31" s="114"/>
      <c r="BMP31" s="114"/>
      <c r="BMT31" s="114"/>
      <c r="BMX31" s="114"/>
      <c r="BNB31" s="114"/>
      <c r="BNF31" s="114"/>
      <c r="BNJ31" s="114"/>
      <c r="BNN31" s="114"/>
      <c r="BNR31" s="114"/>
      <c r="BNV31" s="114"/>
      <c r="BNZ31" s="114"/>
      <c r="BOD31" s="114"/>
      <c r="BOH31" s="114"/>
      <c r="BOL31" s="114"/>
      <c r="BOP31" s="114"/>
      <c r="BOT31" s="114"/>
      <c r="BOX31" s="114"/>
      <c r="BPB31" s="114"/>
      <c r="BPF31" s="114"/>
      <c r="BPJ31" s="114"/>
      <c r="BPN31" s="114"/>
      <c r="BPR31" s="114"/>
      <c r="BPV31" s="114"/>
      <c r="BPZ31" s="114"/>
      <c r="BQD31" s="114"/>
      <c r="BQH31" s="114"/>
      <c r="BQL31" s="114"/>
      <c r="BQP31" s="114"/>
      <c r="BQT31" s="114"/>
      <c r="BQX31" s="114"/>
      <c r="BRB31" s="114"/>
      <c r="BRF31" s="114"/>
      <c r="BRJ31" s="114"/>
      <c r="BRN31" s="114"/>
      <c r="BRR31" s="114"/>
      <c r="BRV31" s="114"/>
      <c r="BRZ31" s="114"/>
      <c r="BSD31" s="114"/>
      <c r="BSH31" s="114"/>
      <c r="BSL31" s="114"/>
      <c r="BSP31" s="114"/>
      <c r="BST31" s="114"/>
      <c r="BSX31" s="114"/>
      <c r="BTB31" s="114"/>
      <c r="BTF31" s="114"/>
      <c r="BTJ31" s="114"/>
      <c r="BTN31" s="114"/>
      <c r="BTR31" s="114"/>
      <c r="BTV31" s="114"/>
      <c r="BTZ31" s="114"/>
      <c r="BUD31" s="114"/>
      <c r="BUH31" s="114"/>
      <c r="BUL31" s="114"/>
      <c r="BUP31" s="114"/>
      <c r="BUT31" s="114"/>
      <c r="BUX31" s="114"/>
      <c r="BVB31" s="114"/>
      <c r="BVF31" s="114"/>
      <c r="BVJ31" s="114"/>
      <c r="BVN31" s="114"/>
      <c r="BVR31" s="114"/>
      <c r="BVV31" s="114"/>
      <c r="BVZ31" s="114"/>
      <c r="BWD31" s="114"/>
      <c r="BWH31" s="114"/>
      <c r="BWL31" s="114"/>
      <c r="BWP31" s="114"/>
      <c r="BWT31" s="114"/>
      <c r="BWX31" s="114"/>
      <c r="BXB31" s="114"/>
      <c r="BXF31" s="114"/>
      <c r="BXJ31" s="114"/>
      <c r="BXN31" s="114"/>
      <c r="BXR31" s="114"/>
      <c r="BXV31" s="114"/>
      <c r="BXZ31" s="114"/>
      <c r="BYD31" s="114"/>
      <c r="BYH31" s="114"/>
      <c r="BYL31" s="114"/>
      <c r="BYP31" s="114"/>
      <c r="BYT31" s="114"/>
      <c r="BYX31" s="114"/>
      <c r="BZB31" s="114"/>
      <c r="BZF31" s="114"/>
      <c r="BZJ31" s="114"/>
      <c r="BZN31" s="114"/>
      <c r="BZR31" s="114"/>
      <c r="BZV31" s="114"/>
      <c r="BZZ31" s="114"/>
      <c r="CAD31" s="114"/>
      <c r="CAH31" s="114"/>
      <c r="CAL31" s="114"/>
      <c r="CAP31" s="114"/>
      <c r="CAT31" s="114"/>
      <c r="CAX31" s="114"/>
      <c r="CBB31" s="114"/>
      <c r="CBF31" s="114"/>
      <c r="CBJ31" s="114"/>
      <c r="CBN31" s="114"/>
      <c r="CBR31" s="114"/>
      <c r="CBV31" s="114"/>
      <c r="CBZ31" s="114"/>
      <c r="CCD31" s="114"/>
      <c r="CCH31" s="114"/>
      <c r="CCL31" s="114"/>
      <c r="CCP31" s="114"/>
      <c r="CCT31" s="114"/>
      <c r="CCX31" s="114"/>
      <c r="CDB31" s="114"/>
      <c r="CDF31" s="114"/>
      <c r="CDJ31" s="114"/>
      <c r="CDN31" s="114"/>
      <c r="CDR31" s="114"/>
      <c r="CDV31" s="114"/>
      <c r="CDZ31" s="114"/>
      <c r="CED31" s="114"/>
      <c r="CEH31" s="114"/>
      <c r="CEL31" s="114"/>
      <c r="CEP31" s="114"/>
      <c r="CET31" s="114"/>
      <c r="CEX31" s="114"/>
      <c r="CFB31" s="114"/>
      <c r="CFF31" s="114"/>
      <c r="CFJ31" s="114"/>
      <c r="CFN31" s="114"/>
      <c r="CFR31" s="114"/>
      <c r="CFV31" s="114"/>
      <c r="CFZ31" s="114"/>
      <c r="CGD31" s="114"/>
      <c r="CGH31" s="114"/>
      <c r="CGL31" s="114"/>
      <c r="CGP31" s="114"/>
      <c r="CGT31" s="114"/>
      <c r="CGX31" s="114"/>
      <c r="CHB31" s="114"/>
      <c r="CHF31" s="114"/>
      <c r="CHJ31" s="114"/>
      <c r="CHN31" s="114"/>
      <c r="CHR31" s="114"/>
      <c r="CHV31" s="114"/>
      <c r="CHZ31" s="114"/>
      <c r="CID31" s="114"/>
      <c r="CIH31" s="114"/>
      <c r="CIL31" s="114"/>
      <c r="CIP31" s="114"/>
      <c r="CIT31" s="114"/>
      <c r="CIX31" s="114"/>
      <c r="CJB31" s="114"/>
      <c r="CJF31" s="114"/>
      <c r="CJJ31" s="114"/>
      <c r="CJN31" s="114"/>
      <c r="CJR31" s="114"/>
      <c r="CJV31" s="114"/>
      <c r="CJZ31" s="114"/>
      <c r="CKD31" s="114"/>
      <c r="CKH31" s="114"/>
      <c r="CKL31" s="114"/>
      <c r="CKP31" s="114"/>
      <c r="CKT31" s="114"/>
      <c r="CKX31" s="114"/>
      <c r="CLB31" s="114"/>
      <c r="CLF31" s="114"/>
      <c r="CLJ31" s="114"/>
      <c r="CLN31" s="114"/>
      <c r="CLR31" s="114"/>
      <c r="CLV31" s="114"/>
      <c r="CLZ31" s="114"/>
      <c r="CMD31" s="114"/>
      <c r="CMH31" s="114"/>
      <c r="CML31" s="114"/>
      <c r="CMP31" s="114"/>
      <c r="CMT31" s="114"/>
      <c r="CMX31" s="114"/>
      <c r="CNB31" s="114"/>
      <c r="CNF31" s="114"/>
      <c r="CNJ31" s="114"/>
      <c r="CNN31" s="114"/>
      <c r="CNR31" s="114"/>
      <c r="CNV31" s="114"/>
      <c r="CNZ31" s="114"/>
      <c r="COD31" s="114"/>
      <c r="COH31" s="114"/>
      <c r="COL31" s="114"/>
      <c r="COP31" s="114"/>
      <c r="COT31" s="114"/>
      <c r="COX31" s="114"/>
      <c r="CPB31" s="114"/>
      <c r="CPF31" s="114"/>
      <c r="CPJ31" s="114"/>
      <c r="CPN31" s="114"/>
      <c r="CPR31" s="114"/>
      <c r="CPV31" s="114"/>
      <c r="CPZ31" s="114"/>
      <c r="CQD31" s="114"/>
      <c r="CQH31" s="114"/>
      <c r="CQL31" s="114"/>
      <c r="CQP31" s="114"/>
      <c r="CQT31" s="114"/>
      <c r="CQX31" s="114"/>
      <c r="CRB31" s="114"/>
      <c r="CRF31" s="114"/>
      <c r="CRJ31" s="114"/>
      <c r="CRN31" s="114"/>
      <c r="CRR31" s="114"/>
      <c r="CRV31" s="114"/>
      <c r="CRZ31" s="114"/>
      <c r="CSD31" s="114"/>
      <c r="CSH31" s="114"/>
      <c r="CSL31" s="114"/>
      <c r="CSP31" s="114"/>
      <c r="CST31" s="114"/>
      <c r="CSX31" s="114"/>
      <c r="CTB31" s="114"/>
      <c r="CTF31" s="114"/>
      <c r="CTJ31" s="114"/>
      <c r="CTN31" s="114"/>
      <c r="CTR31" s="114"/>
      <c r="CTV31" s="114"/>
      <c r="CTZ31" s="114"/>
      <c r="CUD31" s="114"/>
      <c r="CUH31" s="114"/>
      <c r="CUL31" s="114"/>
      <c r="CUP31" s="114"/>
      <c r="CUT31" s="114"/>
      <c r="CUX31" s="114"/>
      <c r="CVB31" s="114"/>
      <c r="CVF31" s="114"/>
      <c r="CVJ31" s="114"/>
      <c r="CVN31" s="114"/>
      <c r="CVR31" s="114"/>
      <c r="CVV31" s="114"/>
      <c r="CVZ31" s="114"/>
      <c r="CWD31" s="114"/>
      <c r="CWH31" s="114"/>
      <c r="CWL31" s="114"/>
      <c r="CWP31" s="114"/>
      <c r="CWT31" s="114"/>
      <c r="CWX31" s="114"/>
      <c r="CXB31" s="114"/>
      <c r="CXF31" s="114"/>
      <c r="CXJ31" s="114"/>
      <c r="CXN31" s="114"/>
      <c r="CXR31" s="114"/>
      <c r="CXV31" s="114"/>
      <c r="CXZ31" s="114"/>
      <c r="CYD31" s="114"/>
      <c r="CYH31" s="114"/>
      <c r="CYL31" s="114"/>
      <c r="CYP31" s="114"/>
      <c r="CYT31" s="114"/>
      <c r="CYX31" s="114"/>
      <c r="CZB31" s="114"/>
      <c r="CZF31" s="114"/>
      <c r="CZJ31" s="114"/>
      <c r="CZN31" s="114"/>
      <c r="CZR31" s="114"/>
      <c r="CZV31" s="114"/>
      <c r="CZZ31" s="114"/>
      <c r="DAD31" s="114"/>
      <c r="DAH31" s="114"/>
      <c r="DAL31" s="114"/>
      <c r="DAP31" s="114"/>
      <c r="DAT31" s="114"/>
      <c r="DAX31" s="114"/>
      <c r="DBB31" s="114"/>
      <c r="DBF31" s="114"/>
      <c r="DBJ31" s="114"/>
      <c r="DBN31" s="114"/>
      <c r="DBR31" s="114"/>
      <c r="DBV31" s="114"/>
      <c r="DBZ31" s="114"/>
      <c r="DCD31" s="114"/>
      <c r="DCH31" s="114"/>
      <c r="DCL31" s="114"/>
      <c r="DCP31" s="114"/>
      <c r="DCT31" s="114"/>
      <c r="DCX31" s="114"/>
      <c r="DDB31" s="114"/>
      <c r="DDF31" s="114"/>
      <c r="DDJ31" s="114"/>
      <c r="DDN31" s="114"/>
      <c r="DDR31" s="114"/>
      <c r="DDV31" s="114"/>
      <c r="DDZ31" s="114"/>
      <c r="DED31" s="114"/>
      <c r="DEH31" s="114"/>
      <c r="DEL31" s="114"/>
      <c r="DEP31" s="114"/>
      <c r="DET31" s="114"/>
      <c r="DEX31" s="114"/>
      <c r="DFB31" s="114"/>
      <c r="DFF31" s="114"/>
      <c r="DFJ31" s="114"/>
      <c r="DFN31" s="114"/>
      <c r="DFR31" s="114"/>
      <c r="DFV31" s="114"/>
      <c r="DFZ31" s="114"/>
      <c r="DGD31" s="114"/>
      <c r="DGH31" s="114"/>
      <c r="DGL31" s="114"/>
      <c r="DGP31" s="114"/>
      <c r="DGT31" s="114"/>
      <c r="DGX31" s="114"/>
      <c r="DHB31" s="114"/>
      <c r="DHF31" s="114"/>
      <c r="DHJ31" s="114"/>
      <c r="DHN31" s="114"/>
      <c r="DHR31" s="114"/>
      <c r="DHV31" s="114"/>
      <c r="DHZ31" s="114"/>
      <c r="DID31" s="114"/>
      <c r="DIH31" s="114"/>
      <c r="DIL31" s="114"/>
      <c r="DIP31" s="114"/>
      <c r="DIT31" s="114"/>
      <c r="DIX31" s="114"/>
      <c r="DJB31" s="114"/>
      <c r="DJF31" s="114"/>
      <c r="DJJ31" s="114"/>
      <c r="DJN31" s="114"/>
      <c r="DJR31" s="114"/>
      <c r="DJV31" s="114"/>
      <c r="DJZ31" s="114"/>
      <c r="DKD31" s="114"/>
      <c r="DKH31" s="114"/>
      <c r="DKL31" s="114"/>
      <c r="DKP31" s="114"/>
      <c r="DKT31" s="114"/>
      <c r="DKX31" s="114"/>
      <c r="DLB31" s="114"/>
      <c r="DLF31" s="114"/>
      <c r="DLJ31" s="114"/>
      <c r="DLN31" s="114"/>
      <c r="DLR31" s="114"/>
      <c r="DLV31" s="114"/>
      <c r="DLZ31" s="114"/>
      <c r="DMD31" s="114"/>
      <c r="DMH31" s="114"/>
      <c r="DML31" s="114"/>
      <c r="DMP31" s="114"/>
      <c r="DMT31" s="114"/>
      <c r="DMX31" s="114"/>
      <c r="DNB31" s="114"/>
      <c r="DNF31" s="114"/>
      <c r="DNJ31" s="114"/>
      <c r="DNN31" s="114"/>
      <c r="DNR31" s="114"/>
      <c r="DNV31" s="114"/>
      <c r="DNZ31" s="114"/>
      <c r="DOD31" s="114"/>
      <c r="DOH31" s="114"/>
      <c r="DOL31" s="114"/>
      <c r="DOP31" s="114"/>
      <c r="DOT31" s="114"/>
      <c r="DOX31" s="114"/>
      <c r="DPB31" s="114"/>
      <c r="DPF31" s="114"/>
      <c r="DPJ31" s="114"/>
      <c r="DPN31" s="114"/>
      <c r="DPR31" s="114"/>
      <c r="DPV31" s="114"/>
      <c r="DPZ31" s="114"/>
      <c r="DQD31" s="114"/>
      <c r="DQH31" s="114"/>
      <c r="DQL31" s="114"/>
      <c r="DQP31" s="114"/>
      <c r="DQT31" s="114"/>
      <c r="DQX31" s="114"/>
      <c r="DRB31" s="114"/>
      <c r="DRF31" s="114"/>
      <c r="DRJ31" s="114"/>
      <c r="DRN31" s="114"/>
      <c r="DRR31" s="114"/>
      <c r="DRV31" s="114"/>
      <c r="DRZ31" s="114"/>
      <c r="DSD31" s="114"/>
      <c r="DSH31" s="114"/>
      <c r="DSL31" s="114"/>
      <c r="DSP31" s="114"/>
      <c r="DST31" s="114"/>
      <c r="DSX31" s="114"/>
      <c r="DTB31" s="114"/>
      <c r="DTF31" s="114"/>
      <c r="DTJ31" s="114"/>
      <c r="DTN31" s="114"/>
      <c r="DTR31" s="114"/>
      <c r="DTV31" s="114"/>
      <c r="DTZ31" s="114"/>
      <c r="DUD31" s="114"/>
      <c r="DUH31" s="114"/>
      <c r="DUL31" s="114"/>
      <c r="DUP31" s="114"/>
      <c r="DUT31" s="114"/>
      <c r="DUX31" s="114"/>
      <c r="DVB31" s="114"/>
      <c r="DVF31" s="114"/>
      <c r="DVJ31" s="114"/>
      <c r="DVN31" s="114"/>
      <c r="DVR31" s="114"/>
      <c r="DVV31" s="114"/>
      <c r="DVZ31" s="114"/>
      <c r="DWD31" s="114"/>
      <c r="DWH31" s="114"/>
      <c r="DWL31" s="114"/>
      <c r="DWP31" s="114"/>
      <c r="DWT31" s="114"/>
      <c r="DWX31" s="114"/>
      <c r="DXB31" s="114"/>
      <c r="DXF31" s="114"/>
      <c r="DXJ31" s="114"/>
      <c r="DXN31" s="114"/>
      <c r="DXR31" s="114"/>
      <c r="DXV31" s="114"/>
      <c r="DXZ31" s="114"/>
      <c r="DYD31" s="114"/>
      <c r="DYH31" s="114"/>
      <c r="DYL31" s="114"/>
      <c r="DYP31" s="114"/>
      <c r="DYT31" s="114"/>
      <c r="DYX31" s="114"/>
      <c r="DZB31" s="114"/>
      <c r="DZF31" s="114"/>
      <c r="DZJ31" s="114"/>
      <c r="DZN31" s="114"/>
      <c r="DZR31" s="114"/>
      <c r="DZV31" s="114"/>
      <c r="DZZ31" s="114"/>
      <c r="EAD31" s="114"/>
      <c r="EAH31" s="114"/>
      <c r="EAL31" s="114"/>
      <c r="EAP31" s="114"/>
      <c r="EAT31" s="114"/>
      <c r="EAX31" s="114"/>
      <c r="EBB31" s="114"/>
      <c r="EBF31" s="114"/>
      <c r="EBJ31" s="114"/>
      <c r="EBN31" s="114"/>
      <c r="EBR31" s="114"/>
      <c r="EBV31" s="114"/>
      <c r="EBZ31" s="114"/>
      <c r="ECD31" s="114"/>
      <c r="ECH31" s="114"/>
      <c r="ECL31" s="114"/>
      <c r="ECP31" s="114"/>
      <c r="ECT31" s="114"/>
      <c r="ECX31" s="114"/>
      <c r="EDB31" s="114"/>
      <c r="EDF31" s="114"/>
      <c r="EDJ31" s="114"/>
      <c r="EDN31" s="114"/>
      <c r="EDR31" s="114"/>
      <c r="EDV31" s="114"/>
      <c r="EDZ31" s="114"/>
      <c r="EED31" s="114"/>
      <c r="EEH31" s="114"/>
      <c r="EEL31" s="114"/>
      <c r="EEP31" s="114"/>
      <c r="EET31" s="114"/>
      <c r="EEX31" s="114"/>
      <c r="EFB31" s="114"/>
      <c r="EFF31" s="114"/>
      <c r="EFJ31" s="114"/>
      <c r="EFN31" s="114"/>
      <c r="EFR31" s="114"/>
      <c r="EFV31" s="114"/>
      <c r="EFZ31" s="114"/>
      <c r="EGD31" s="114"/>
      <c r="EGH31" s="114"/>
      <c r="EGL31" s="114"/>
      <c r="EGP31" s="114"/>
      <c r="EGT31" s="114"/>
      <c r="EGX31" s="114"/>
      <c r="EHB31" s="114"/>
      <c r="EHF31" s="114"/>
      <c r="EHJ31" s="114"/>
      <c r="EHN31" s="114"/>
      <c r="EHR31" s="114"/>
      <c r="EHV31" s="114"/>
      <c r="EHZ31" s="114"/>
      <c r="EID31" s="114"/>
      <c r="EIH31" s="114"/>
      <c r="EIL31" s="114"/>
      <c r="EIP31" s="114"/>
      <c r="EIT31" s="114"/>
      <c r="EIX31" s="114"/>
      <c r="EJB31" s="114"/>
      <c r="EJF31" s="114"/>
      <c r="EJJ31" s="114"/>
      <c r="EJN31" s="114"/>
      <c r="EJR31" s="114"/>
      <c r="EJV31" s="114"/>
      <c r="EJZ31" s="114"/>
      <c r="EKD31" s="114"/>
      <c r="EKH31" s="114"/>
      <c r="EKL31" s="114"/>
      <c r="EKP31" s="114"/>
      <c r="EKT31" s="114"/>
      <c r="EKX31" s="114"/>
      <c r="ELB31" s="114"/>
      <c r="ELF31" s="114"/>
      <c r="ELJ31" s="114"/>
      <c r="ELN31" s="114"/>
      <c r="ELR31" s="114"/>
      <c r="ELV31" s="114"/>
      <c r="ELZ31" s="114"/>
      <c r="EMD31" s="114"/>
      <c r="EMH31" s="114"/>
      <c r="EML31" s="114"/>
      <c r="EMP31" s="114"/>
      <c r="EMT31" s="114"/>
      <c r="EMX31" s="114"/>
      <c r="ENB31" s="114"/>
      <c r="ENF31" s="114"/>
      <c r="ENJ31" s="114"/>
      <c r="ENN31" s="114"/>
      <c r="ENR31" s="114"/>
      <c r="ENV31" s="114"/>
      <c r="ENZ31" s="114"/>
      <c r="EOD31" s="114"/>
      <c r="EOH31" s="114"/>
      <c r="EOL31" s="114"/>
      <c r="EOP31" s="114"/>
      <c r="EOT31" s="114"/>
      <c r="EOX31" s="114"/>
      <c r="EPB31" s="114"/>
      <c r="EPF31" s="114"/>
      <c r="EPJ31" s="114"/>
      <c r="EPN31" s="114"/>
      <c r="EPR31" s="114"/>
      <c r="EPV31" s="114"/>
      <c r="EPZ31" s="114"/>
      <c r="EQD31" s="114"/>
      <c r="EQH31" s="114"/>
      <c r="EQL31" s="114"/>
      <c r="EQP31" s="114"/>
      <c r="EQT31" s="114"/>
      <c r="EQX31" s="114"/>
      <c r="ERB31" s="114"/>
      <c r="ERF31" s="114"/>
      <c r="ERJ31" s="114"/>
      <c r="ERN31" s="114"/>
      <c r="ERR31" s="114"/>
      <c r="ERV31" s="114"/>
      <c r="ERZ31" s="114"/>
      <c r="ESD31" s="114"/>
      <c r="ESH31" s="114"/>
      <c r="ESL31" s="114"/>
      <c r="ESP31" s="114"/>
      <c r="EST31" s="114"/>
      <c r="ESX31" s="114"/>
      <c r="ETB31" s="114"/>
      <c r="ETF31" s="114"/>
      <c r="ETJ31" s="114"/>
      <c r="ETN31" s="114"/>
      <c r="ETR31" s="114"/>
      <c r="ETV31" s="114"/>
      <c r="ETZ31" s="114"/>
      <c r="EUD31" s="114"/>
      <c r="EUH31" s="114"/>
      <c r="EUL31" s="114"/>
      <c r="EUP31" s="114"/>
      <c r="EUT31" s="114"/>
      <c r="EUX31" s="114"/>
      <c r="EVB31" s="114"/>
      <c r="EVF31" s="114"/>
      <c r="EVJ31" s="114"/>
      <c r="EVN31" s="114"/>
      <c r="EVR31" s="114"/>
      <c r="EVV31" s="114"/>
      <c r="EVZ31" s="114"/>
      <c r="EWD31" s="114"/>
      <c r="EWH31" s="114"/>
      <c r="EWL31" s="114"/>
      <c r="EWP31" s="114"/>
      <c r="EWT31" s="114"/>
      <c r="EWX31" s="114"/>
      <c r="EXB31" s="114"/>
      <c r="EXF31" s="114"/>
      <c r="EXJ31" s="114"/>
      <c r="EXN31" s="114"/>
      <c r="EXR31" s="114"/>
      <c r="EXV31" s="114"/>
      <c r="EXZ31" s="114"/>
      <c r="EYD31" s="114"/>
      <c r="EYH31" s="114"/>
      <c r="EYL31" s="114"/>
      <c r="EYP31" s="114"/>
      <c r="EYT31" s="114"/>
      <c r="EYX31" s="114"/>
      <c r="EZB31" s="114"/>
      <c r="EZF31" s="114"/>
      <c r="EZJ31" s="114"/>
      <c r="EZN31" s="114"/>
      <c r="EZR31" s="114"/>
      <c r="EZV31" s="114"/>
      <c r="EZZ31" s="114"/>
      <c r="FAD31" s="114"/>
      <c r="FAH31" s="114"/>
      <c r="FAL31" s="114"/>
      <c r="FAP31" s="114"/>
      <c r="FAT31" s="114"/>
      <c r="FAX31" s="114"/>
      <c r="FBB31" s="114"/>
      <c r="FBF31" s="114"/>
      <c r="FBJ31" s="114"/>
      <c r="FBN31" s="114"/>
      <c r="FBR31" s="114"/>
      <c r="FBV31" s="114"/>
      <c r="FBZ31" s="114"/>
      <c r="FCD31" s="114"/>
      <c r="FCH31" s="114"/>
      <c r="FCL31" s="114"/>
      <c r="FCP31" s="114"/>
      <c r="FCT31" s="114"/>
      <c r="FCX31" s="114"/>
      <c r="FDB31" s="114"/>
      <c r="FDF31" s="114"/>
      <c r="FDJ31" s="114"/>
      <c r="FDN31" s="114"/>
      <c r="FDR31" s="114"/>
      <c r="FDV31" s="114"/>
      <c r="FDZ31" s="114"/>
      <c r="FED31" s="114"/>
      <c r="FEH31" s="114"/>
      <c r="FEL31" s="114"/>
      <c r="FEP31" s="114"/>
      <c r="FET31" s="114"/>
      <c r="FEX31" s="114"/>
      <c r="FFB31" s="114"/>
      <c r="FFF31" s="114"/>
      <c r="FFJ31" s="114"/>
      <c r="FFN31" s="114"/>
      <c r="FFR31" s="114"/>
      <c r="FFV31" s="114"/>
      <c r="FFZ31" s="114"/>
      <c r="FGD31" s="114"/>
      <c r="FGH31" s="114"/>
      <c r="FGL31" s="114"/>
      <c r="FGP31" s="114"/>
      <c r="FGT31" s="114"/>
      <c r="FGX31" s="114"/>
      <c r="FHB31" s="114"/>
      <c r="FHF31" s="114"/>
      <c r="FHJ31" s="114"/>
      <c r="FHN31" s="114"/>
      <c r="FHR31" s="114"/>
      <c r="FHV31" s="114"/>
      <c r="FHZ31" s="114"/>
      <c r="FID31" s="114"/>
      <c r="FIH31" s="114"/>
      <c r="FIL31" s="114"/>
      <c r="FIP31" s="114"/>
      <c r="FIT31" s="114"/>
      <c r="FIX31" s="114"/>
      <c r="FJB31" s="114"/>
      <c r="FJF31" s="114"/>
      <c r="FJJ31" s="114"/>
      <c r="FJN31" s="114"/>
      <c r="FJR31" s="114"/>
      <c r="FJV31" s="114"/>
      <c r="FJZ31" s="114"/>
      <c r="FKD31" s="114"/>
      <c r="FKH31" s="114"/>
      <c r="FKL31" s="114"/>
      <c r="FKP31" s="114"/>
      <c r="FKT31" s="114"/>
      <c r="FKX31" s="114"/>
      <c r="FLB31" s="114"/>
      <c r="FLF31" s="114"/>
      <c r="FLJ31" s="114"/>
      <c r="FLN31" s="114"/>
      <c r="FLR31" s="114"/>
      <c r="FLV31" s="114"/>
      <c r="FLZ31" s="114"/>
      <c r="FMD31" s="114"/>
      <c r="FMH31" s="114"/>
      <c r="FML31" s="114"/>
      <c r="FMP31" s="114"/>
      <c r="FMT31" s="114"/>
      <c r="FMX31" s="114"/>
      <c r="FNB31" s="114"/>
      <c r="FNF31" s="114"/>
      <c r="FNJ31" s="114"/>
      <c r="FNN31" s="114"/>
      <c r="FNR31" s="114"/>
      <c r="FNV31" s="114"/>
      <c r="FNZ31" s="114"/>
      <c r="FOD31" s="114"/>
      <c r="FOH31" s="114"/>
      <c r="FOL31" s="114"/>
      <c r="FOP31" s="114"/>
      <c r="FOT31" s="114"/>
      <c r="FOX31" s="114"/>
      <c r="FPB31" s="114"/>
      <c r="FPF31" s="114"/>
      <c r="FPJ31" s="114"/>
      <c r="FPN31" s="114"/>
      <c r="FPR31" s="114"/>
      <c r="FPV31" s="114"/>
      <c r="FPZ31" s="114"/>
      <c r="FQD31" s="114"/>
      <c r="FQH31" s="114"/>
      <c r="FQL31" s="114"/>
      <c r="FQP31" s="114"/>
      <c r="FQT31" s="114"/>
      <c r="FQX31" s="114"/>
      <c r="FRB31" s="114"/>
      <c r="FRF31" s="114"/>
      <c r="FRJ31" s="114"/>
      <c r="FRN31" s="114"/>
      <c r="FRR31" s="114"/>
      <c r="FRV31" s="114"/>
      <c r="FRZ31" s="114"/>
      <c r="FSD31" s="114"/>
      <c r="FSH31" s="114"/>
      <c r="FSL31" s="114"/>
      <c r="FSP31" s="114"/>
      <c r="FST31" s="114"/>
      <c r="FSX31" s="114"/>
      <c r="FTB31" s="114"/>
      <c r="FTF31" s="114"/>
      <c r="FTJ31" s="114"/>
      <c r="FTN31" s="114"/>
      <c r="FTR31" s="114"/>
      <c r="FTV31" s="114"/>
      <c r="FTZ31" s="114"/>
      <c r="FUD31" s="114"/>
      <c r="FUH31" s="114"/>
      <c r="FUL31" s="114"/>
      <c r="FUP31" s="114"/>
      <c r="FUT31" s="114"/>
      <c r="FUX31" s="114"/>
      <c r="FVB31" s="114"/>
      <c r="FVF31" s="114"/>
      <c r="FVJ31" s="114"/>
      <c r="FVN31" s="114"/>
      <c r="FVR31" s="114"/>
      <c r="FVV31" s="114"/>
      <c r="FVZ31" s="114"/>
      <c r="FWD31" s="114"/>
      <c r="FWH31" s="114"/>
      <c r="FWL31" s="114"/>
      <c r="FWP31" s="114"/>
      <c r="FWT31" s="114"/>
      <c r="FWX31" s="114"/>
      <c r="FXB31" s="114"/>
      <c r="FXF31" s="114"/>
      <c r="FXJ31" s="114"/>
      <c r="FXN31" s="114"/>
      <c r="FXR31" s="114"/>
      <c r="FXV31" s="114"/>
      <c r="FXZ31" s="114"/>
      <c r="FYD31" s="114"/>
      <c r="FYH31" s="114"/>
      <c r="FYL31" s="114"/>
      <c r="FYP31" s="114"/>
      <c r="FYT31" s="114"/>
      <c r="FYX31" s="114"/>
      <c r="FZB31" s="114"/>
      <c r="FZF31" s="114"/>
      <c r="FZJ31" s="114"/>
      <c r="FZN31" s="114"/>
      <c r="FZR31" s="114"/>
      <c r="FZV31" s="114"/>
      <c r="FZZ31" s="114"/>
      <c r="GAD31" s="114"/>
      <c r="GAH31" s="114"/>
      <c r="GAL31" s="114"/>
      <c r="GAP31" s="114"/>
      <c r="GAT31" s="114"/>
      <c r="GAX31" s="114"/>
      <c r="GBB31" s="114"/>
      <c r="GBF31" s="114"/>
      <c r="GBJ31" s="114"/>
      <c r="GBN31" s="114"/>
      <c r="GBR31" s="114"/>
      <c r="GBV31" s="114"/>
      <c r="GBZ31" s="114"/>
      <c r="GCD31" s="114"/>
      <c r="GCH31" s="114"/>
      <c r="GCL31" s="114"/>
      <c r="GCP31" s="114"/>
      <c r="GCT31" s="114"/>
      <c r="GCX31" s="114"/>
      <c r="GDB31" s="114"/>
      <c r="GDF31" s="114"/>
      <c r="GDJ31" s="114"/>
      <c r="GDN31" s="114"/>
      <c r="GDR31" s="114"/>
      <c r="GDV31" s="114"/>
      <c r="GDZ31" s="114"/>
      <c r="GED31" s="114"/>
      <c r="GEH31" s="114"/>
      <c r="GEL31" s="114"/>
      <c r="GEP31" s="114"/>
      <c r="GET31" s="114"/>
      <c r="GEX31" s="114"/>
      <c r="GFB31" s="114"/>
      <c r="GFF31" s="114"/>
      <c r="GFJ31" s="114"/>
      <c r="GFN31" s="114"/>
      <c r="GFR31" s="114"/>
      <c r="GFV31" s="114"/>
      <c r="GFZ31" s="114"/>
      <c r="GGD31" s="114"/>
      <c r="GGH31" s="114"/>
      <c r="GGL31" s="114"/>
      <c r="GGP31" s="114"/>
      <c r="GGT31" s="114"/>
      <c r="GGX31" s="114"/>
      <c r="GHB31" s="114"/>
      <c r="GHF31" s="114"/>
      <c r="GHJ31" s="114"/>
      <c r="GHN31" s="114"/>
      <c r="GHR31" s="114"/>
      <c r="GHV31" s="114"/>
      <c r="GHZ31" s="114"/>
      <c r="GID31" s="114"/>
      <c r="GIH31" s="114"/>
      <c r="GIL31" s="114"/>
      <c r="GIP31" s="114"/>
      <c r="GIT31" s="114"/>
      <c r="GIX31" s="114"/>
      <c r="GJB31" s="114"/>
      <c r="GJF31" s="114"/>
      <c r="GJJ31" s="114"/>
      <c r="GJN31" s="114"/>
      <c r="GJR31" s="114"/>
      <c r="GJV31" s="114"/>
      <c r="GJZ31" s="114"/>
      <c r="GKD31" s="114"/>
      <c r="GKH31" s="114"/>
      <c r="GKL31" s="114"/>
      <c r="GKP31" s="114"/>
      <c r="GKT31" s="114"/>
      <c r="GKX31" s="114"/>
      <c r="GLB31" s="114"/>
      <c r="GLF31" s="114"/>
      <c r="GLJ31" s="114"/>
      <c r="GLN31" s="114"/>
      <c r="GLR31" s="114"/>
      <c r="GLV31" s="114"/>
      <c r="GLZ31" s="114"/>
      <c r="GMD31" s="114"/>
      <c r="GMH31" s="114"/>
      <c r="GML31" s="114"/>
      <c r="GMP31" s="114"/>
      <c r="GMT31" s="114"/>
      <c r="GMX31" s="114"/>
      <c r="GNB31" s="114"/>
      <c r="GNF31" s="114"/>
      <c r="GNJ31" s="114"/>
      <c r="GNN31" s="114"/>
      <c r="GNR31" s="114"/>
      <c r="GNV31" s="114"/>
      <c r="GNZ31" s="114"/>
      <c r="GOD31" s="114"/>
      <c r="GOH31" s="114"/>
      <c r="GOL31" s="114"/>
      <c r="GOP31" s="114"/>
      <c r="GOT31" s="114"/>
      <c r="GOX31" s="114"/>
      <c r="GPB31" s="114"/>
      <c r="GPF31" s="114"/>
      <c r="GPJ31" s="114"/>
      <c r="GPN31" s="114"/>
      <c r="GPR31" s="114"/>
      <c r="GPV31" s="114"/>
      <c r="GPZ31" s="114"/>
      <c r="GQD31" s="114"/>
      <c r="GQH31" s="114"/>
      <c r="GQL31" s="114"/>
      <c r="GQP31" s="114"/>
      <c r="GQT31" s="114"/>
      <c r="GQX31" s="114"/>
      <c r="GRB31" s="114"/>
      <c r="GRF31" s="114"/>
      <c r="GRJ31" s="114"/>
      <c r="GRN31" s="114"/>
      <c r="GRR31" s="114"/>
      <c r="GRV31" s="114"/>
      <c r="GRZ31" s="114"/>
      <c r="GSD31" s="114"/>
      <c r="GSH31" s="114"/>
      <c r="GSL31" s="114"/>
      <c r="GSP31" s="114"/>
      <c r="GST31" s="114"/>
      <c r="GSX31" s="114"/>
      <c r="GTB31" s="114"/>
      <c r="GTF31" s="114"/>
      <c r="GTJ31" s="114"/>
      <c r="GTN31" s="114"/>
      <c r="GTR31" s="114"/>
      <c r="GTV31" s="114"/>
      <c r="GTZ31" s="114"/>
      <c r="GUD31" s="114"/>
      <c r="GUH31" s="114"/>
      <c r="GUL31" s="114"/>
      <c r="GUP31" s="114"/>
      <c r="GUT31" s="114"/>
      <c r="GUX31" s="114"/>
      <c r="GVB31" s="114"/>
      <c r="GVF31" s="114"/>
      <c r="GVJ31" s="114"/>
      <c r="GVN31" s="114"/>
      <c r="GVR31" s="114"/>
      <c r="GVV31" s="114"/>
      <c r="GVZ31" s="114"/>
      <c r="GWD31" s="114"/>
      <c r="GWH31" s="114"/>
      <c r="GWL31" s="114"/>
      <c r="GWP31" s="114"/>
      <c r="GWT31" s="114"/>
      <c r="GWX31" s="114"/>
      <c r="GXB31" s="114"/>
      <c r="GXF31" s="114"/>
      <c r="GXJ31" s="114"/>
      <c r="GXN31" s="114"/>
      <c r="GXR31" s="114"/>
      <c r="GXV31" s="114"/>
      <c r="GXZ31" s="114"/>
      <c r="GYD31" s="114"/>
      <c r="GYH31" s="114"/>
      <c r="GYL31" s="114"/>
      <c r="GYP31" s="114"/>
      <c r="GYT31" s="114"/>
      <c r="GYX31" s="114"/>
      <c r="GZB31" s="114"/>
      <c r="GZF31" s="114"/>
      <c r="GZJ31" s="114"/>
      <c r="GZN31" s="114"/>
      <c r="GZR31" s="114"/>
      <c r="GZV31" s="114"/>
      <c r="GZZ31" s="114"/>
      <c r="HAD31" s="114"/>
      <c r="HAH31" s="114"/>
      <c r="HAL31" s="114"/>
      <c r="HAP31" s="114"/>
      <c r="HAT31" s="114"/>
      <c r="HAX31" s="114"/>
      <c r="HBB31" s="114"/>
      <c r="HBF31" s="114"/>
      <c r="HBJ31" s="114"/>
      <c r="HBN31" s="114"/>
      <c r="HBR31" s="114"/>
      <c r="HBV31" s="114"/>
      <c r="HBZ31" s="114"/>
      <c r="HCD31" s="114"/>
      <c r="HCH31" s="114"/>
      <c r="HCL31" s="114"/>
      <c r="HCP31" s="114"/>
      <c r="HCT31" s="114"/>
      <c r="HCX31" s="114"/>
      <c r="HDB31" s="114"/>
      <c r="HDF31" s="114"/>
      <c r="HDJ31" s="114"/>
      <c r="HDN31" s="114"/>
      <c r="HDR31" s="114"/>
      <c r="HDV31" s="114"/>
      <c r="HDZ31" s="114"/>
      <c r="HED31" s="114"/>
      <c r="HEH31" s="114"/>
      <c r="HEL31" s="114"/>
      <c r="HEP31" s="114"/>
      <c r="HET31" s="114"/>
      <c r="HEX31" s="114"/>
      <c r="HFB31" s="114"/>
      <c r="HFF31" s="114"/>
      <c r="HFJ31" s="114"/>
      <c r="HFN31" s="114"/>
      <c r="HFR31" s="114"/>
      <c r="HFV31" s="114"/>
      <c r="HFZ31" s="114"/>
      <c r="HGD31" s="114"/>
      <c r="HGH31" s="114"/>
      <c r="HGL31" s="114"/>
      <c r="HGP31" s="114"/>
      <c r="HGT31" s="114"/>
      <c r="HGX31" s="114"/>
      <c r="HHB31" s="114"/>
      <c r="HHF31" s="114"/>
      <c r="HHJ31" s="114"/>
      <c r="HHN31" s="114"/>
      <c r="HHR31" s="114"/>
      <c r="HHV31" s="114"/>
      <c r="HHZ31" s="114"/>
      <c r="HID31" s="114"/>
      <c r="HIH31" s="114"/>
      <c r="HIL31" s="114"/>
      <c r="HIP31" s="114"/>
      <c r="HIT31" s="114"/>
      <c r="HIX31" s="114"/>
      <c r="HJB31" s="114"/>
      <c r="HJF31" s="114"/>
      <c r="HJJ31" s="114"/>
      <c r="HJN31" s="114"/>
      <c r="HJR31" s="114"/>
      <c r="HJV31" s="114"/>
      <c r="HJZ31" s="114"/>
      <c r="HKD31" s="114"/>
      <c r="HKH31" s="114"/>
      <c r="HKL31" s="114"/>
      <c r="HKP31" s="114"/>
      <c r="HKT31" s="114"/>
      <c r="HKX31" s="114"/>
      <c r="HLB31" s="114"/>
      <c r="HLF31" s="114"/>
      <c r="HLJ31" s="114"/>
      <c r="HLN31" s="114"/>
      <c r="HLR31" s="114"/>
      <c r="HLV31" s="114"/>
      <c r="HLZ31" s="114"/>
      <c r="HMD31" s="114"/>
      <c r="HMH31" s="114"/>
      <c r="HML31" s="114"/>
      <c r="HMP31" s="114"/>
      <c r="HMT31" s="114"/>
      <c r="HMX31" s="114"/>
      <c r="HNB31" s="114"/>
      <c r="HNF31" s="114"/>
      <c r="HNJ31" s="114"/>
      <c r="HNN31" s="114"/>
      <c r="HNR31" s="114"/>
      <c r="HNV31" s="114"/>
      <c r="HNZ31" s="114"/>
      <c r="HOD31" s="114"/>
      <c r="HOH31" s="114"/>
      <c r="HOL31" s="114"/>
      <c r="HOP31" s="114"/>
      <c r="HOT31" s="114"/>
      <c r="HOX31" s="114"/>
      <c r="HPB31" s="114"/>
      <c r="HPF31" s="114"/>
      <c r="HPJ31" s="114"/>
      <c r="HPN31" s="114"/>
      <c r="HPR31" s="114"/>
      <c r="HPV31" s="114"/>
      <c r="HPZ31" s="114"/>
      <c r="HQD31" s="114"/>
      <c r="HQH31" s="114"/>
      <c r="HQL31" s="114"/>
      <c r="HQP31" s="114"/>
      <c r="HQT31" s="114"/>
      <c r="HQX31" s="114"/>
      <c r="HRB31" s="114"/>
      <c r="HRF31" s="114"/>
      <c r="HRJ31" s="114"/>
      <c r="HRN31" s="114"/>
      <c r="HRR31" s="114"/>
      <c r="HRV31" s="114"/>
      <c r="HRZ31" s="114"/>
      <c r="HSD31" s="114"/>
      <c r="HSH31" s="114"/>
      <c r="HSL31" s="114"/>
      <c r="HSP31" s="114"/>
      <c r="HST31" s="114"/>
      <c r="HSX31" s="114"/>
      <c r="HTB31" s="114"/>
      <c r="HTF31" s="114"/>
      <c r="HTJ31" s="114"/>
      <c r="HTN31" s="114"/>
      <c r="HTR31" s="114"/>
      <c r="HTV31" s="114"/>
      <c r="HTZ31" s="114"/>
      <c r="HUD31" s="114"/>
      <c r="HUH31" s="114"/>
      <c r="HUL31" s="114"/>
      <c r="HUP31" s="114"/>
      <c r="HUT31" s="114"/>
      <c r="HUX31" s="114"/>
      <c r="HVB31" s="114"/>
      <c r="HVF31" s="114"/>
      <c r="HVJ31" s="114"/>
      <c r="HVN31" s="114"/>
      <c r="HVR31" s="114"/>
      <c r="HVV31" s="114"/>
      <c r="HVZ31" s="114"/>
      <c r="HWD31" s="114"/>
      <c r="HWH31" s="114"/>
      <c r="HWL31" s="114"/>
      <c r="HWP31" s="114"/>
      <c r="HWT31" s="114"/>
      <c r="HWX31" s="114"/>
      <c r="HXB31" s="114"/>
      <c r="HXF31" s="114"/>
      <c r="HXJ31" s="114"/>
      <c r="HXN31" s="114"/>
      <c r="HXR31" s="114"/>
      <c r="HXV31" s="114"/>
      <c r="HXZ31" s="114"/>
      <c r="HYD31" s="114"/>
      <c r="HYH31" s="114"/>
      <c r="HYL31" s="114"/>
      <c r="HYP31" s="114"/>
      <c r="HYT31" s="114"/>
      <c r="HYX31" s="114"/>
      <c r="HZB31" s="114"/>
      <c r="HZF31" s="114"/>
      <c r="HZJ31" s="114"/>
      <c r="HZN31" s="114"/>
      <c r="HZR31" s="114"/>
      <c r="HZV31" s="114"/>
      <c r="HZZ31" s="114"/>
      <c r="IAD31" s="114"/>
      <c r="IAH31" s="114"/>
      <c r="IAL31" s="114"/>
      <c r="IAP31" s="114"/>
      <c r="IAT31" s="114"/>
      <c r="IAX31" s="114"/>
      <c r="IBB31" s="114"/>
      <c r="IBF31" s="114"/>
      <c r="IBJ31" s="114"/>
      <c r="IBN31" s="114"/>
      <c r="IBR31" s="114"/>
      <c r="IBV31" s="114"/>
      <c r="IBZ31" s="114"/>
      <c r="ICD31" s="114"/>
      <c r="ICH31" s="114"/>
      <c r="ICL31" s="114"/>
      <c r="ICP31" s="114"/>
      <c r="ICT31" s="114"/>
      <c r="ICX31" s="114"/>
      <c r="IDB31" s="114"/>
      <c r="IDF31" s="114"/>
      <c r="IDJ31" s="114"/>
      <c r="IDN31" s="114"/>
      <c r="IDR31" s="114"/>
      <c r="IDV31" s="114"/>
      <c r="IDZ31" s="114"/>
      <c r="IED31" s="114"/>
      <c r="IEH31" s="114"/>
      <c r="IEL31" s="114"/>
      <c r="IEP31" s="114"/>
      <c r="IET31" s="114"/>
      <c r="IEX31" s="114"/>
      <c r="IFB31" s="114"/>
      <c r="IFF31" s="114"/>
      <c r="IFJ31" s="114"/>
      <c r="IFN31" s="114"/>
      <c r="IFR31" s="114"/>
      <c r="IFV31" s="114"/>
      <c r="IFZ31" s="114"/>
      <c r="IGD31" s="114"/>
      <c r="IGH31" s="114"/>
      <c r="IGL31" s="114"/>
      <c r="IGP31" s="114"/>
      <c r="IGT31" s="114"/>
      <c r="IGX31" s="114"/>
      <c r="IHB31" s="114"/>
      <c r="IHF31" s="114"/>
      <c r="IHJ31" s="114"/>
      <c r="IHN31" s="114"/>
      <c r="IHR31" s="114"/>
      <c r="IHV31" s="114"/>
      <c r="IHZ31" s="114"/>
      <c r="IID31" s="114"/>
      <c r="IIH31" s="114"/>
      <c r="IIL31" s="114"/>
      <c r="IIP31" s="114"/>
      <c r="IIT31" s="114"/>
      <c r="IIX31" s="114"/>
      <c r="IJB31" s="114"/>
      <c r="IJF31" s="114"/>
      <c r="IJJ31" s="114"/>
      <c r="IJN31" s="114"/>
      <c r="IJR31" s="114"/>
      <c r="IJV31" s="114"/>
      <c r="IJZ31" s="114"/>
      <c r="IKD31" s="114"/>
      <c r="IKH31" s="114"/>
      <c r="IKL31" s="114"/>
      <c r="IKP31" s="114"/>
      <c r="IKT31" s="114"/>
      <c r="IKX31" s="114"/>
      <c r="ILB31" s="114"/>
      <c r="ILF31" s="114"/>
      <c r="ILJ31" s="114"/>
      <c r="ILN31" s="114"/>
      <c r="ILR31" s="114"/>
      <c r="ILV31" s="114"/>
      <c r="ILZ31" s="114"/>
      <c r="IMD31" s="114"/>
      <c r="IMH31" s="114"/>
      <c r="IML31" s="114"/>
      <c r="IMP31" s="114"/>
      <c r="IMT31" s="114"/>
      <c r="IMX31" s="114"/>
      <c r="INB31" s="114"/>
      <c r="INF31" s="114"/>
      <c r="INJ31" s="114"/>
      <c r="INN31" s="114"/>
      <c r="INR31" s="114"/>
      <c r="INV31" s="114"/>
      <c r="INZ31" s="114"/>
      <c r="IOD31" s="114"/>
      <c r="IOH31" s="114"/>
      <c r="IOL31" s="114"/>
      <c r="IOP31" s="114"/>
      <c r="IOT31" s="114"/>
      <c r="IOX31" s="114"/>
      <c r="IPB31" s="114"/>
      <c r="IPF31" s="114"/>
      <c r="IPJ31" s="114"/>
      <c r="IPN31" s="114"/>
      <c r="IPR31" s="114"/>
      <c r="IPV31" s="114"/>
      <c r="IPZ31" s="114"/>
      <c r="IQD31" s="114"/>
      <c r="IQH31" s="114"/>
      <c r="IQL31" s="114"/>
      <c r="IQP31" s="114"/>
      <c r="IQT31" s="114"/>
      <c r="IQX31" s="114"/>
      <c r="IRB31" s="114"/>
      <c r="IRF31" s="114"/>
      <c r="IRJ31" s="114"/>
      <c r="IRN31" s="114"/>
      <c r="IRR31" s="114"/>
      <c r="IRV31" s="114"/>
      <c r="IRZ31" s="114"/>
      <c r="ISD31" s="114"/>
      <c r="ISH31" s="114"/>
      <c r="ISL31" s="114"/>
      <c r="ISP31" s="114"/>
      <c r="IST31" s="114"/>
      <c r="ISX31" s="114"/>
      <c r="ITB31" s="114"/>
      <c r="ITF31" s="114"/>
      <c r="ITJ31" s="114"/>
      <c r="ITN31" s="114"/>
      <c r="ITR31" s="114"/>
      <c r="ITV31" s="114"/>
      <c r="ITZ31" s="114"/>
      <c r="IUD31" s="114"/>
      <c r="IUH31" s="114"/>
      <c r="IUL31" s="114"/>
      <c r="IUP31" s="114"/>
      <c r="IUT31" s="114"/>
      <c r="IUX31" s="114"/>
      <c r="IVB31" s="114"/>
      <c r="IVF31" s="114"/>
      <c r="IVJ31" s="114"/>
      <c r="IVN31" s="114"/>
      <c r="IVR31" s="114"/>
      <c r="IVV31" s="114"/>
      <c r="IVZ31" s="114"/>
      <c r="IWD31" s="114"/>
      <c r="IWH31" s="114"/>
      <c r="IWL31" s="114"/>
      <c r="IWP31" s="114"/>
      <c r="IWT31" s="114"/>
      <c r="IWX31" s="114"/>
      <c r="IXB31" s="114"/>
      <c r="IXF31" s="114"/>
      <c r="IXJ31" s="114"/>
      <c r="IXN31" s="114"/>
      <c r="IXR31" s="114"/>
      <c r="IXV31" s="114"/>
      <c r="IXZ31" s="114"/>
      <c r="IYD31" s="114"/>
      <c r="IYH31" s="114"/>
      <c r="IYL31" s="114"/>
      <c r="IYP31" s="114"/>
      <c r="IYT31" s="114"/>
      <c r="IYX31" s="114"/>
      <c r="IZB31" s="114"/>
      <c r="IZF31" s="114"/>
      <c r="IZJ31" s="114"/>
      <c r="IZN31" s="114"/>
      <c r="IZR31" s="114"/>
      <c r="IZV31" s="114"/>
      <c r="IZZ31" s="114"/>
      <c r="JAD31" s="114"/>
      <c r="JAH31" s="114"/>
      <c r="JAL31" s="114"/>
      <c r="JAP31" s="114"/>
      <c r="JAT31" s="114"/>
      <c r="JAX31" s="114"/>
      <c r="JBB31" s="114"/>
      <c r="JBF31" s="114"/>
      <c r="JBJ31" s="114"/>
      <c r="JBN31" s="114"/>
      <c r="JBR31" s="114"/>
      <c r="JBV31" s="114"/>
      <c r="JBZ31" s="114"/>
      <c r="JCD31" s="114"/>
      <c r="JCH31" s="114"/>
      <c r="JCL31" s="114"/>
      <c r="JCP31" s="114"/>
      <c r="JCT31" s="114"/>
      <c r="JCX31" s="114"/>
      <c r="JDB31" s="114"/>
      <c r="JDF31" s="114"/>
      <c r="JDJ31" s="114"/>
      <c r="JDN31" s="114"/>
      <c r="JDR31" s="114"/>
      <c r="JDV31" s="114"/>
      <c r="JDZ31" s="114"/>
      <c r="JED31" s="114"/>
      <c r="JEH31" s="114"/>
      <c r="JEL31" s="114"/>
      <c r="JEP31" s="114"/>
      <c r="JET31" s="114"/>
      <c r="JEX31" s="114"/>
      <c r="JFB31" s="114"/>
      <c r="JFF31" s="114"/>
      <c r="JFJ31" s="114"/>
      <c r="JFN31" s="114"/>
      <c r="JFR31" s="114"/>
      <c r="JFV31" s="114"/>
      <c r="JFZ31" s="114"/>
      <c r="JGD31" s="114"/>
      <c r="JGH31" s="114"/>
      <c r="JGL31" s="114"/>
      <c r="JGP31" s="114"/>
      <c r="JGT31" s="114"/>
      <c r="JGX31" s="114"/>
      <c r="JHB31" s="114"/>
      <c r="JHF31" s="114"/>
      <c r="JHJ31" s="114"/>
      <c r="JHN31" s="114"/>
      <c r="JHR31" s="114"/>
      <c r="JHV31" s="114"/>
      <c r="JHZ31" s="114"/>
      <c r="JID31" s="114"/>
      <c r="JIH31" s="114"/>
      <c r="JIL31" s="114"/>
      <c r="JIP31" s="114"/>
      <c r="JIT31" s="114"/>
      <c r="JIX31" s="114"/>
      <c r="JJB31" s="114"/>
      <c r="JJF31" s="114"/>
      <c r="JJJ31" s="114"/>
      <c r="JJN31" s="114"/>
      <c r="JJR31" s="114"/>
      <c r="JJV31" s="114"/>
      <c r="JJZ31" s="114"/>
      <c r="JKD31" s="114"/>
      <c r="JKH31" s="114"/>
      <c r="JKL31" s="114"/>
      <c r="JKP31" s="114"/>
      <c r="JKT31" s="114"/>
      <c r="JKX31" s="114"/>
      <c r="JLB31" s="114"/>
      <c r="JLF31" s="114"/>
      <c r="JLJ31" s="114"/>
      <c r="JLN31" s="114"/>
      <c r="JLR31" s="114"/>
      <c r="JLV31" s="114"/>
      <c r="JLZ31" s="114"/>
      <c r="JMD31" s="114"/>
      <c r="JMH31" s="114"/>
      <c r="JML31" s="114"/>
      <c r="JMP31" s="114"/>
      <c r="JMT31" s="114"/>
      <c r="JMX31" s="114"/>
      <c r="JNB31" s="114"/>
      <c r="JNF31" s="114"/>
      <c r="JNJ31" s="114"/>
      <c r="JNN31" s="114"/>
      <c r="JNR31" s="114"/>
      <c r="JNV31" s="114"/>
      <c r="JNZ31" s="114"/>
      <c r="JOD31" s="114"/>
      <c r="JOH31" s="114"/>
      <c r="JOL31" s="114"/>
      <c r="JOP31" s="114"/>
      <c r="JOT31" s="114"/>
      <c r="JOX31" s="114"/>
      <c r="JPB31" s="114"/>
      <c r="JPF31" s="114"/>
      <c r="JPJ31" s="114"/>
      <c r="JPN31" s="114"/>
      <c r="JPR31" s="114"/>
      <c r="JPV31" s="114"/>
      <c r="JPZ31" s="114"/>
      <c r="JQD31" s="114"/>
      <c r="JQH31" s="114"/>
      <c r="JQL31" s="114"/>
      <c r="JQP31" s="114"/>
      <c r="JQT31" s="114"/>
      <c r="JQX31" s="114"/>
      <c r="JRB31" s="114"/>
      <c r="JRF31" s="114"/>
      <c r="JRJ31" s="114"/>
      <c r="JRN31" s="114"/>
      <c r="JRR31" s="114"/>
      <c r="JRV31" s="114"/>
      <c r="JRZ31" s="114"/>
      <c r="JSD31" s="114"/>
      <c r="JSH31" s="114"/>
      <c r="JSL31" s="114"/>
      <c r="JSP31" s="114"/>
      <c r="JST31" s="114"/>
      <c r="JSX31" s="114"/>
      <c r="JTB31" s="114"/>
      <c r="JTF31" s="114"/>
      <c r="JTJ31" s="114"/>
      <c r="JTN31" s="114"/>
      <c r="JTR31" s="114"/>
      <c r="JTV31" s="114"/>
      <c r="JTZ31" s="114"/>
      <c r="JUD31" s="114"/>
      <c r="JUH31" s="114"/>
      <c r="JUL31" s="114"/>
      <c r="JUP31" s="114"/>
      <c r="JUT31" s="114"/>
      <c r="JUX31" s="114"/>
      <c r="JVB31" s="114"/>
      <c r="JVF31" s="114"/>
      <c r="JVJ31" s="114"/>
      <c r="JVN31" s="114"/>
      <c r="JVR31" s="114"/>
      <c r="JVV31" s="114"/>
      <c r="JVZ31" s="114"/>
      <c r="JWD31" s="114"/>
      <c r="JWH31" s="114"/>
      <c r="JWL31" s="114"/>
      <c r="JWP31" s="114"/>
      <c r="JWT31" s="114"/>
      <c r="JWX31" s="114"/>
      <c r="JXB31" s="114"/>
      <c r="JXF31" s="114"/>
      <c r="JXJ31" s="114"/>
      <c r="JXN31" s="114"/>
      <c r="JXR31" s="114"/>
      <c r="JXV31" s="114"/>
      <c r="JXZ31" s="114"/>
      <c r="JYD31" s="114"/>
      <c r="JYH31" s="114"/>
      <c r="JYL31" s="114"/>
      <c r="JYP31" s="114"/>
      <c r="JYT31" s="114"/>
      <c r="JYX31" s="114"/>
      <c r="JZB31" s="114"/>
      <c r="JZF31" s="114"/>
      <c r="JZJ31" s="114"/>
      <c r="JZN31" s="114"/>
      <c r="JZR31" s="114"/>
      <c r="JZV31" s="114"/>
      <c r="JZZ31" s="114"/>
      <c r="KAD31" s="114"/>
      <c r="KAH31" s="114"/>
      <c r="KAL31" s="114"/>
      <c r="KAP31" s="114"/>
      <c r="KAT31" s="114"/>
      <c r="KAX31" s="114"/>
      <c r="KBB31" s="114"/>
      <c r="KBF31" s="114"/>
      <c r="KBJ31" s="114"/>
      <c r="KBN31" s="114"/>
      <c r="KBR31" s="114"/>
      <c r="KBV31" s="114"/>
      <c r="KBZ31" s="114"/>
      <c r="KCD31" s="114"/>
      <c r="KCH31" s="114"/>
      <c r="KCL31" s="114"/>
      <c r="KCP31" s="114"/>
      <c r="KCT31" s="114"/>
      <c r="KCX31" s="114"/>
      <c r="KDB31" s="114"/>
      <c r="KDF31" s="114"/>
      <c r="KDJ31" s="114"/>
      <c r="KDN31" s="114"/>
      <c r="KDR31" s="114"/>
      <c r="KDV31" s="114"/>
      <c r="KDZ31" s="114"/>
      <c r="KED31" s="114"/>
      <c r="KEH31" s="114"/>
      <c r="KEL31" s="114"/>
      <c r="KEP31" s="114"/>
      <c r="KET31" s="114"/>
      <c r="KEX31" s="114"/>
      <c r="KFB31" s="114"/>
      <c r="KFF31" s="114"/>
      <c r="KFJ31" s="114"/>
      <c r="KFN31" s="114"/>
      <c r="KFR31" s="114"/>
      <c r="KFV31" s="114"/>
      <c r="KFZ31" s="114"/>
      <c r="KGD31" s="114"/>
      <c r="KGH31" s="114"/>
      <c r="KGL31" s="114"/>
      <c r="KGP31" s="114"/>
      <c r="KGT31" s="114"/>
      <c r="KGX31" s="114"/>
      <c r="KHB31" s="114"/>
      <c r="KHF31" s="114"/>
      <c r="KHJ31" s="114"/>
      <c r="KHN31" s="114"/>
      <c r="KHR31" s="114"/>
      <c r="KHV31" s="114"/>
      <c r="KHZ31" s="114"/>
      <c r="KID31" s="114"/>
      <c r="KIH31" s="114"/>
      <c r="KIL31" s="114"/>
      <c r="KIP31" s="114"/>
      <c r="KIT31" s="114"/>
      <c r="KIX31" s="114"/>
      <c r="KJB31" s="114"/>
      <c r="KJF31" s="114"/>
      <c r="KJJ31" s="114"/>
      <c r="KJN31" s="114"/>
      <c r="KJR31" s="114"/>
      <c r="KJV31" s="114"/>
      <c r="KJZ31" s="114"/>
      <c r="KKD31" s="114"/>
      <c r="KKH31" s="114"/>
      <c r="KKL31" s="114"/>
      <c r="KKP31" s="114"/>
      <c r="KKT31" s="114"/>
      <c r="KKX31" s="114"/>
      <c r="KLB31" s="114"/>
      <c r="KLF31" s="114"/>
      <c r="KLJ31" s="114"/>
      <c r="KLN31" s="114"/>
      <c r="KLR31" s="114"/>
      <c r="KLV31" s="114"/>
      <c r="KLZ31" s="114"/>
      <c r="KMD31" s="114"/>
      <c r="KMH31" s="114"/>
      <c r="KML31" s="114"/>
      <c r="KMP31" s="114"/>
      <c r="KMT31" s="114"/>
      <c r="KMX31" s="114"/>
      <c r="KNB31" s="114"/>
      <c r="KNF31" s="114"/>
      <c r="KNJ31" s="114"/>
      <c r="KNN31" s="114"/>
      <c r="KNR31" s="114"/>
      <c r="KNV31" s="114"/>
      <c r="KNZ31" s="114"/>
      <c r="KOD31" s="114"/>
      <c r="KOH31" s="114"/>
      <c r="KOL31" s="114"/>
      <c r="KOP31" s="114"/>
      <c r="KOT31" s="114"/>
      <c r="KOX31" s="114"/>
      <c r="KPB31" s="114"/>
      <c r="KPF31" s="114"/>
      <c r="KPJ31" s="114"/>
      <c r="KPN31" s="114"/>
      <c r="KPR31" s="114"/>
      <c r="KPV31" s="114"/>
      <c r="KPZ31" s="114"/>
      <c r="KQD31" s="114"/>
      <c r="KQH31" s="114"/>
      <c r="KQL31" s="114"/>
      <c r="KQP31" s="114"/>
      <c r="KQT31" s="114"/>
      <c r="KQX31" s="114"/>
      <c r="KRB31" s="114"/>
      <c r="KRF31" s="114"/>
      <c r="KRJ31" s="114"/>
      <c r="KRN31" s="114"/>
      <c r="KRR31" s="114"/>
      <c r="KRV31" s="114"/>
      <c r="KRZ31" s="114"/>
      <c r="KSD31" s="114"/>
      <c r="KSH31" s="114"/>
      <c r="KSL31" s="114"/>
      <c r="KSP31" s="114"/>
      <c r="KST31" s="114"/>
      <c r="KSX31" s="114"/>
      <c r="KTB31" s="114"/>
      <c r="KTF31" s="114"/>
      <c r="KTJ31" s="114"/>
      <c r="KTN31" s="114"/>
      <c r="KTR31" s="114"/>
      <c r="KTV31" s="114"/>
      <c r="KTZ31" s="114"/>
      <c r="KUD31" s="114"/>
      <c r="KUH31" s="114"/>
      <c r="KUL31" s="114"/>
      <c r="KUP31" s="114"/>
      <c r="KUT31" s="114"/>
      <c r="KUX31" s="114"/>
      <c r="KVB31" s="114"/>
      <c r="KVF31" s="114"/>
      <c r="KVJ31" s="114"/>
      <c r="KVN31" s="114"/>
      <c r="KVR31" s="114"/>
      <c r="KVV31" s="114"/>
      <c r="KVZ31" s="114"/>
      <c r="KWD31" s="114"/>
      <c r="KWH31" s="114"/>
      <c r="KWL31" s="114"/>
      <c r="KWP31" s="114"/>
      <c r="KWT31" s="114"/>
      <c r="KWX31" s="114"/>
      <c r="KXB31" s="114"/>
      <c r="KXF31" s="114"/>
      <c r="KXJ31" s="114"/>
      <c r="KXN31" s="114"/>
      <c r="KXR31" s="114"/>
      <c r="KXV31" s="114"/>
      <c r="KXZ31" s="114"/>
      <c r="KYD31" s="114"/>
      <c r="KYH31" s="114"/>
      <c r="KYL31" s="114"/>
      <c r="KYP31" s="114"/>
      <c r="KYT31" s="114"/>
      <c r="KYX31" s="114"/>
      <c r="KZB31" s="114"/>
      <c r="KZF31" s="114"/>
      <c r="KZJ31" s="114"/>
      <c r="KZN31" s="114"/>
      <c r="KZR31" s="114"/>
      <c r="KZV31" s="114"/>
      <c r="KZZ31" s="114"/>
      <c r="LAD31" s="114"/>
      <c r="LAH31" s="114"/>
      <c r="LAL31" s="114"/>
      <c r="LAP31" s="114"/>
      <c r="LAT31" s="114"/>
      <c r="LAX31" s="114"/>
      <c r="LBB31" s="114"/>
      <c r="LBF31" s="114"/>
      <c r="LBJ31" s="114"/>
      <c r="LBN31" s="114"/>
      <c r="LBR31" s="114"/>
      <c r="LBV31" s="114"/>
      <c r="LBZ31" s="114"/>
      <c r="LCD31" s="114"/>
      <c r="LCH31" s="114"/>
      <c r="LCL31" s="114"/>
      <c r="LCP31" s="114"/>
      <c r="LCT31" s="114"/>
      <c r="LCX31" s="114"/>
      <c r="LDB31" s="114"/>
      <c r="LDF31" s="114"/>
      <c r="LDJ31" s="114"/>
      <c r="LDN31" s="114"/>
      <c r="LDR31" s="114"/>
      <c r="LDV31" s="114"/>
      <c r="LDZ31" s="114"/>
      <c r="LED31" s="114"/>
      <c r="LEH31" s="114"/>
      <c r="LEL31" s="114"/>
      <c r="LEP31" s="114"/>
      <c r="LET31" s="114"/>
      <c r="LEX31" s="114"/>
      <c r="LFB31" s="114"/>
      <c r="LFF31" s="114"/>
      <c r="LFJ31" s="114"/>
      <c r="LFN31" s="114"/>
      <c r="LFR31" s="114"/>
      <c r="LFV31" s="114"/>
      <c r="LFZ31" s="114"/>
      <c r="LGD31" s="114"/>
      <c r="LGH31" s="114"/>
      <c r="LGL31" s="114"/>
      <c r="LGP31" s="114"/>
      <c r="LGT31" s="114"/>
      <c r="LGX31" s="114"/>
      <c r="LHB31" s="114"/>
      <c r="LHF31" s="114"/>
      <c r="LHJ31" s="114"/>
      <c r="LHN31" s="114"/>
      <c r="LHR31" s="114"/>
      <c r="LHV31" s="114"/>
      <c r="LHZ31" s="114"/>
      <c r="LID31" s="114"/>
      <c r="LIH31" s="114"/>
      <c r="LIL31" s="114"/>
      <c r="LIP31" s="114"/>
      <c r="LIT31" s="114"/>
      <c r="LIX31" s="114"/>
      <c r="LJB31" s="114"/>
      <c r="LJF31" s="114"/>
      <c r="LJJ31" s="114"/>
      <c r="LJN31" s="114"/>
      <c r="LJR31" s="114"/>
      <c r="LJV31" s="114"/>
      <c r="LJZ31" s="114"/>
      <c r="LKD31" s="114"/>
      <c r="LKH31" s="114"/>
      <c r="LKL31" s="114"/>
      <c r="LKP31" s="114"/>
      <c r="LKT31" s="114"/>
      <c r="LKX31" s="114"/>
      <c r="LLB31" s="114"/>
      <c r="LLF31" s="114"/>
      <c r="LLJ31" s="114"/>
      <c r="LLN31" s="114"/>
      <c r="LLR31" s="114"/>
      <c r="LLV31" s="114"/>
      <c r="LLZ31" s="114"/>
      <c r="LMD31" s="114"/>
      <c r="LMH31" s="114"/>
      <c r="LML31" s="114"/>
      <c r="LMP31" s="114"/>
      <c r="LMT31" s="114"/>
      <c r="LMX31" s="114"/>
      <c r="LNB31" s="114"/>
      <c r="LNF31" s="114"/>
      <c r="LNJ31" s="114"/>
      <c r="LNN31" s="114"/>
      <c r="LNR31" s="114"/>
      <c r="LNV31" s="114"/>
      <c r="LNZ31" s="114"/>
      <c r="LOD31" s="114"/>
      <c r="LOH31" s="114"/>
      <c r="LOL31" s="114"/>
      <c r="LOP31" s="114"/>
      <c r="LOT31" s="114"/>
      <c r="LOX31" s="114"/>
      <c r="LPB31" s="114"/>
      <c r="LPF31" s="114"/>
      <c r="LPJ31" s="114"/>
      <c r="LPN31" s="114"/>
      <c r="LPR31" s="114"/>
      <c r="LPV31" s="114"/>
      <c r="LPZ31" s="114"/>
      <c r="LQD31" s="114"/>
      <c r="LQH31" s="114"/>
      <c r="LQL31" s="114"/>
      <c r="LQP31" s="114"/>
      <c r="LQT31" s="114"/>
      <c r="LQX31" s="114"/>
      <c r="LRB31" s="114"/>
      <c r="LRF31" s="114"/>
      <c r="LRJ31" s="114"/>
      <c r="LRN31" s="114"/>
      <c r="LRR31" s="114"/>
      <c r="LRV31" s="114"/>
      <c r="LRZ31" s="114"/>
      <c r="LSD31" s="114"/>
      <c r="LSH31" s="114"/>
      <c r="LSL31" s="114"/>
      <c r="LSP31" s="114"/>
      <c r="LST31" s="114"/>
      <c r="LSX31" s="114"/>
      <c r="LTB31" s="114"/>
      <c r="LTF31" s="114"/>
      <c r="LTJ31" s="114"/>
      <c r="LTN31" s="114"/>
      <c r="LTR31" s="114"/>
      <c r="LTV31" s="114"/>
      <c r="LTZ31" s="114"/>
      <c r="LUD31" s="114"/>
      <c r="LUH31" s="114"/>
      <c r="LUL31" s="114"/>
      <c r="LUP31" s="114"/>
      <c r="LUT31" s="114"/>
      <c r="LUX31" s="114"/>
      <c r="LVB31" s="114"/>
      <c r="LVF31" s="114"/>
      <c r="LVJ31" s="114"/>
      <c r="LVN31" s="114"/>
      <c r="LVR31" s="114"/>
      <c r="LVV31" s="114"/>
      <c r="LVZ31" s="114"/>
      <c r="LWD31" s="114"/>
      <c r="LWH31" s="114"/>
      <c r="LWL31" s="114"/>
      <c r="LWP31" s="114"/>
      <c r="LWT31" s="114"/>
      <c r="LWX31" s="114"/>
      <c r="LXB31" s="114"/>
      <c r="LXF31" s="114"/>
      <c r="LXJ31" s="114"/>
      <c r="LXN31" s="114"/>
      <c r="LXR31" s="114"/>
      <c r="LXV31" s="114"/>
      <c r="LXZ31" s="114"/>
      <c r="LYD31" s="114"/>
      <c r="LYH31" s="114"/>
      <c r="LYL31" s="114"/>
      <c r="LYP31" s="114"/>
      <c r="LYT31" s="114"/>
      <c r="LYX31" s="114"/>
      <c r="LZB31" s="114"/>
      <c r="LZF31" s="114"/>
      <c r="LZJ31" s="114"/>
      <c r="LZN31" s="114"/>
      <c r="LZR31" s="114"/>
      <c r="LZV31" s="114"/>
      <c r="LZZ31" s="114"/>
      <c r="MAD31" s="114"/>
      <c r="MAH31" s="114"/>
      <c r="MAL31" s="114"/>
      <c r="MAP31" s="114"/>
      <c r="MAT31" s="114"/>
      <c r="MAX31" s="114"/>
      <c r="MBB31" s="114"/>
      <c r="MBF31" s="114"/>
      <c r="MBJ31" s="114"/>
      <c r="MBN31" s="114"/>
      <c r="MBR31" s="114"/>
      <c r="MBV31" s="114"/>
      <c r="MBZ31" s="114"/>
      <c r="MCD31" s="114"/>
      <c r="MCH31" s="114"/>
      <c r="MCL31" s="114"/>
      <c r="MCP31" s="114"/>
      <c r="MCT31" s="114"/>
      <c r="MCX31" s="114"/>
      <c r="MDB31" s="114"/>
      <c r="MDF31" s="114"/>
      <c r="MDJ31" s="114"/>
      <c r="MDN31" s="114"/>
      <c r="MDR31" s="114"/>
      <c r="MDV31" s="114"/>
      <c r="MDZ31" s="114"/>
      <c r="MED31" s="114"/>
      <c r="MEH31" s="114"/>
      <c r="MEL31" s="114"/>
      <c r="MEP31" s="114"/>
      <c r="MET31" s="114"/>
      <c r="MEX31" s="114"/>
      <c r="MFB31" s="114"/>
      <c r="MFF31" s="114"/>
      <c r="MFJ31" s="114"/>
      <c r="MFN31" s="114"/>
      <c r="MFR31" s="114"/>
      <c r="MFV31" s="114"/>
      <c r="MFZ31" s="114"/>
      <c r="MGD31" s="114"/>
      <c r="MGH31" s="114"/>
      <c r="MGL31" s="114"/>
      <c r="MGP31" s="114"/>
      <c r="MGT31" s="114"/>
      <c r="MGX31" s="114"/>
      <c r="MHB31" s="114"/>
      <c r="MHF31" s="114"/>
      <c r="MHJ31" s="114"/>
      <c r="MHN31" s="114"/>
      <c r="MHR31" s="114"/>
      <c r="MHV31" s="114"/>
      <c r="MHZ31" s="114"/>
      <c r="MID31" s="114"/>
      <c r="MIH31" s="114"/>
      <c r="MIL31" s="114"/>
      <c r="MIP31" s="114"/>
      <c r="MIT31" s="114"/>
      <c r="MIX31" s="114"/>
      <c r="MJB31" s="114"/>
      <c r="MJF31" s="114"/>
      <c r="MJJ31" s="114"/>
      <c r="MJN31" s="114"/>
      <c r="MJR31" s="114"/>
      <c r="MJV31" s="114"/>
      <c r="MJZ31" s="114"/>
      <c r="MKD31" s="114"/>
      <c r="MKH31" s="114"/>
      <c r="MKL31" s="114"/>
      <c r="MKP31" s="114"/>
      <c r="MKT31" s="114"/>
      <c r="MKX31" s="114"/>
      <c r="MLB31" s="114"/>
      <c r="MLF31" s="114"/>
      <c r="MLJ31" s="114"/>
      <c r="MLN31" s="114"/>
      <c r="MLR31" s="114"/>
      <c r="MLV31" s="114"/>
      <c r="MLZ31" s="114"/>
      <c r="MMD31" s="114"/>
      <c r="MMH31" s="114"/>
      <c r="MML31" s="114"/>
      <c r="MMP31" s="114"/>
      <c r="MMT31" s="114"/>
      <c r="MMX31" s="114"/>
      <c r="MNB31" s="114"/>
      <c r="MNF31" s="114"/>
      <c r="MNJ31" s="114"/>
      <c r="MNN31" s="114"/>
      <c r="MNR31" s="114"/>
      <c r="MNV31" s="114"/>
      <c r="MNZ31" s="114"/>
      <c r="MOD31" s="114"/>
      <c r="MOH31" s="114"/>
      <c r="MOL31" s="114"/>
      <c r="MOP31" s="114"/>
      <c r="MOT31" s="114"/>
      <c r="MOX31" s="114"/>
      <c r="MPB31" s="114"/>
      <c r="MPF31" s="114"/>
      <c r="MPJ31" s="114"/>
      <c r="MPN31" s="114"/>
      <c r="MPR31" s="114"/>
      <c r="MPV31" s="114"/>
      <c r="MPZ31" s="114"/>
      <c r="MQD31" s="114"/>
      <c r="MQH31" s="114"/>
      <c r="MQL31" s="114"/>
      <c r="MQP31" s="114"/>
      <c r="MQT31" s="114"/>
      <c r="MQX31" s="114"/>
      <c r="MRB31" s="114"/>
      <c r="MRF31" s="114"/>
      <c r="MRJ31" s="114"/>
      <c r="MRN31" s="114"/>
      <c r="MRR31" s="114"/>
      <c r="MRV31" s="114"/>
      <c r="MRZ31" s="114"/>
      <c r="MSD31" s="114"/>
      <c r="MSH31" s="114"/>
      <c r="MSL31" s="114"/>
      <c r="MSP31" s="114"/>
      <c r="MST31" s="114"/>
      <c r="MSX31" s="114"/>
      <c r="MTB31" s="114"/>
      <c r="MTF31" s="114"/>
      <c r="MTJ31" s="114"/>
      <c r="MTN31" s="114"/>
      <c r="MTR31" s="114"/>
      <c r="MTV31" s="114"/>
      <c r="MTZ31" s="114"/>
      <c r="MUD31" s="114"/>
      <c r="MUH31" s="114"/>
      <c r="MUL31" s="114"/>
      <c r="MUP31" s="114"/>
      <c r="MUT31" s="114"/>
      <c r="MUX31" s="114"/>
      <c r="MVB31" s="114"/>
      <c r="MVF31" s="114"/>
      <c r="MVJ31" s="114"/>
      <c r="MVN31" s="114"/>
      <c r="MVR31" s="114"/>
      <c r="MVV31" s="114"/>
      <c r="MVZ31" s="114"/>
      <c r="MWD31" s="114"/>
      <c r="MWH31" s="114"/>
      <c r="MWL31" s="114"/>
      <c r="MWP31" s="114"/>
      <c r="MWT31" s="114"/>
      <c r="MWX31" s="114"/>
      <c r="MXB31" s="114"/>
      <c r="MXF31" s="114"/>
      <c r="MXJ31" s="114"/>
      <c r="MXN31" s="114"/>
      <c r="MXR31" s="114"/>
      <c r="MXV31" s="114"/>
      <c r="MXZ31" s="114"/>
      <c r="MYD31" s="114"/>
      <c r="MYH31" s="114"/>
      <c r="MYL31" s="114"/>
      <c r="MYP31" s="114"/>
      <c r="MYT31" s="114"/>
      <c r="MYX31" s="114"/>
      <c r="MZB31" s="114"/>
      <c r="MZF31" s="114"/>
      <c r="MZJ31" s="114"/>
      <c r="MZN31" s="114"/>
      <c r="MZR31" s="114"/>
      <c r="MZV31" s="114"/>
      <c r="MZZ31" s="114"/>
      <c r="NAD31" s="114"/>
      <c r="NAH31" s="114"/>
      <c r="NAL31" s="114"/>
      <c r="NAP31" s="114"/>
      <c r="NAT31" s="114"/>
      <c r="NAX31" s="114"/>
      <c r="NBB31" s="114"/>
      <c r="NBF31" s="114"/>
      <c r="NBJ31" s="114"/>
      <c r="NBN31" s="114"/>
      <c r="NBR31" s="114"/>
      <c r="NBV31" s="114"/>
      <c r="NBZ31" s="114"/>
      <c r="NCD31" s="114"/>
      <c r="NCH31" s="114"/>
      <c r="NCL31" s="114"/>
      <c r="NCP31" s="114"/>
      <c r="NCT31" s="114"/>
      <c r="NCX31" s="114"/>
      <c r="NDB31" s="114"/>
      <c r="NDF31" s="114"/>
      <c r="NDJ31" s="114"/>
      <c r="NDN31" s="114"/>
      <c r="NDR31" s="114"/>
      <c r="NDV31" s="114"/>
      <c r="NDZ31" s="114"/>
      <c r="NED31" s="114"/>
      <c r="NEH31" s="114"/>
      <c r="NEL31" s="114"/>
      <c r="NEP31" s="114"/>
      <c r="NET31" s="114"/>
      <c r="NEX31" s="114"/>
      <c r="NFB31" s="114"/>
      <c r="NFF31" s="114"/>
      <c r="NFJ31" s="114"/>
      <c r="NFN31" s="114"/>
      <c r="NFR31" s="114"/>
      <c r="NFV31" s="114"/>
      <c r="NFZ31" s="114"/>
      <c r="NGD31" s="114"/>
      <c r="NGH31" s="114"/>
      <c r="NGL31" s="114"/>
      <c r="NGP31" s="114"/>
      <c r="NGT31" s="114"/>
      <c r="NGX31" s="114"/>
      <c r="NHB31" s="114"/>
      <c r="NHF31" s="114"/>
      <c r="NHJ31" s="114"/>
      <c r="NHN31" s="114"/>
      <c r="NHR31" s="114"/>
      <c r="NHV31" s="114"/>
      <c r="NHZ31" s="114"/>
      <c r="NID31" s="114"/>
      <c r="NIH31" s="114"/>
      <c r="NIL31" s="114"/>
      <c r="NIP31" s="114"/>
      <c r="NIT31" s="114"/>
      <c r="NIX31" s="114"/>
      <c r="NJB31" s="114"/>
      <c r="NJF31" s="114"/>
      <c r="NJJ31" s="114"/>
      <c r="NJN31" s="114"/>
      <c r="NJR31" s="114"/>
      <c r="NJV31" s="114"/>
      <c r="NJZ31" s="114"/>
      <c r="NKD31" s="114"/>
      <c r="NKH31" s="114"/>
      <c r="NKL31" s="114"/>
      <c r="NKP31" s="114"/>
      <c r="NKT31" s="114"/>
      <c r="NKX31" s="114"/>
      <c r="NLB31" s="114"/>
      <c r="NLF31" s="114"/>
      <c r="NLJ31" s="114"/>
      <c r="NLN31" s="114"/>
      <c r="NLR31" s="114"/>
      <c r="NLV31" s="114"/>
      <c r="NLZ31" s="114"/>
      <c r="NMD31" s="114"/>
      <c r="NMH31" s="114"/>
      <c r="NML31" s="114"/>
      <c r="NMP31" s="114"/>
      <c r="NMT31" s="114"/>
      <c r="NMX31" s="114"/>
      <c r="NNB31" s="114"/>
      <c r="NNF31" s="114"/>
      <c r="NNJ31" s="114"/>
      <c r="NNN31" s="114"/>
      <c r="NNR31" s="114"/>
      <c r="NNV31" s="114"/>
      <c r="NNZ31" s="114"/>
      <c r="NOD31" s="114"/>
      <c r="NOH31" s="114"/>
      <c r="NOL31" s="114"/>
      <c r="NOP31" s="114"/>
      <c r="NOT31" s="114"/>
      <c r="NOX31" s="114"/>
      <c r="NPB31" s="114"/>
      <c r="NPF31" s="114"/>
      <c r="NPJ31" s="114"/>
      <c r="NPN31" s="114"/>
      <c r="NPR31" s="114"/>
      <c r="NPV31" s="114"/>
      <c r="NPZ31" s="114"/>
      <c r="NQD31" s="114"/>
      <c r="NQH31" s="114"/>
      <c r="NQL31" s="114"/>
      <c r="NQP31" s="114"/>
      <c r="NQT31" s="114"/>
      <c r="NQX31" s="114"/>
      <c r="NRB31" s="114"/>
      <c r="NRF31" s="114"/>
      <c r="NRJ31" s="114"/>
      <c r="NRN31" s="114"/>
      <c r="NRR31" s="114"/>
      <c r="NRV31" s="114"/>
      <c r="NRZ31" s="114"/>
      <c r="NSD31" s="114"/>
      <c r="NSH31" s="114"/>
      <c r="NSL31" s="114"/>
      <c r="NSP31" s="114"/>
      <c r="NST31" s="114"/>
      <c r="NSX31" s="114"/>
      <c r="NTB31" s="114"/>
      <c r="NTF31" s="114"/>
      <c r="NTJ31" s="114"/>
      <c r="NTN31" s="114"/>
      <c r="NTR31" s="114"/>
      <c r="NTV31" s="114"/>
      <c r="NTZ31" s="114"/>
      <c r="NUD31" s="114"/>
      <c r="NUH31" s="114"/>
      <c r="NUL31" s="114"/>
      <c r="NUP31" s="114"/>
      <c r="NUT31" s="114"/>
      <c r="NUX31" s="114"/>
      <c r="NVB31" s="114"/>
      <c r="NVF31" s="114"/>
      <c r="NVJ31" s="114"/>
      <c r="NVN31" s="114"/>
      <c r="NVR31" s="114"/>
      <c r="NVV31" s="114"/>
      <c r="NVZ31" s="114"/>
      <c r="NWD31" s="114"/>
      <c r="NWH31" s="114"/>
      <c r="NWL31" s="114"/>
      <c r="NWP31" s="114"/>
      <c r="NWT31" s="114"/>
      <c r="NWX31" s="114"/>
      <c r="NXB31" s="114"/>
      <c r="NXF31" s="114"/>
      <c r="NXJ31" s="114"/>
      <c r="NXN31" s="114"/>
      <c r="NXR31" s="114"/>
      <c r="NXV31" s="114"/>
      <c r="NXZ31" s="114"/>
      <c r="NYD31" s="114"/>
      <c r="NYH31" s="114"/>
      <c r="NYL31" s="114"/>
      <c r="NYP31" s="114"/>
      <c r="NYT31" s="114"/>
      <c r="NYX31" s="114"/>
      <c r="NZB31" s="114"/>
      <c r="NZF31" s="114"/>
      <c r="NZJ31" s="114"/>
      <c r="NZN31" s="114"/>
      <c r="NZR31" s="114"/>
      <c r="NZV31" s="114"/>
      <c r="NZZ31" s="114"/>
      <c r="OAD31" s="114"/>
      <c r="OAH31" s="114"/>
      <c r="OAL31" s="114"/>
      <c r="OAP31" s="114"/>
      <c r="OAT31" s="114"/>
      <c r="OAX31" s="114"/>
      <c r="OBB31" s="114"/>
      <c r="OBF31" s="114"/>
      <c r="OBJ31" s="114"/>
      <c r="OBN31" s="114"/>
      <c r="OBR31" s="114"/>
      <c r="OBV31" s="114"/>
      <c r="OBZ31" s="114"/>
      <c r="OCD31" s="114"/>
      <c r="OCH31" s="114"/>
      <c r="OCL31" s="114"/>
      <c r="OCP31" s="114"/>
      <c r="OCT31" s="114"/>
      <c r="OCX31" s="114"/>
      <c r="ODB31" s="114"/>
      <c r="ODF31" s="114"/>
      <c r="ODJ31" s="114"/>
      <c r="ODN31" s="114"/>
      <c r="ODR31" s="114"/>
      <c r="ODV31" s="114"/>
      <c r="ODZ31" s="114"/>
      <c r="OED31" s="114"/>
      <c r="OEH31" s="114"/>
      <c r="OEL31" s="114"/>
      <c r="OEP31" s="114"/>
      <c r="OET31" s="114"/>
      <c r="OEX31" s="114"/>
      <c r="OFB31" s="114"/>
      <c r="OFF31" s="114"/>
      <c r="OFJ31" s="114"/>
      <c r="OFN31" s="114"/>
      <c r="OFR31" s="114"/>
      <c r="OFV31" s="114"/>
      <c r="OFZ31" s="114"/>
      <c r="OGD31" s="114"/>
      <c r="OGH31" s="114"/>
      <c r="OGL31" s="114"/>
      <c r="OGP31" s="114"/>
      <c r="OGT31" s="114"/>
      <c r="OGX31" s="114"/>
      <c r="OHB31" s="114"/>
      <c r="OHF31" s="114"/>
      <c r="OHJ31" s="114"/>
      <c r="OHN31" s="114"/>
      <c r="OHR31" s="114"/>
      <c r="OHV31" s="114"/>
      <c r="OHZ31" s="114"/>
      <c r="OID31" s="114"/>
      <c r="OIH31" s="114"/>
      <c r="OIL31" s="114"/>
      <c r="OIP31" s="114"/>
      <c r="OIT31" s="114"/>
      <c r="OIX31" s="114"/>
      <c r="OJB31" s="114"/>
      <c r="OJF31" s="114"/>
      <c r="OJJ31" s="114"/>
      <c r="OJN31" s="114"/>
      <c r="OJR31" s="114"/>
      <c r="OJV31" s="114"/>
      <c r="OJZ31" s="114"/>
      <c r="OKD31" s="114"/>
      <c r="OKH31" s="114"/>
      <c r="OKL31" s="114"/>
      <c r="OKP31" s="114"/>
      <c r="OKT31" s="114"/>
      <c r="OKX31" s="114"/>
      <c r="OLB31" s="114"/>
      <c r="OLF31" s="114"/>
      <c r="OLJ31" s="114"/>
      <c r="OLN31" s="114"/>
      <c r="OLR31" s="114"/>
      <c r="OLV31" s="114"/>
      <c r="OLZ31" s="114"/>
      <c r="OMD31" s="114"/>
      <c r="OMH31" s="114"/>
      <c r="OML31" s="114"/>
      <c r="OMP31" s="114"/>
      <c r="OMT31" s="114"/>
      <c r="OMX31" s="114"/>
      <c r="ONB31" s="114"/>
      <c r="ONF31" s="114"/>
      <c r="ONJ31" s="114"/>
      <c r="ONN31" s="114"/>
      <c r="ONR31" s="114"/>
      <c r="ONV31" s="114"/>
      <c r="ONZ31" s="114"/>
      <c r="OOD31" s="114"/>
      <c r="OOH31" s="114"/>
      <c r="OOL31" s="114"/>
      <c r="OOP31" s="114"/>
      <c r="OOT31" s="114"/>
      <c r="OOX31" s="114"/>
      <c r="OPB31" s="114"/>
      <c r="OPF31" s="114"/>
      <c r="OPJ31" s="114"/>
      <c r="OPN31" s="114"/>
      <c r="OPR31" s="114"/>
      <c r="OPV31" s="114"/>
      <c r="OPZ31" s="114"/>
      <c r="OQD31" s="114"/>
      <c r="OQH31" s="114"/>
      <c r="OQL31" s="114"/>
      <c r="OQP31" s="114"/>
      <c r="OQT31" s="114"/>
      <c r="OQX31" s="114"/>
      <c r="ORB31" s="114"/>
      <c r="ORF31" s="114"/>
      <c r="ORJ31" s="114"/>
      <c r="ORN31" s="114"/>
      <c r="ORR31" s="114"/>
      <c r="ORV31" s="114"/>
      <c r="ORZ31" s="114"/>
      <c r="OSD31" s="114"/>
      <c r="OSH31" s="114"/>
      <c r="OSL31" s="114"/>
      <c r="OSP31" s="114"/>
      <c r="OST31" s="114"/>
      <c r="OSX31" s="114"/>
      <c r="OTB31" s="114"/>
      <c r="OTF31" s="114"/>
      <c r="OTJ31" s="114"/>
      <c r="OTN31" s="114"/>
      <c r="OTR31" s="114"/>
      <c r="OTV31" s="114"/>
      <c r="OTZ31" s="114"/>
      <c r="OUD31" s="114"/>
      <c r="OUH31" s="114"/>
      <c r="OUL31" s="114"/>
      <c r="OUP31" s="114"/>
      <c r="OUT31" s="114"/>
      <c r="OUX31" s="114"/>
      <c r="OVB31" s="114"/>
      <c r="OVF31" s="114"/>
      <c r="OVJ31" s="114"/>
      <c r="OVN31" s="114"/>
      <c r="OVR31" s="114"/>
      <c r="OVV31" s="114"/>
      <c r="OVZ31" s="114"/>
      <c r="OWD31" s="114"/>
      <c r="OWH31" s="114"/>
      <c r="OWL31" s="114"/>
      <c r="OWP31" s="114"/>
      <c r="OWT31" s="114"/>
      <c r="OWX31" s="114"/>
      <c r="OXB31" s="114"/>
      <c r="OXF31" s="114"/>
      <c r="OXJ31" s="114"/>
      <c r="OXN31" s="114"/>
      <c r="OXR31" s="114"/>
      <c r="OXV31" s="114"/>
      <c r="OXZ31" s="114"/>
      <c r="OYD31" s="114"/>
      <c r="OYH31" s="114"/>
      <c r="OYL31" s="114"/>
      <c r="OYP31" s="114"/>
      <c r="OYT31" s="114"/>
      <c r="OYX31" s="114"/>
      <c r="OZB31" s="114"/>
      <c r="OZF31" s="114"/>
      <c r="OZJ31" s="114"/>
      <c r="OZN31" s="114"/>
      <c r="OZR31" s="114"/>
      <c r="OZV31" s="114"/>
      <c r="OZZ31" s="114"/>
      <c r="PAD31" s="114"/>
      <c r="PAH31" s="114"/>
      <c r="PAL31" s="114"/>
      <c r="PAP31" s="114"/>
      <c r="PAT31" s="114"/>
      <c r="PAX31" s="114"/>
      <c r="PBB31" s="114"/>
      <c r="PBF31" s="114"/>
      <c r="PBJ31" s="114"/>
      <c r="PBN31" s="114"/>
      <c r="PBR31" s="114"/>
      <c r="PBV31" s="114"/>
      <c r="PBZ31" s="114"/>
      <c r="PCD31" s="114"/>
      <c r="PCH31" s="114"/>
      <c r="PCL31" s="114"/>
      <c r="PCP31" s="114"/>
      <c r="PCT31" s="114"/>
      <c r="PCX31" s="114"/>
      <c r="PDB31" s="114"/>
      <c r="PDF31" s="114"/>
      <c r="PDJ31" s="114"/>
      <c r="PDN31" s="114"/>
      <c r="PDR31" s="114"/>
      <c r="PDV31" s="114"/>
      <c r="PDZ31" s="114"/>
      <c r="PED31" s="114"/>
      <c r="PEH31" s="114"/>
      <c r="PEL31" s="114"/>
      <c r="PEP31" s="114"/>
      <c r="PET31" s="114"/>
      <c r="PEX31" s="114"/>
      <c r="PFB31" s="114"/>
      <c r="PFF31" s="114"/>
      <c r="PFJ31" s="114"/>
      <c r="PFN31" s="114"/>
      <c r="PFR31" s="114"/>
      <c r="PFV31" s="114"/>
      <c r="PFZ31" s="114"/>
      <c r="PGD31" s="114"/>
      <c r="PGH31" s="114"/>
      <c r="PGL31" s="114"/>
      <c r="PGP31" s="114"/>
      <c r="PGT31" s="114"/>
      <c r="PGX31" s="114"/>
      <c r="PHB31" s="114"/>
      <c r="PHF31" s="114"/>
      <c r="PHJ31" s="114"/>
      <c r="PHN31" s="114"/>
      <c r="PHR31" s="114"/>
      <c r="PHV31" s="114"/>
      <c r="PHZ31" s="114"/>
      <c r="PID31" s="114"/>
      <c r="PIH31" s="114"/>
      <c r="PIL31" s="114"/>
      <c r="PIP31" s="114"/>
      <c r="PIT31" s="114"/>
      <c r="PIX31" s="114"/>
      <c r="PJB31" s="114"/>
      <c r="PJF31" s="114"/>
      <c r="PJJ31" s="114"/>
      <c r="PJN31" s="114"/>
      <c r="PJR31" s="114"/>
      <c r="PJV31" s="114"/>
      <c r="PJZ31" s="114"/>
      <c r="PKD31" s="114"/>
      <c r="PKH31" s="114"/>
      <c r="PKL31" s="114"/>
      <c r="PKP31" s="114"/>
      <c r="PKT31" s="114"/>
      <c r="PKX31" s="114"/>
      <c r="PLB31" s="114"/>
      <c r="PLF31" s="114"/>
      <c r="PLJ31" s="114"/>
      <c r="PLN31" s="114"/>
      <c r="PLR31" s="114"/>
      <c r="PLV31" s="114"/>
      <c r="PLZ31" s="114"/>
      <c r="PMD31" s="114"/>
      <c r="PMH31" s="114"/>
      <c r="PML31" s="114"/>
      <c r="PMP31" s="114"/>
      <c r="PMT31" s="114"/>
      <c r="PMX31" s="114"/>
      <c r="PNB31" s="114"/>
      <c r="PNF31" s="114"/>
      <c r="PNJ31" s="114"/>
      <c r="PNN31" s="114"/>
      <c r="PNR31" s="114"/>
      <c r="PNV31" s="114"/>
      <c r="PNZ31" s="114"/>
      <c r="POD31" s="114"/>
      <c r="POH31" s="114"/>
      <c r="POL31" s="114"/>
      <c r="POP31" s="114"/>
      <c r="POT31" s="114"/>
      <c r="POX31" s="114"/>
      <c r="PPB31" s="114"/>
      <c r="PPF31" s="114"/>
      <c r="PPJ31" s="114"/>
      <c r="PPN31" s="114"/>
      <c r="PPR31" s="114"/>
      <c r="PPV31" s="114"/>
      <c r="PPZ31" s="114"/>
      <c r="PQD31" s="114"/>
      <c r="PQH31" s="114"/>
      <c r="PQL31" s="114"/>
      <c r="PQP31" s="114"/>
      <c r="PQT31" s="114"/>
      <c r="PQX31" s="114"/>
      <c r="PRB31" s="114"/>
      <c r="PRF31" s="114"/>
      <c r="PRJ31" s="114"/>
      <c r="PRN31" s="114"/>
      <c r="PRR31" s="114"/>
      <c r="PRV31" s="114"/>
      <c r="PRZ31" s="114"/>
      <c r="PSD31" s="114"/>
      <c r="PSH31" s="114"/>
      <c r="PSL31" s="114"/>
      <c r="PSP31" s="114"/>
      <c r="PST31" s="114"/>
      <c r="PSX31" s="114"/>
      <c r="PTB31" s="114"/>
      <c r="PTF31" s="114"/>
      <c r="PTJ31" s="114"/>
      <c r="PTN31" s="114"/>
      <c r="PTR31" s="114"/>
      <c r="PTV31" s="114"/>
      <c r="PTZ31" s="114"/>
      <c r="PUD31" s="114"/>
      <c r="PUH31" s="114"/>
      <c r="PUL31" s="114"/>
      <c r="PUP31" s="114"/>
      <c r="PUT31" s="114"/>
      <c r="PUX31" s="114"/>
      <c r="PVB31" s="114"/>
      <c r="PVF31" s="114"/>
      <c r="PVJ31" s="114"/>
      <c r="PVN31" s="114"/>
      <c r="PVR31" s="114"/>
      <c r="PVV31" s="114"/>
      <c r="PVZ31" s="114"/>
      <c r="PWD31" s="114"/>
      <c r="PWH31" s="114"/>
      <c r="PWL31" s="114"/>
      <c r="PWP31" s="114"/>
      <c r="PWT31" s="114"/>
      <c r="PWX31" s="114"/>
      <c r="PXB31" s="114"/>
      <c r="PXF31" s="114"/>
      <c r="PXJ31" s="114"/>
      <c r="PXN31" s="114"/>
      <c r="PXR31" s="114"/>
      <c r="PXV31" s="114"/>
      <c r="PXZ31" s="114"/>
      <c r="PYD31" s="114"/>
      <c r="PYH31" s="114"/>
      <c r="PYL31" s="114"/>
      <c r="PYP31" s="114"/>
      <c r="PYT31" s="114"/>
      <c r="PYX31" s="114"/>
      <c r="PZB31" s="114"/>
      <c r="PZF31" s="114"/>
      <c r="PZJ31" s="114"/>
      <c r="PZN31" s="114"/>
      <c r="PZR31" s="114"/>
      <c r="PZV31" s="114"/>
      <c r="PZZ31" s="114"/>
      <c r="QAD31" s="114"/>
      <c r="QAH31" s="114"/>
      <c r="QAL31" s="114"/>
      <c r="QAP31" s="114"/>
      <c r="QAT31" s="114"/>
      <c r="QAX31" s="114"/>
      <c r="QBB31" s="114"/>
      <c r="QBF31" s="114"/>
      <c r="QBJ31" s="114"/>
      <c r="QBN31" s="114"/>
      <c r="QBR31" s="114"/>
      <c r="QBV31" s="114"/>
      <c r="QBZ31" s="114"/>
      <c r="QCD31" s="114"/>
      <c r="QCH31" s="114"/>
      <c r="QCL31" s="114"/>
      <c r="QCP31" s="114"/>
      <c r="QCT31" s="114"/>
      <c r="QCX31" s="114"/>
      <c r="QDB31" s="114"/>
      <c r="QDF31" s="114"/>
      <c r="QDJ31" s="114"/>
      <c r="QDN31" s="114"/>
      <c r="QDR31" s="114"/>
      <c r="QDV31" s="114"/>
      <c r="QDZ31" s="114"/>
      <c r="QED31" s="114"/>
      <c r="QEH31" s="114"/>
      <c r="QEL31" s="114"/>
      <c r="QEP31" s="114"/>
      <c r="QET31" s="114"/>
      <c r="QEX31" s="114"/>
      <c r="QFB31" s="114"/>
      <c r="QFF31" s="114"/>
      <c r="QFJ31" s="114"/>
      <c r="QFN31" s="114"/>
      <c r="QFR31" s="114"/>
      <c r="QFV31" s="114"/>
      <c r="QFZ31" s="114"/>
      <c r="QGD31" s="114"/>
      <c r="QGH31" s="114"/>
      <c r="QGL31" s="114"/>
      <c r="QGP31" s="114"/>
      <c r="QGT31" s="114"/>
      <c r="QGX31" s="114"/>
      <c r="QHB31" s="114"/>
      <c r="QHF31" s="114"/>
      <c r="QHJ31" s="114"/>
      <c r="QHN31" s="114"/>
      <c r="QHR31" s="114"/>
      <c r="QHV31" s="114"/>
      <c r="QHZ31" s="114"/>
      <c r="QID31" s="114"/>
      <c r="QIH31" s="114"/>
      <c r="QIL31" s="114"/>
      <c r="QIP31" s="114"/>
      <c r="QIT31" s="114"/>
      <c r="QIX31" s="114"/>
      <c r="QJB31" s="114"/>
      <c r="QJF31" s="114"/>
      <c r="QJJ31" s="114"/>
      <c r="QJN31" s="114"/>
      <c r="QJR31" s="114"/>
      <c r="QJV31" s="114"/>
      <c r="QJZ31" s="114"/>
      <c r="QKD31" s="114"/>
      <c r="QKH31" s="114"/>
      <c r="QKL31" s="114"/>
      <c r="QKP31" s="114"/>
      <c r="QKT31" s="114"/>
      <c r="QKX31" s="114"/>
      <c r="QLB31" s="114"/>
      <c r="QLF31" s="114"/>
      <c r="QLJ31" s="114"/>
      <c r="QLN31" s="114"/>
      <c r="QLR31" s="114"/>
      <c r="QLV31" s="114"/>
      <c r="QLZ31" s="114"/>
      <c r="QMD31" s="114"/>
      <c r="QMH31" s="114"/>
      <c r="QML31" s="114"/>
      <c r="QMP31" s="114"/>
      <c r="QMT31" s="114"/>
      <c r="QMX31" s="114"/>
      <c r="QNB31" s="114"/>
      <c r="QNF31" s="114"/>
      <c r="QNJ31" s="114"/>
      <c r="QNN31" s="114"/>
      <c r="QNR31" s="114"/>
      <c r="QNV31" s="114"/>
      <c r="QNZ31" s="114"/>
      <c r="QOD31" s="114"/>
      <c r="QOH31" s="114"/>
      <c r="QOL31" s="114"/>
      <c r="QOP31" s="114"/>
      <c r="QOT31" s="114"/>
      <c r="QOX31" s="114"/>
      <c r="QPB31" s="114"/>
      <c r="QPF31" s="114"/>
      <c r="QPJ31" s="114"/>
      <c r="QPN31" s="114"/>
      <c r="QPR31" s="114"/>
      <c r="QPV31" s="114"/>
      <c r="QPZ31" s="114"/>
      <c r="QQD31" s="114"/>
      <c r="QQH31" s="114"/>
      <c r="QQL31" s="114"/>
      <c r="QQP31" s="114"/>
      <c r="QQT31" s="114"/>
      <c r="QQX31" s="114"/>
      <c r="QRB31" s="114"/>
      <c r="QRF31" s="114"/>
      <c r="QRJ31" s="114"/>
      <c r="QRN31" s="114"/>
      <c r="QRR31" s="114"/>
      <c r="QRV31" s="114"/>
      <c r="QRZ31" s="114"/>
      <c r="QSD31" s="114"/>
      <c r="QSH31" s="114"/>
      <c r="QSL31" s="114"/>
      <c r="QSP31" s="114"/>
      <c r="QST31" s="114"/>
      <c r="QSX31" s="114"/>
      <c r="QTB31" s="114"/>
      <c r="QTF31" s="114"/>
      <c r="QTJ31" s="114"/>
      <c r="QTN31" s="114"/>
      <c r="QTR31" s="114"/>
      <c r="QTV31" s="114"/>
      <c r="QTZ31" s="114"/>
      <c r="QUD31" s="114"/>
      <c r="QUH31" s="114"/>
      <c r="QUL31" s="114"/>
      <c r="QUP31" s="114"/>
      <c r="QUT31" s="114"/>
      <c r="QUX31" s="114"/>
      <c r="QVB31" s="114"/>
      <c r="QVF31" s="114"/>
      <c r="QVJ31" s="114"/>
      <c r="QVN31" s="114"/>
      <c r="QVR31" s="114"/>
      <c r="QVV31" s="114"/>
      <c r="QVZ31" s="114"/>
      <c r="QWD31" s="114"/>
      <c r="QWH31" s="114"/>
      <c r="QWL31" s="114"/>
      <c r="QWP31" s="114"/>
      <c r="QWT31" s="114"/>
      <c r="QWX31" s="114"/>
      <c r="QXB31" s="114"/>
      <c r="QXF31" s="114"/>
      <c r="QXJ31" s="114"/>
      <c r="QXN31" s="114"/>
      <c r="QXR31" s="114"/>
      <c r="QXV31" s="114"/>
      <c r="QXZ31" s="114"/>
      <c r="QYD31" s="114"/>
      <c r="QYH31" s="114"/>
      <c r="QYL31" s="114"/>
      <c r="QYP31" s="114"/>
      <c r="QYT31" s="114"/>
      <c r="QYX31" s="114"/>
      <c r="QZB31" s="114"/>
      <c r="QZF31" s="114"/>
      <c r="QZJ31" s="114"/>
      <c r="QZN31" s="114"/>
      <c r="QZR31" s="114"/>
      <c r="QZV31" s="114"/>
      <c r="QZZ31" s="114"/>
      <c r="RAD31" s="114"/>
      <c r="RAH31" s="114"/>
      <c r="RAL31" s="114"/>
      <c r="RAP31" s="114"/>
      <c r="RAT31" s="114"/>
      <c r="RAX31" s="114"/>
      <c r="RBB31" s="114"/>
      <c r="RBF31" s="114"/>
      <c r="RBJ31" s="114"/>
      <c r="RBN31" s="114"/>
      <c r="RBR31" s="114"/>
      <c r="RBV31" s="114"/>
      <c r="RBZ31" s="114"/>
      <c r="RCD31" s="114"/>
      <c r="RCH31" s="114"/>
      <c r="RCL31" s="114"/>
      <c r="RCP31" s="114"/>
      <c r="RCT31" s="114"/>
      <c r="RCX31" s="114"/>
      <c r="RDB31" s="114"/>
      <c r="RDF31" s="114"/>
      <c r="RDJ31" s="114"/>
      <c r="RDN31" s="114"/>
      <c r="RDR31" s="114"/>
      <c r="RDV31" s="114"/>
      <c r="RDZ31" s="114"/>
      <c r="RED31" s="114"/>
      <c r="REH31" s="114"/>
      <c r="REL31" s="114"/>
      <c r="REP31" s="114"/>
      <c r="RET31" s="114"/>
      <c r="REX31" s="114"/>
      <c r="RFB31" s="114"/>
      <c r="RFF31" s="114"/>
      <c r="RFJ31" s="114"/>
      <c r="RFN31" s="114"/>
      <c r="RFR31" s="114"/>
      <c r="RFV31" s="114"/>
      <c r="RFZ31" s="114"/>
      <c r="RGD31" s="114"/>
      <c r="RGH31" s="114"/>
      <c r="RGL31" s="114"/>
      <c r="RGP31" s="114"/>
      <c r="RGT31" s="114"/>
      <c r="RGX31" s="114"/>
      <c r="RHB31" s="114"/>
      <c r="RHF31" s="114"/>
      <c r="RHJ31" s="114"/>
      <c r="RHN31" s="114"/>
      <c r="RHR31" s="114"/>
      <c r="RHV31" s="114"/>
      <c r="RHZ31" s="114"/>
      <c r="RID31" s="114"/>
      <c r="RIH31" s="114"/>
      <c r="RIL31" s="114"/>
      <c r="RIP31" s="114"/>
      <c r="RIT31" s="114"/>
      <c r="RIX31" s="114"/>
      <c r="RJB31" s="114"/>
      <c r="RJF31" s="114"/>
      <c r="RJJ31" s="114"/>
      <c r="RJN31" s="114"/>
      <c r="RJR31" s="114"/>
      <c r="RJV31" s="114"/>
      <c r="RJZ31" s="114"/>
      <c r="RKD31" s="114"/>
      <c r="RKH31" s="114"/>
      <c r="RKL31" s="114"/>
      <c r="RKP31" s="114"/>
      <c r="RKT31" s="114"/>
      <c r="RKX31" s="114"/>
      <c r="RLB31" s="114"/>
      <c r="RLF31" s="114"/>
      <c r="RLJ31" s="114"/>
      <c r="RLN31" s="114"/>
      <c r="RLR31" s="114"/>
      <c r="RLV31" s="114"/>
      <c r="RLZ31" s="114"/>
      <c r="RMD31" s="114"/>
      <c r="RMH31" s="114"/>
      <c r="RML31" s="114"/>
      <c r="RMP31" s="114"/>
      <c r="RMT31" s="114"/>
      <c r="RMX31" s="114"/>
      <c r="RNB31" s="114"/>
      <c r="RNF31" s="114"/>
      <c r="RNJ31" s="114"/>
      <c r="RNN31" s="114"/>
      <c r="RNR31" s="114"/>
      <c r="RNV31" s="114"/>
      <c r="RNZ31" s="114"/>
      <c r="ROD31" s="114"/>
      <c r="ROH31" s="114"/>
      <c r="ROL31" s="114"/>
      <c r="ROP31" s="114"/>
      <c r="ROT31" s="114"/>
      <c r="ROX31" s="114"/>
      <c r="RPB31" s="114"/>
      <c r="RPF31" s="114"/>
      <c r="RPJ31" s="114"/>
      <c r="RPN31" s="114"/>
      <c r="RPR31" s="114"/>
      <c r="RPV31" s="114"/>
      <c r="RPZ31" s="114"/>
      <c r="RQD31" s="114"/>
      <c r="RQH31" s="114"/>
      <c r="RQL31" s="114"/>
      <c r="RQP31" s="114"/>
      <c r="RQT31" s="114"/>
      <c r="RQX31" s="114"/>
      <c r="RRB31" s="114"/>
      <c r="RRF31" s="114"/>
      <c r="RRJ31" s="114"/>
      <c r="RRN31" s="114"/>
      <c r="RRR31" s="114"/>
      <c r="RRV31" s="114"/>
      <c r="RRZ31" s="114"/>
      <c r="RSD31" s="114"/>
      <c r="RSH31" s="114"/>
      <c r="RSL31" s="114"/>
      <c r="RSP31" s="114"/>
      <c r="RST31" s="114"/>
      <c r="RSX31" s="114"/>
      <c r="RTB31" s="114"/>
      <c r="RTF31" s="114"/>
      <c r="RTJ31" s="114"/>
      <c r="RTN31" s="114"/>
      <c r="RTR31" s="114"/>
      <c r="RTV31" s="114"/>
      <c r="RTZ31" s="114"/>
      <c r="RUD31" s="114"/>
      <c r="RUH31" s="114"/>
      <c r="RUL31" s="114"/>
      <c r="RUP31" s="114"/>
      <c r="RUT31" s="114"/>
      <c r="RUX31" s="114"/>
      <c r="RVB31" s="114"/>
      <c r="RVF31" s="114"/>
      <c r="RVJ31" s="114"/>
      <c r="RVN31" s="114"/>
      <c r="RVR31" s="114"/>
      <c r="RVV31" s="114"/>
      <c r="RVZ31" s="114"/>
      <c r="RWD31" s="114"/>
      <c r="RWH31" s="114"/>
      <c r="RWL31" s="114"/>
      <c r="RWP31" s="114"/>
      <c r="RWT31" s="114"/>
      <c r="RWX31" s="114"/>
      <c r="RXB31" s="114"/>
      <c r="RXF31" s="114"/>
      <c r="RXJ31" s="114"/>
      <c r="RXN31" s="114"/>
      <c r="RXR31" s="114"/>
      <c r="RXV31" s="114"/>
      <c r="RXZ31" s="114"/>
      <c r="RYD31" s="114"/>
      <c r="RYH31" s="114"/>
      <c r="RYL31" s="114"/>
      <c r="RYP31" s="114"/>
      <c r="RYT31" s="114"/>
      <c r="RYX31" s="114"/>
      <c r="RZB31" s="114"/>
      <c r="RZF31" s="114"/>
      <c r="RZJ31" s="114"/>
      <c r="RZN31" s="114"/>
      <c r="RZR31" s="114"/>
      <c r="RZV31" s="114"/>
      <c r="RZZ31" s="114"/>
      <c r="SAD31" s="114"/>
      <c r="SAH31" s="114"/>
      <c r="SAL31" s="114"/>
      <c r="SAP31" s="114"/>
      <c r="SAT31" s="114"/>
      <c r="SAX31" s="114"/>
      <c r="SBB31" s="114"/>
      <c r="SBF31" s="114"/>
      <c r="SBJ31" s="114"/>
      <c r="SBN31" s="114"/>
      <c r="SBR31" s="114"/>
      <c r="SBV31" s="114"/>
      <c r="SBZ31" s="114"/>
      <c r="SCD31" s="114"/>
      <c r="SCH31" s="114"/>
      <c r="SCL31" s="114"/>
      <c r="SCP31" s="114"/>
      <c r="SCT31" s="114"/>
      <c r="SCX31" s="114"/>
      <c r="SDB31" s="114"/>
      <c r="SDF31" s="114"/>
      <c r="SDJ31" s="114"/>
      <c r="SDN31" s="114"/>
      <c r="SDR31" s="114"/>
      <c r="SDV31" s="114"/>
      <c r="SDZ31" s="114"/>
      <c r="SED31" s="114"/>
      <c r="SEH31" s="114"/>
      <c r="SEL31" s="114"/>
      <c r="SEP31" s="114"/>
      <c r="SET31" s="114"/>
      <c r="SEX31" s="114"/>
      <c r="SFB31" s="114"/>
      <c r="SFF31" s="114"/>
      <c r="SFJ31" s="114"/>
      <c r="SFN31" s="114"/>
      <c r="SFR31" s="114"/>
      <c r="SFV31" s="114"/>
      <c r="SFZ31" s="114"/>
      <c r="SGD31" s="114"/>
      <c r="SGH31" s="114"/>
      <c r="SGL31" s="114"/>
      <c r="SGP31" s="114"/>
      <c r="SGT31" s="114"/>
      <c r="SGX31" s="114"/>
      <c r="SHB31" s="114"/>
      <c r="SHF31" s="114"/>
      <c r="SHJ31" s="114"/>
      <c r="SHN31" s="114"/>
      <c r="SHR31" s="114"/>
      <c r="SHV31" s="114"/>
      <c r="SHZ31" s="114"/>
      <c r="SID31" s="114"/>
      <c r="SIH31" s="114"/>
      <c r="SIL31" s="114"/>
      <c r="SIP31" s="114"/>
      <c r="SIT31" s="114"/>
      <c r="SIX31" s="114"/>
      <c r="SJB31" s="114"/>
      <c r="SJF31" s="114"/>
      <c r="SJJ31" s="114"/>
      <c r="SJN31" s="114"/>
      <c r="SJR31" s="114"/>
      <c r="SJV31" s="114"/>
      <c r="SJZ31" s="114"/>
      <c r="SKD31" s="114"/>
      <c r="SKH31" s="114"/>
      <c r="SKL31" s="114"/>
      <c r="SKP31" s="114"/>
      <c r="SKT31" s="114"/>
      <c r="SKX31" s="114"/>
      <c r="SLB31" s="114"/>
      <c r="SLF31" s="114"/>
      <c r="SLJ31" s="114"/>
      <c r="SLN31" s="114"/>
      <c r="SLR31" s="114"/>
      <c r="SLV31" s="114"/>
      <c r="SLZ31" s="114"/>
      <c r="SMD31" s="114"/>
      <c r="SMH31" s="114"/>
      <c r="SML31" s="114"/>
      <c r="SMP31" s="114"/>
      <c r="SMT31" s="114"/>
      <c r="SMX31" s="114"/>
      <c r="SNB31" s="114"/>
      <c r="SNF31" s="114"/>
      <c r="SNJ31" s="114"/>
      <c r="SNN31" s="114"/>
      <c r="SNR31" s="114"/>
      <c r="SNV31" s="114"/>
      <c r="SNZ31" s="114"/>
      <c r="SOD31" s="114"/>
      <c r="SOH31" s="114"/>
      <c r="SOL31" s="114"/>
      <c r="SOP31" s="114"/>
      <c r="SOT31" s="114"/>
      <c r="SOX31" s="114"/>
      <c r="SPB31" s="114"/>
      <c r="SPF31" s="114"/>
      <c r="SPJ31" s="114"/>
      <c r="SPN31" s="114"/>
      <c r="SPR31" s="114"/>
      <c r="SPV31" s="114"/>
      <c r="SPZ31" s="114"/>
      <c r="SQD31" s="114"/>
      <c r="SQH31" s="114"/>
      <c r="SQL31" s="114"/>
      <c r="SQP31" s="114"/>
      <c r="SQT31" s="114"/>
      <c r="SQX31" s="114"/>
      <c r="SRB31" s="114"/>
      <c r="SRF31" s="114"/>
      <c r="SRJ31" s="114"/>
      <c r="SRN31" s="114"/>
      <c r="SRR31" s="114"/>
      <c r="SRV31" s="114"/>
      <c r="SRZ31" s="114"/>
      <c r="SSD31" s="114"/>
      <c r="SSH31" s="114"/>
      <c r="SSL31" s="114"/>
      <c r="SSP31" s="114"/>
      <c r="SST31" s="114"/>
      <c r="SSX31" s="114"/>
      <c r="STB31" s="114"/>
      <c r="STF31" s="114"/>
      <c r="STJ31" s="114"/>
      <c r="STN31" s="114"/>
      <c r="STR31" s="114"/>
      <c r="STV31" s="114"/>
      <c r="STZ31" s="114"/>
      <c r="SUD31" s="114"/>
      <c r="SUH31" s="114"/>
      <c r="SUL31" s="114"/>
      <c r="SUP31" s="114"/>
      <c r="SUT31" s="114"/>
      <c r="SUX31" s="114"/>
      <c r="SVB31" s="114"/>
      <c r="SVF31" s="114"/>
      <c r="SVJ31" s="114"/>
      <c r="SVN31" s="114"/>
      <c r="SVR31" s="114"/>
      <c r="SVV31" s="114"/>
      <c r="SVZ31" s="114"/>
      <c r="SWD31" s="114"/>
      <c r="SWH31" s="114"/>
      <c r="SWL31" s="114"/>
      <c r="SWP31" s="114"/>
      <c r="SWT31" s="114"/>
      <c r="SWX31" s="114"/>
      <c r="SXB31" s="114"/>
      <c r="SXF31" s="114"/>
      <c r="SXJ31" s="114"/>
      <c r="SXN31" s="114"/>
      <c r="SXR31" s="114"/>
      <c r="SXV31" s="114"/>
      <c r="SXZ31" s="114"/>
      <c r="SYD31" s="114"/>
      <c r="SYH31" s="114"/>
      <c r="SYL31" s="114"/>
      <c r="SYP31" s="114"/>
      <c r="SYT31" s="114"/>
      <c r="SYX31" s="114"/>
      <c r="SZB31" s="114"/>
      <c r="SZF31" s="114"/>
      <c r="SZJ31" s="114"/>
      <c r="SZN31" s="114"/>
      <c r="SZR31" s="114"/>
      <c r="SZV31" s="114"/>
      <c r="SZZ31" s="114"/>
      <c r="TAD31" s="114"/>
      <c r="TAH31" s="114"/>
      <c r="TAL31" s="114"/>
      <c r="TAP31" s="114"/>
      <c r="TAT31" s="114"/>
      <c r="TAX31" s="114"/>
      <c r="TBB31" s="114"/>
      <c r="TBF31" s="114"/>
      <c r="TBJ31" s="114"/>
      <c r="TBN31" s="114"/>
      <c r="TBR31" s="114"/>
      <c r="TBV31" s="114"/>
      <c r="TBZ31" s="114"/>
      <c r="TCD31" s="114"/>
      <c r="TCH31" s="114"/>
      <c r="TCL31" s="114"/>
      <c r="TCP31" s="114"/>
      <c r="TCT31" s="114"/>
      <c r="TCX31" s="114"/>
      <c r="TDB31" s="114"/>
      <c r="TDF31" s="114"/>
      <c r="TDJ31" s="114"/>
      <c r="TDN31" s="114"/>
      <c r="TDR31" s="114"/>
      <c r="TDV31" s="114"/>
      <c r="TDZ31" s="114"/>
      <c r="TED31" s="114"/>
      <c r="TEH31" s="114"/>
      <c r="TEL31" s="114"/>
      <c r="TEP31" s="114"/>
      <c r="TET31" s="114"/>
      <c r="TEX31" s="114"/>
      <c r="TFB31" s="114"/>
      <c r="TFF31" s="114"/>
      <c r="TFJ31" s="114"/>
      <c r="TFN31" s="114"/>
      <c r="TFR31" s="114"/>
      <c r="TFV31" s="114"/>
      <c r="TFZ31" s="114"/>
      <c r="TGD31" s="114"/>
      <c r="TGH31" s="114"/>
      <c r="TGL31" s="114"/>
      <c r="TGP31" s="114"/>
      <c r="TGT31" s="114"/>
      <c r="TGX31" s="114"/>
      <c r="THB31" s="114"/>
      <c r="THF31" s="114"/>
      <c r="THJ31" s="114"/>
      <c r="THN31" s="114"/>
      <c r="THR31" s="114"/>
      <c r="THV31" s="114"/>
      <c r="THZ31" s="114"/>
      <c r="TID31" s="114"/>
      <c r="TIH31" s="114"/>
      <c r="TIL31" s="114"/>
      <c r="TIP31" s="114"/>
      <c r="TIT31" s="114"/>
      <c r="TIX31" s="114"/>
      <c r="TJB31" s="114"/>
      <c r="TJF31" s="114"/>
      <c r="TJJ31" s="114"/>
      <c r="TJN31" s="114"/>
      <c r="TJR31" s="114"/>
      <c r="TJV31" s="114"/>
      <c r="TJZ31" s="114"/>
      <c r="TKD31" s="114"/>
      <c r="TKH31" s="114"/>
      <c r="TKL31" s="114"/>
      <c r="TKP31" s="114"/>
      <c r="TKT31" s="114"/>
      <c r="TKX31" s="114"/>
      <c r="TLB31" s="114"/>
      <c r="TLF31" s="114"/>
      <c r="TLJ31" s="114"/>
      <c r="TLN31" s="114"/>
      <c r="TLR31" s="114"/>
      <c r="TLV31" s="114"/>
      <c r="TLZ31" s="114"/>
      <c r="TMD31" s="114"/>
      <c r="TMH31" s="114"/>
      <c r="TML31" s="114"/>
      <c r="TMP31" s="114"/>
      <c r="TMT31" s="114"/>
      <c r="TMX31" s="114"/>
      <c r="TNB31" s="114"/>
      <c r="TNF31" s="114"/>
      <c r="TNJ31" s="114"/>
      <c r="TNN31" s="114"/>
      <c r="TNR31" s="114"/>
      <c r="TNV31" s="114"/>
      <c r="TNZ31" s="114"/>
      <c r="TOD31" s="114"/>
      <c r="TOH31" s="114"/>
      <c r="TOL31" s="114"/>
      <c r="TOP31" s="114"/>
      <c r="TOT31" s="114"/>
      <c r="TOX31" s="114"/>
      <c r="TPB31" s="114"/>
      <c r="TPF31" s="114"/>
      <c r="TPJ31" s="114"/>
      <c r="TPN31" s="114"/>
      <c r="TPR31" s="114"/>
      <c r="TPV31" s="114"/>
      <c r="TPZ31" s="114"/>
      <c r="TQD31" s="114"/>
      <c r="TQH31" s="114"/>
      <c r="TQL31" s="114"/>
      <c r="TQP31" s="114"/>
      <c r="TQT31" s="114"/>
      <c r="TQX31" s="114"/>
      <c r="TRB31" s="114"/>
      <c r="TRF31" s="114"/>
      <c r="TRJ31" s="114"/>
      <c r="TRN31" s="114"/>
      <c r="TRR31" s="114"/>
      <c r="TRV31" s="114"/>
      <c r="TRZ31" s="114"/>
      <c r="TSD31" s="114"/>
      <c r="TSH31" s="114"/>
      <c r="TSL31" s="114"/>
      <c r="TSP31" s="114"/>
      <c r="TST31" s="114"/>
      <c r="TSX31" s="114"/>
      <c r="TTB31" s="114"/>
      <c r="TTF31" s="114"/>
      <c r="TTJ31" s="114"/>
      <c r="TTN31" s="114"/>
      <c r="TTR31" s="114"/>
      <c r="TTV31" s="114"/>
      <c r="TTZ31" s="114"/>
      <c r="TUD31" s="114"/>
      <c r="TUH31" s="114"/>
      <c r="TUL31" s="114"/>
      <c r="TUP31" s="114"/>
      <c r="TUT31" s="114"/>
      <c r="TUX31" s="114"/>
      <c r="TVB31" s="114"/>
      <c r="TVF31" s="114"/>
      <c r="TVJ31" s="114"/>
      <c r="TVN31" s="114"/>
      <c r="TVR31" s="114"/>
      <c r="TVV31" s="114"/>
      <c r="TVZ31" s="114"/>
      <c r="TWD31" s="114"/>
      <c r="TWH31" s="114"/>
      <c r="TWL31" s="114"/>
      <c r="TWP31" s="114"/>
      <c r="TWT31" s="114"/>
      <c r="TWX31" s="114"/>
      <c r="TXB31" s="114"/>
      <c r="TXF31" s="114"/>
      <c r="TXJ31" s="114"/>
      <c r="TXN31" s="114"/>
      <c r="TXR31" s="114"/>
      <c r="TXV31" s="114"/>
      <c r="TXZ31" s="114"/>
      <c r="TYD31" s="114"/>
      <c r="TYH31" s="114"/>
      <c r="TYL31" s="114"/>
      <c r="TYP31" s="114"/>
      <c r="TYT31" s="114"/>
      <c r="TYX31" s="114"/>
      <c r="TZB31" s="114"/>
      <c r="TZF31" s="114"/>
      <c r="TZJ31" s="114"/>
      <c r="TZN31" s="114"/>
      <c r="TZR31" s="114"/>
      <c r="TZV31" s="114"/>
      <c r="TZZ31" s="114"/>
      <c r="UAD31" s="114"/>
      <c r="UAH31" s="114"/>
      <c r="UAL31" s="114"/>
      <c r="UAP31" s="114"/>
      <c r="UAT31" s="114"/>
      <c r="UAX31" s="114"/>
      <c r="UBB31" s="114"/>
      <c r="UBF31" s="114"/>
      <c r="UBJ31" s="114"/>
      <c r="UBN31" s="114"/>
      <c r="UBR31" s="114"/>
      <c r="UBV31" s="114"/>
      <c r="UBZ31" s="114"/>
      <c r="UCD31" s="114"/>
      <c r="UCH31" s="114"/>
      <c r="UCL31" s="114"/>
      <c r="UCP31" s="114"/>
      <c r="UCT31" s="114"/>
      <c r="UCX31" s="114"/>
      <c r="UDB31" s="114"/>
      <c r="UDF31" s="114"/>
      <c r="UDJ31" s="114"/>
      <c r="UDN31" s="114"/>
      <c r="UDR31" s="114"/>
      <c r="UDV31" s="114"/>
      <c r="UDZ31" s="114"/>
      <c r="UED31" s="114"/>
      <c r="UEH31" s="114"/>
      <c r="UEL31" s="114"/>
      <c r="UEP31" s="114"/>
      <c r="UET31" s="114"/>
      <c r="UEX31" s="114"/>
      <c r="UFB31" s="114"/>
      <c r="UFF31" s="114"/>
      <c r="UFJ31" s="114"/>
      <c r="UFN31" s="114"/>
      <c r="UFR31" s="114"/>
      <c r="UFV31" s="114"/>
      <c r="UFZ31" s="114"/>
      <c r="UGD31" s="114"/>
      <c r="UGH31" s="114"/>
      <c r="UGL31" s="114"/>
      <c r="UGP31" s="114"/>
      <c r="UGT31" s="114"/>
      <c r="UGX31" s="114"/>
      <c r="UHB31" s="114"/>
      <c r="UHF31" s="114"/>
      <c r="UHJ31" s="114"/>
      <c r="UHN31" s="114"/>
      <c r="UHR31" s="114"/>
      <c r="UHV31" s="114"/>
      <c r="UHZ31" s="114"/>
      <c r="UID31" s="114"/>
      <c r="UIH31" s="114"/>
      <c r="UIL31" s="114"/>
      <c r="UIP31" s="114"/>
      <c r="UIT31" s="114"/>
      <c r="UIX31" s="114"/>
      <c r="UJB31" s="114"/>
      <c r="UJF31" s="114"/>
      <c r="UJJ31" s="114"/>
      <c r="UJN31" s="114"/>
      <c r="UJR31" s="114"/>
      <c r="UJV31" s="114"/>
      <c r="UJZ31" s="114"/>
      <c r="UKD31" s="114"/>
      <c r="UKH31" s="114"/>
      <c r="UKL31" s="114"/>
      <c r="UKP31" s="114"/>
      <c r="UKT31" s="114"/>
      <c r="UKX31" s="114"/>
      <c r="ULB31" s="114"/>
      <c r="ULF31" s="114"/>
      <c r="ULJ31" s="114"/>
      <c r="ULN31" s="114"/>
      <c r="ULR31" s="114"/>
      <c r="ULV31" s="114"/>
      <c r="ULZ31" s="114"/>
      <c r="UMD31" s="114"/>
      <c r="UMH31" s="114"/>
      <c r="UML31" s="114"/>
      <c r="UMP31" s="114"/>
      <c r="UMT31" s="114"/>
      <c r="UMX31" s="114"/>
      <c r="UNB31" s="114"/>
      <c r="UNF31" s="114"/>
      <c r="UNJ31" s="114"/>
      <c r="UNN31" s="114"/>
      <c r="UNR31" s="114"/>
      <c r="UNV31" s="114"/>
      <c r="UNZ31" s="114"/>
      <c r="UOD31" s="114"/>
      <c r="UOH31" s="114"/>
      <c r="UOL31" s="114"/>
      <c r="UOP31" s="114"/>
      <c r="UOT31" s="114"/>
      <c r="UOX31" s="114"/>
      <c r="UPB31" s="114"/>
      <c r="UPF31" s="114"/>
      <c r="UPJ31" s="114"/>
      <c r="UPN31" s="114"/>
      <c r="UPR31" s="114"/>
      <c r="UPV31" s="114"/>
      <c r="UPZ31" s="114"/>
      <c r="UQD31" s="114"/>
      <c r="UQH31" s="114"/>
      <c r="UQL31" s="114"/>
      <c r="UQP31" s="114"/>
      <c r="UQT31" s="114"/>
      <c r="UQX31" s="114"/>
      <c r="URB31" s="114"/>
      <c r="URF31" s="114"/>
      <c r="URJ31" s="114"/>
      <c r="URN31" s="114"/>
      <c r="URR31" s="114"/>
      <c r="URV31" s="114"/>
      <c r="URZ31" s="114"/>
      <c r="USD31" s="114"/>
      <c r="USH31" s="114"/>
      <c r="USL31" s="114"/>
      <c r="USP31" s="114"/>
      <c r="UST31" s="114"/>
      <c r="USX31" s="114"/>
      <c r="UTB31" s="114"/>
      <c r="UTF31" s="114"/>
      <c r="UTJ31" s="114"/>
      <c r="UTN31" s="114"/>
      <c r="UTR31" s="114"/>
      <c r="UTV31" s="114"/>
      <c r="UTZ31" s="114"/>
      <c r="UUD31" s="114"/>
      <c r="UUH31" s="114"/>
      <c r="UUL31" s="114"/>
      <c r="UUP31" s="114"/>
      <c r="UUT31" s="114"/>
      <c r="UUX31" s="114"/>
      <c r="UVB31" s="114"/>
      <c r="UVF31" s="114"/>
      <c r="UVJ31" s="114"/>
      <c r="UVN31" s="114"/>
      <c r="UVR31" s="114"/>
      <c r="UVV31" s="114"/>
      <c r="UVZ31" s="114"/>
      <c r="UWD31" s="114"/>
      <c r="UWH31" s="114"/>
      <c r="UWL31" s="114"/>
      <c r="UWP31" s="114"/>
      <c r="UWT31" s="114"/>
      <c r="UWX31" s="114"/>
      <c r="UXB31" s="114"/>
      <c r="UXF31" s="114"/>
      <c r="UXJ31" s="114"/>
      <c r="UXN31" s="114"/>
      <c r="UXR31" s="114"/>
      <c r="UXV31" s="114"/>
      <c r="UXZ31" s="114"/>
      <c r="UYD31" s="114"/>
      <c r="UYH31" s="114"/>
      <c r="UYL31" s="114"/>
      <c r="UYP31" s="114"/>
      <c r="UYT31" s="114"/>
      <c r="UYX31" s="114"/>
      <c r="UZB31" s="114"/>
      <c r="UZF31" s="114"/>
      <c r="UZJ31" s="114"/>
      <c r="UZN31" s="114"/>
      <c r="UZR31" s="114"/>
      <c r="UZV31" s="114"/>
      <c r="UZZ31" s="114"/>
      <c r="VAD31" s="114"/>
      <c r="VAH31" s="114"/>
      <c r="VAL31" s="114"/>
      <c r="VAP31" s="114"/>
      <c r="VAT31" s="114"/>
      <c r="VAX31" s="114"/>
      <c r="VBB31" s="114"/>
      <c r="VBF31" s="114"/>
      <c r="VBJ31" s="114"/>
      <c r="VBN31" s="114"/>
      <c r="VBR31" s="114"/>
      <c r="VBV31" s="114"/>
      <c r="VBZ31" s="114"/>
      <c r="VCD31" s="114"/>
      <c r="VCH31" s="114"/>
      <c r="VCL31" s="114"/>
      <c r="VCP31" s="114"/>
      <c r="VCT31" s="114"/>
      <c r="VCX31" s="114"/>
      <c r="VDB31" s="114"/>
      <c r="VDF31" s="114"/>
      <c r="VDJ31" s="114"/>
      <c r="VDN31" s="114"/>
      <c r="VDR31" s="114"/>
      <c r="VDV31" s="114"/>
      <c r="VDZ31" s="114"/>
      <c r="VED31" s="114"/>
      <c r="VEH31" s="114"/>
      <c r="VEL31" s="114"/>
      <c r="VEP31" s="114"/>
      <c r="VET31" s="114"/>
      <c r="VEX31" s="114"/>
      <c r="VFB31" s="114"/>
      <c r="VFF31" s="114"/>
      <c r="VFJ31" s="114"/>
      <c r="VFN31" s="114"/>
      <c r="VFR31" s="114"/>
      <c r="VFV31" s="114"/>
      <c r="VFZ31" s="114"/>
      <c r="VGD31" s="114"/>
      <c r="VGH31" s="114"/>
      <c r="VGL31" s="114"/>
      <c r="VGP31" s="114"/>
      <c r="VGT31" s="114"/>
      <c r="VGX31" s="114"/>
      <c r="VHB31" s="114"/>
      <c r="VHF31" s="114"/>
      <c r="VHJ31" s="114"/>
      <c r="VHN31" s="114"/>
      <c r="VHR31" s="114"/>
      <c r="VHV31" s="114"/>
      <c r="VHZ31" s="114"/>
      <c r="VID31" s="114"/>
      <c r="VIH31" s="114"/>
      <c r="VIL31" s="114"/>
      <c r="VIP31" s="114"/>
      <c r="VIT31" s="114"/>
      <c r="VIX31" s="114"/>
      <c r="VJB31" s="114"/>
      <c r="VJF31" s="114"/>
      <c r="VJJ31" s="114"/>
      <c r="VJN31" s="114"/>
      <c r="VJR31" s="114"/>
      <c r="VJV31" s="114"/>
      <c r="VJZ31" s="114"/>
      <c r="VKD31" s="114"/>
      <c r="VKH31" s="114"/>
      <c r="VKL31" s="114"/>
      <c r="VKP31" s="114"/>
      <c r="VKT31" s="114"/>
      <c r="VKX31" s="114"/>
      <c r="VLB31" s="114"/>
      <c r="VLF31" s="114"/>
      <c r="VLJ31" s="114"/>
      <c r="VLN31" s="114"/>
      <c r="VLR31" s="114"/>
      <c r="VLV31" s="114"/>
      <c r="VLZ31" s="114"/>
      <c r="VMD31" s="114"/>
      <c r="VMH31" s="114"/>
      <c r="VML31" s="114"/>
      <c r="VMP31" s="114"/>
      <c r="VMT31" s="114"/>
      <c r="VMX31" s="114"/>
      <c r="VNB31" s="114"/>
      <c r="VNF31" s="114"/>
      <c r="VNJ31" s="114"/>
      <c r="VNN31" s="114"/>
      <c r="VNR31" s="114"/>
      <c r="VNV31" s="114"/>
      <c r="VNZ31" s="114"/>
      <c r="VOD31" s="114"/>
      <c r="VOH31" s="114"/>
      <c r="VOL31" s="114"/>
      <c r="VOP31" s="114"/>
      <c r="VOT31" s="114"/>
      <c r="VOX31" s="114"/>
      <c r="VPB31" s="114"/>
      <c r="VPF31" s="114"/>
      <c r="VPJ31" s="114"/>
      <c r="VPN31" s="114"/>
      <c r="VPR31" s="114"/>
      <c r="VPV31" s="114"/>
      <c r="VPZ31" s="114"/>
      <c r="VQD31" s="114"/>
      <c r="VQH31" s="114"/>
      <c r="VQL31" s="114"/>
      <c r="VQP31" s="114"/>
      <c r="VQT31" s="114"/>
      <c r="VQX31" s="114"/>
      <c r="VRB31" s="114"/>
      <c r="VRF31" s="114"/>
      <c r="VRJ31" s="114"/>
      <c r="VRN31" s="114"/>
      <c r="VRR31" s="114"/>
      <c r="VRV31" s="114"/>
      <c r="VRZ31" s="114"/>
      <c r="VSD31" s="114"/>
      <c r="VSH31" s="114"/>
      <c r="VSL31" s="114"/>
      <c r="VSP31" s="114"/>
      <c r="VST31" s="114"/>
      <c r="VSX31" s="114"/>
      <c r="VTB31" s="114"/>
      <c r="VTF31" s="114"/>
      <c r="VTJ31" s="114"/>
      <c r="VTN31" s="114"/>
      <c r="VTR31" s="114"/>
      <c r="VTV31" s="114"/>
      <c r="VTZ31" s="114"/>
      <c r="VUD31" s="114"/>
      <c r="VUH31" s="114"/>
      <c r="VUL31" s="114"/>
      <c r="VUP31" s="114"/>
      <c r="VUT31" s="114"/>
      <c r="VUX31" s="114"/>
      <c r="VVB31" s="114"/>
      <c r="VVF31" s="114"/>
      <c r="VVJ31" s="114"/>
      <c r="VVN31" s="114"/>
      <c r="VVR31" s="114"/>
      <c r="VVV31" s="114"/>
      <c r="VVZ31" s="114"/>
      <c r="VWD31" s="114"/>
      <c r="VWH31" s="114"/>
      <c r="VWL31" s="114"/>
      <c r="VWP31" s="114"/>
      <c r="VWT31" s="114"/>
      <c r="VWX31" s="114"/>
      <c r="VXB31" s="114"/>
      <c r="VXF31" s="114"/>
      <c r="VXJ31" s="114"/>
      <c r="VXN31" s="114"/>
      <c r="VXR31" s="114"/>
      <c r="VXV31" s="114"/>
      <c r="VXZ31" s="114"/>
      <c r="VYD31" s="114"/>
      <c r="VYH31" s="114"/>
      <c r="VYL31" s="114"/>
      <c r="VYP31" s="114"/>
      <c r="VYT31" s="114"/>
      <c r="VYX31" s="114"/>
      <c r="VZB31" s="114"/>
      <c r="VZF31" s="114"/>
      <c r="VZJ31" s="114"/>
      <c r="VZN31" s="114"/>
      <c r="VZR31" s="114"/>
      <c r="VZV31" s="114"/>
      <c r="VZZ31" s="114"/>
      <c r="WAD31" s="114"/>
      <c r="WAH31" s="114"/>
      <c r="WAL31" s="114"/>
      <c r="WAP31" s="114"/>
      <c r="WAT31" s="114"/>
      <c r="WAX31" s="114"/>
      <c r="WBB31" s="114"/>
      <c r="WBF31" s="114"/>
      <c r="WBJ31" s="114"/>
      <c r="WBN31" s="114"/>
      <c r="WBR31" s="114"/>
      <c r="WBV31" s="114"/>
      <c r="WBZ31" s="114"/>
      <c r="WCD31" s="114"/>
      <c r="WCH31" s="114"/>
      <c r="WCL31" s="114"/>
      <c r="WCP31" s="114"/>
      <c r="WCT31" s="114"/>
      <c r="WCX31" s="114"/>
      <c r="WDB31" s="114"/>
      <c r="WDF31" s="114"/>
      <c r="WDJ31" s="114"/>
      <c r="WDN31" s="114"/>
      <c r="WDR31" s="114"/>
      <c r="WDV31" s="114"/>
      <c r="WDZ31" s="114"/>
      <c r="WED31" s="114"/>
      <c r="WEH31" s="114"/>
      <c r="WEL31" s="114"/>
      <c r="WEP31" s="114"/>
      <c r="WET31" s="114"/>
      <c r="WEX31" s="114"/>
      <c r="WFB31" s="114"/>
      <c r="WFF31" s="114"/>
      <c r="WFJ31" s="114"/>
      <c r="WFN31" s="114"/>
      <c r="WFR31" s="114"/>
      <c r="WFV31" s="114"/>
      <c r="WFZ31" s="114"/>
      <c r="WGD31" s="114"/>
      <c r="WGH31" s="114"/>
      <c r="WGL31" s="114"/>
      <c r="WGP31" s="114"/>
      <c r="WGT31" s="114"/>
      <c r="WGX31" s="114"/>
      <c r="WHB31" s="114"/>
      <c r="WHF31" s="114"/>
      <c r="WHJ31" s="114"/>
      <c r="WHN31" s="114"/>
      <c r="WHR31" s="114"/>
      <c r="WHV31" s="114"/>
      <c r="WHZ31" s="114"/>
      <c r="WID31" s="114"/>
      <c r="WIH31" s="114"/>
      <c r="WIL31" s="114"/>
      <c r="WIP31" s="114"/>
      <c r="WIT31" s="114"/>
      <c r="WIX31" s="114"/>
      <c r="WJB31" s="114"/>
      <c r="WJF31" s="114"/>
      <c r="WJJ31" s="114"/>
      <c r="WJN31" s="114"/>
      <c r="WJR31" s="114"/>
      <c r="WJV31" s="114"/>
      <c r="WJZ31" s="114"/>
      <c r="WKD31" s="114"/>
      <c r="WKH31" s="114"/>
      <c r="WKL31" s="114"/>
      <c r="WKP31" s="114"/>
      <c r="WKT31" s="114"/>
      <c r="WKX31" s="114"/>
      <c r="WLB31" s="114"/>
      <c r="WLF31" s="114"/>
      <c r="WLJ31" s="114"/>
      <c r="WLN31" s="114"/>
      <c r="WLR31" s="114"/>
      <c r="WLV31" s="114"/>
      <c r="WLZ31" s="114"/>
      <c r="WMD31" s="114"/>
      <c r="WMH31" s="114"/>
      <c r="WML31" s="114"/>
      <c r="WMP31" s="114"/>
      <c r="WMT31" s="114"/>
      <c r="WMX31" s="114"/>
      <c r="WNB31" s="114"/>
      <c r="WNF31" s="114"/>
      <c r="WNJ31" s="114"/>
      <c r="WNN31" s="114"/>
      <c r="WNR31" s="114"/>
      <c r="WNV31" s="114"/>
      <c r="WNZ31" s="114"/>
      <c r="WOD31" s="114"/>
      <c r="WOH31" s="114"/>
      <c r="WOL31" s="114"/>
      <c r="WOP31" s="114"/>
      <c r="WOT31" s="114"/>
      <c r="WOX31" s="114"/>
      <c r="WPB31" s="114"/>
      <c r="WPF31" s="114"/>
      <c r="WPJ31" s="114"/>
      <c r="WPN31" s="114"/>
      <c r="WPR31" s="114"/>
      <c r="WPV31" s="114"/>
      <c r="WPZ31" s="114"/>
      <c r="WQD31" s="114"/>
      <c r="WQH31" s="114"/>
      <c r="WQL31" s="114"/>
      <c r="WQP31" s="114"/>
      <c r="WQT31" s="114"/>
      <c r="WQX31" s="114"/>
      <c r="WRB31" s="114"/>
      <c r="WRF31" s="114"/>
      <c r="WRJ31" s="114"/>
      <c r="WRN31" s="114"/>
      <c r="WRR31" s="114"/>
      <c r="WRV31" s="114"/>
      <c r="WRZ31" s="114"/>
      <c r="WSD31" s="114"/>
      <c r="WSH31" s="114"/>
      <c r="WSL31" s="114"/>
      <c r="WSP31" s="114"/>
      <c r="WST31" s="114"/>
      <c r="WSX31" s="114"/>
      <c r="WTB31" s="114"/>
      <c r="WTF31" s="114"/>
      <c r="WTJ31" s="114"/>
      <c r="WTN31" s="114"/>
      <c r="WTR31" s="114"/>
      <c r="WTV31" s="114"/>
      <c r="WTZ31" s="114"/>
      <c r="WUD31" s="114"/>
      <c r="WUH31" s="114"/>
      <c r="WUL31" s="114"/>
      <c r="WUP31" s="114"/>
      <c r="WUT31" s="114"/>
      <c r="WUX31" s="114"/>
      <c r="WVB31" s="114"/>
      <c r="WVF31" s="114"/>
      <c r="WVJ31" s="114"/>
      <c r="WVN31" s="114"/>
      <c r="WVR31" s="114"/>
      <c r="WVV31" s="114"/>
      <c r="WVZ31" s="114"/>
      <c r="WWD31" s="114"/>
      <c r="WWH31" s="114"/>
      <c r="WWL31" s="114"/>
      <c r="WWP31" s="114"/>
      <c r="WWT31" s="114"/>
      <c r="WWX31" s="114"/>
      <c r="WXB31" s="114"/>
      <c r="WXF31" s="114"/>
      <c r="WXJ31" s="114"/>
      <c r="WXN31" s="114"/>
      <c r="WXR31" s="114"/>
      <c r="WXV31" s="114"/>
      <c r="WXZ31" s="114"/>
      <c r="WYD31" s="114"/>
      <c r="WYH31" s="114"/>
      <c r="WYL31" s="114"/>
      <c r="WYP31" s="114"/>
      <c r="WYT31" s="114"/>
      <c r="WYX31" s="114"/>
      <c r="WZB31" s="114"/>
      <c r="WZF31" s="114"/>
      <c r="WZJ31" s="114"/>
      <c r="WZN31" s="114"/>
      <c r="WZR31" s="114"/>
      <c r="WZV31" s="114"/>
      <c r="WZZ31" s="114"/>
      <c r="XAD31" s="114"/>
      <c r="XAH31" s="114"/>
      <c r="XAL31" s="114"/>
      <c r="XAP31" s="114"/>
      <c r="XAT31" s="114"/>
      <c r="XAX31" s="114"/>
      <c r="XBB31" s="114"/>
      <c r="XBF31" s="114"/>
      <c r="XBJ31" s="114"/>
      <c r="XBN31" s="114"/>
      <c r="XBR31" s="114"/>
      <c r="XBV31" s="114"/>
      <c r="XBZ31" s="114"/>
      <c r="XCD31" s="114"/>
      <c r="XCH31" s="114"/>
      <c r="XCL31" s="114"/>
      <c r="XCP31" s="114"/>
      <c r="XCT31" s="114"/>
      <c r="XCX31" s="114"/>
      <c r="XDB31" s="114"/>
      <c r="XDF31" s="114"/>
      <c r="XDJ31" s="114"/>
      <c r="XDN31" s="114"/>
      <c r="XDR31" s="114"/>
      <c r="XDV31" s="114"/>
      <c r="XDZ31" s="114"/>
      <c r="XED31" s="114"/>
      <c r="XEH31" s="114"/>
      <c r="XEL31" s="114"/>
      <c r="XEP31" s="114"/>
      <c r="XET31" s="114"/>
      <c r="XEX31" s="114"/>
      <c r="XFB31" s="114"/>
    </row>
    <row r="32" spans="1:1022 1026:2046 2050:3070 3074:4094 4098:5118 5122:6142 6146:7166 7170:8190 8194:9214 9218:10238 10242:11262 11266:12286 12290:13310 13314:14334 14338:15358 15362:16382" ht="43.2" x14ac:dyDescent="0.25">
      <c r="A32" s="150" t="s">
        <v>33</v>
      </c>
      <c r="B32" s="127" t="s">
        <v>13</v>
      </c>
      <c r="C32" s="162">
        <v>97083</v>
      </c>
      <c r="D32" s="127" t="s">
        <v>201</v>
      </c>
      <c r="E32" s="128" t="s">
        <v>20</v>
      </c>
      <c r="F32" s="131">
        <v>1567.56</v>
      </c>
      <c r="G32" s="129" t="s">
        <v>202</v>
      </c>
      <c r="H32" s="130">
        <f>VLOOKUP(C32,sinapi!A$1:D$14488,4,FALSE)</f>
        <v>3.17</v>
      </c>
      <c r="I32" s="132">
        <f>TRUNC(H32*(1+$I$3),2)</f>
        <v>3.85</v>
      </c>
      <c r="J32" s="132">
        <f>TRUNC(I32*F32,2)</f>
        <v>6035.1</v>
      </c>
      <c r="K32" s="133">
        <f>(J32/$I$53)</f>
        <v>1.0139290713344825E-2</v>
      </c>
      <c r="L32" s="134">
        <f>J32</f>
        <v>6035.1</v>
      </c>
      <c r="M32" s="134">
        <v>6035.1</v>
      </c>
      <c r="N32" s="134"/>
      <c r="O32" s="110">
        <v>3.17</v>
      </c>
      <c r="P32" s="134">
        <f>H32-O32</f>
        <v>0</v>
      </c>
    </row>
    <row r="33" spans="1:16" x14ac:dyDescent="0.25">
      <c r="A33" s="150" t="s">
        <v>78</v>
      </c>
      <c r="B33" s="127" t="s">
        <v>34</v>
      </c>
      <c r="C33" s="162">
        <v>401001117</v>
      </c>
      <c r="D33" s="127" t="s">
        <v>62</v>
      </c>
      <c r="E33" s="128" t="s">
        <v>19</v>
      </c>
      <c r="F33" s="131">
        <v>156.756</v>
      </c>
      <c r="G33" s="129" t="s">
        <v>119</v>
      </c>
      <c r="H33" s="130">
        <f>VLOOKUP(C33,agesul!A$1:D$15489,4,FALSE)</f>
        <v>20.74</v>
      </c>
      <c r="I33" s="132">
        <f>TRUNC(H33*(1+$I$3),2)</f>
        <v>25.24</v>
      </c>
      <c r="J33" s="132">
        <f>TRUNC(I33*F33,2)</f>
        <v>3956.52</v>
      </c>
      <c r="K33" s="133">
        <f>(J33/$I$53)</f>
        <v>6.6471651659729021E-3</v>
      </c>
      <c r="L33" s="134">
        <f>J33</f>
        <v>3956.52</v>
      </c>
      <c r="M33" s="134">
        <v>3956.52</v>
      </c>
      <c r="N33" s="134"/>
      <c r="O33" s="110">
        <v>20.74</v>
      </c>
      <c r="P33" s="134">
        <f>H33-O33</f>
        <v>0</v>
      </c>
    </row>
    <row r="34" spans="1:16" x14ac:dyDescent="0.25">
      <c r="A34" s="120">
        <v>5</v>
      </c>
      <c r="B34" s="121"/>
      <c r="C34" s="211"/>
      <c r="D34" s="123" t="s">
        <v>102</v>
      </c>
      <c r="E34" s="121"/>
      <c r="F34" s="122"/>
      <c r="G34" s="121"/>
      <c r="H34" s="124"/>
      <c r="I34" s="121"/>
      <c r="J34" s="124">
        <f>SUM(J35:J48)</f>
        <v>497378.12</v>
      </c>
      <c r="K34" s="125">
        <f>J34/$I$53</f>
        <v>0.83562183777185262</v>
      </c>
      <c r="P34" s="134"/>
    </row>
    <row r="35" spans="1:16" ht="28.8" x14ac:dyDescent="0.25">
      <c r="A35" s="127" t="s">
        <v>79</v>
      </c>
      <c r="B35" s="127" t="s">
        <v>13</v>
      </c>
      <c r="C35" s="162">
        <v>104796</v>
      </c>
      <c r="D35" s="127" t="s">
        <v>199</v>
      </c>
      <c r="E35" s="128" t="s">
        <v>58</v>
      </c>
      <c r="F35" s="131">
        <v>934.59999999999991</v>
      </c>
      <c r="G35" s="129" t="s">
        <v>200</v>
      </c>
      <c r="H35" s="130">
        <f>VLOOKUP(C35,sinapi!A$1:D$14488,4,FALSE)</f>
        <v>13.89</v>
      </c>
      <c r="I35" s="132">
        <f t="shared" ref="I35:I48" si="6">TRUNC(H35*(1+$I$3),2)</f>
        <v>16.899999999999999</v>
      </c>
      <c r="J35" s="132">
        <f t="shared" ref="J35:J48" si="7">TRUNC(I35*F35,2)</f>
        <v>15794.74</v>
      </c>
      <c r="K35" s="133">
        <f t="shared" ref="K35:K48" si="8">(J35/$I$53)</f>
        <v>2.6536007788055878E-2</v>
      </c>
      <c r="L35" s="134">
        <f t="shared" ref="L35:L48" si="9">J35</f>
        <v>15794.74</v>
      </c>
      <c r="M35" s="134">
        <v>16075.12</v>
      </c>
      <c r="N35" s="134"/>
      <c r="O35" s="110">
        <v>13.89</v>
      </c>
      <c r="P35" s="134">
        <f>H35-O35</f>
        <v>0</v>
      </c>
    </row>
    <row r="36" spans="1:16" ht="43.2" x14ac:dyDescent="0.25">
      <c r="A36" s="127" t="s">
        <v>80</v>
      </c>
      <c r="B36" s="136" t="s">
        <v>13</v>
      </c>
      <c r="C36" s="209">
        <v>95875</v>
      </c>
      <c r="D36" s="136" t="s">
        <v>165</v>
      </c>
      <c r="E36" s="129" t="s">
        <v>162</v>
      </c>
      <c r="F36" s="131">
        <v>348.9</v>
      </c>
      <c r="G36" s="129" t="s">
        <v>181</v>
      </c>
      <c r="H36" s="130">
        <f>VLOOKUP(C36,sinapi!A$1:D$14488,4,FALSE)</f>
        <v>2.44</v>
      </c>
      <c r="I36" s="132">
        <f t="shared" si="6"/>
        <v>2.96</v>
      </c>
      <c r="J36" s="132">
        <f t="shared" si="7"/>
        <v>1032.74</v>
      </c>
      <c r="K36" s="133">
        <f t="shared" si="8"/>
        <v>1.7350584234395012E-3</v>
      </c>
      <c r="L36" s="134">
        <f t="shared" si="9"/>
        <v>1032.74</v>
      </c>
      <c r="M36" s="134">
        <v>1081.5899999999999</v>
      </c>
      <c r="N36" s="134"/>
      <c r="O36" s="110">
        <v>2.44</v>
      </c>
      <c r="P36" s="134">
        <f>H36-O36</f>
        <v>0</v>
      </c>
    </row>
    <row r="37" spans="1:16" x14ac:dyDescent="0.25">
      <c r="A37" s="127" t="s">
        <v>127</v>
      </c>
      <c r="B37" s="127" t="s">
        <v>65</v>
      </c>
      <c r="C37" s="212" t="str">
        <f>Composição!B48</f>
        <v>COMPOSIÇÃO 6</v>
      </c>
      <c r="D37" s="127" t="str">
        <f>Composição!D49</f>
        <v>PILARETE COM TRILHO TR-25 DE PROTEÇÃO DE VIAS</v>
      </c>
      <c r="E37" s="128" t="s">
        <v>63</v>
      </c>
      <c r="F37" s="131">
        <v>28</v>
      </c>
      <c r="G37" s="129" t="s">
        <v>182</v>
      </c>
      <c r="H37" s="130">
        <f>Composição!H58</f>
        <v>473.80999999999995</v>
      </c>
      <c r="I37" s="132">
        <f t="shared" si="6"/>
        <v>576.66999999999996</v>
      </c>
      <c r="J37" s="132">
        <f t="shared" si="7"/>
        <v>16146.76</v>
      </c>
      <c r="K37" s="133">
        <f t="shared" si="8"/>
        <v>2.712742021153049E-2</v>
      </c>
      <c r="L37" s="134">
        <f t="shared" si="9"/>
        <v>16146.76</v>
      </c>
      <c r="M37" s="134">
        <v>16108.12</v>
      </c>
      <c r="N37" s="134"/>
      <c r="P37" s="134"/>
    </row>
    <row r="38" spans="1:16" ht="28.8" x14ac:dyDescent="0.25">
      <c r="A38" s="127" t="s">
        <v>128</v>
      </c>
      <c r="B38" s="127" t="s">
        <v>13</v>
      </c>
      <c r="C38" s="212">
        <v>104658</v>
      </c>
      <c r="D38" s="127" t="s">
        <v>59</v>
      </c>
      <c r="E38" s="128" t="s">
        <v>20</v>
      </c>
      <c r="F38" s="131">
        <v>174.01999999999998</v>
      </c>
      <c r="G38" s="129" t="s">
        <v>174</v>
      </c>
      <c r="H38" s="130">
        <f>VLOOKUP(C38,sinapi!A$1:D$14488,4,FALSE)</f>
        <v>165.62</v>
      </c>
      <c r="I38" s="132">
        <f t="shared" si="6"/>
        <v>201.57</v>
      </c>
      <c r="J38" s="132">
        <f t="shared" si="7"/>
        <v>35077.21</v>
      </c>
      <c r="K38" s="133">
        <f t="shared" si="8"/>
        <v>5.8931588474597965E-2</v>
      </c>
      <c r="L38" s="134">
        <f t="shared" si="9"/>
        <v>35077.21</v>
      </c>
      <c r="M38" s="134">
        <v>33913.01</v>
      </c>
      <c r="N38" s="203" t="s">
        <v>19764</v>
      </c>
      <c r="O38" s="202">
        <v>165.62</v>
      </c>
      <c r="P38" s="203">
        <f t="shared" ref="P38:P44" si="10">H38-O38</f>
        <v>0</v>
      </c>
    </row>
    <row r="39" spans="1:16" ht="28.8" x14ac:dyDescent="0.25">
      <c r="A39" s="127" t="s">
        <v>129</v>
      </c>
      <c r="B39" s="127" t="s">
        <v>13</v>
      </c>
      <c r="C39" s="212">
        <v>92397</v>
      </c>
      <c r="D39" s="127" t="s">
        <v>87</v>
      </c>
      <c r="E39" s="128" t="s">
        <v>20</v>
      </c>
      <c r="F39" s="131">
        <v>1371.46</v>
      </c>
      <c r="G39" s="129" t="s">
        <v>169</v>
      </c>
      <c r="H39" s="130">
        <f>VLOOKUP(C39,sinapi!A$1:D$14488,4,FALSE)</f>
        <v>81.430000000000007</v>
      </c>
      <c r="I39" s="132">
        <f t="shared" si="6"/>
        <v>99.1</v>
      </c>
      <c r="J39" s="132">
        <f t="shared" si="7"/>
        <v>135911.67999999999</v>
      </c>
      <c r="K39" s="133">
        <f t="shared" si="8"/>
        <v>0.22833888997018995</v>
      </c>
      <c r="L39" s="134">
        <f t="shared" si="9"/>
        <v>135911.67999999999</v>
      </c>
      <c r="M39" s="134">
        <v>125612.02</v>
      </c>
      <c r="N39" s="134"/>
      <c r="O39" s="110">
        <v>81.430000000000007</v>
      </c>
      <c r="P39" s="134">
        <f t="shared" si="10"/>
        <v>0</v>
      </c>
    </row>
    <row r="40" spans="1:16" ht="28.8" x14ac:dyDescent="0.25">
      <c r="A40" s="127" t="s">
        <v>130</v>
      </c>
      <c r="B40" s="127" t="s">
        <v>13</v>
      </c>
      <c r="C40" s="212">
        <v>100947</v>
      </c>
      <c r="D40" s="127" t="s">
        <v>103</v>
      </c>
      <c r="E40" s="128" t="s">
        <v>101</v>
      </c>
      <c r="F40" s="131">
        <v>1974.9023999999999</v>
      </c>
      <c r="G40" s="129" t="s">
        <v>172</v>
      </c>
      <c r="H40" s="130">
        <f>VLOOKUP(C40,sinapi!A$1:D$14488,4,FALSE)</f>
        <v>2.19</v>
      </c>
      <c r="I40" s="132">
        <f t="shared" si="6"/>
        <v>2.66</v>
      </c>
      <c r="J40" s="132">
        <f t="shared" si="7"/>
        <v>5253.24</v>
      </c>
      <c r="K40" s="133">
        <f t="shared" si="8"/>
        <v>8.8257241051468184E-3</v>
      </c>
      <c r="L40" s="134">
        <f t="shared" si="9"/>
        <v>5253.24</v>
      </c>
      <c r="M40" s="134">
        <v>5509.97</v>
      </c>
      <c r="N40" s="134"/>
      <c r="O40" s="110">
        <v>2.19</v>
      </c>
      <c r="P40" s="134">
        <f t="shared" si="10"/>
        <v>0</v>
      </c>
    </row>
    <row r="41" spans="1:16" ht="43.2" x14ac:dyDescent="0.25">
      <c r="A41" s="127" t="s">
        <v>131</v>
      </c>
      <c r="B41" s="127" t="s">
        <v>13</v>
      </c>
      <c r="C41" s="212">
        <v>100948</v>
      </c>
      <c r="D41" s="127" t="s">
        <v>104</v>
      </c>
      <c r="E41" s="128" t="s">
        <v>101</v>
      </c>
      <c r="F41" s="131">
        <v>1171.7754240000002</v>
      </c>
      <c r="G41" s="129" t="s">
        <v>173</v>
      </c>
      <c r="H41" s="130">
        <f>VLOOKUP(C41,sinapi!A$1:D$14488,4,FALSE)</f>
        <v>0.87</v>
      </c>
      <c r="I41" s="132">
        <f t="shared" si="6"/>
        <v>1.05</v>
      </c>
      <c r="J41" s="132">
        <f t="shared" si="7"/>
        <v>1230.3599999999999</v>
      </c>
      <c r="K41" s="133">
        <f t="shared" si="8"/>
        <v>2.0670705907227614E-3</v>
      </c>
      <c r="L41" s="134">
        <f t="shared" si="9"/>
        <v>1230.3599999999999</v>
      </c>
      <c r="M41" s="134">
        <v>1288.95</v>
      </c>
      <c r="N41" s="134"/>
      <c r="O41" s="110">
        <v>0.87</v>
      </c>
      <c r="P41" s="134">
        <f t="shared" si="10"/>
        <v>0</v>
      </c>
    </row>
    <row r="42" spans="1:16" ht="43.2" x14ac:dyDescent="0.25">
      <c r="A42" s="127" t="s">
        <v>132</v>
      </c>
      <c r="B42" s="136" t="s">
        <v>13</v>
      </c>
      <c r="C42" s="209">
        <v>95877</v>
      </c>
      <c r="D42" s="136" t="s">
        <v>167</v>
      </c>
      <c r="E42" s="129" t="s">
        <v>162</v>
      </c>
      <c r="F42" s="131">
        <v>1071.1102600000002</v>
      </c>
      <c r="G42" s="129" t="s">
        <v>170</v>
      </c>
      <c r="H42" s="130">
        <f>VLOOKUP(C42,sinapi!A$1:D$14488,4,FALSE)</f>
        <v>1.84</v>
      </c>
      <c r="I42" s="147">
        <f t="shared" si="6"/>
        <v>2.23</v>
      </c>
      <c r="J42" s="132">
        <f t="shared" si="7"/>
        <v>2388.5700000000002</v>
      </c>
      <c r="K42" s="133">
        <f t="shared" si="8"/>
        <v>4.0129253233871925E-3</v>
      </c>
      <c r="L42" s="134">
        <f t="shared" si="9"/>
        <v>2388.5700000000002</v>
      </c>
      <c r="M42" s="134">
        <v>2527.8200000000002</v>
      </c>
      <c r="N42" s="134"/>
      <c r="O42" s="110">
        <v>1.84</v>
      </c>
      <c r="P42" s="134">
        <f t="shared" si="10"/>
        <v>0</v>
      </c>
    </row>
    <row r="43" spans="1:16" ht="43.2" x14ac:dyDescent="0.25">
      <c r="A43" s="127" t="s">
        <v>133</v>
      </c>
      <c r="B43" s="136" t="s">
        <v>13</v>
      </c>
      <c r="C43" s="210">
        <v>95427</v>
      </c>
      <c r="D43" s="136" t="s">
        <v>166</v>
      </c>
      <c r="E43" s="129" t="str">
        <f>E42</f>
        <v>m³xkm</v>
      </c>
      <c r="F43" s="131">
        <v>2606.3682993333337</v>
      </c>
      <c r="G43" s="129" t="s">
        <v>171</v>
      </c>
      <c r="H43" s="130">
        <f>VLOOKUP(C43,sinapi!A$1:D$14488,4,FALSE)</f>
        <v>0.76</v>
      </c>
      <c r="I43" s="147">
        <f t="shared" si="6"/>
        <v>0.92</v>
      </c>
      <c r="J43" s="132">
        <f t="shared" si="7"/>
        <v>2397.85</v>
      </c>
      <c r="K43" s="133">
        <f t="shared" si="8"/>
        <v>4.0285162196142376E-3</v>
      </c>
      <c r="L43" s="134">
        <f t="shared" si="9"/>
        <v>2397.85</v>
      </c>
      <c r="M43" s="134">
        <v>2528.17</v>
      </c>
      <c r="N43" s="134"/>
      <c r="O43" s="110">
        <v>0.76</v>
      </c>
      <c r="P43" s="134">
        <f t="shared" si="10"/>
        <v>0</v>
      </c>
    </row>
    <row r="44" spans="1:16" ht="43.2" x14ac:dyDescent="0.25">
      <c r="A44" s="127" t="s">
        <v>163</v>
      </c>
      <c r="B44" s="127" t="s">
        <v>13</v>
      </c>
      <c r="C44" s="212">
        <v>94990</v>
      </c>
      <c r="D44" s="127" t="s">
        <v>61</v>
      </c>
      <c r="E44" s="128" t="s">
        <v>19</v>
      </c>
      <c r="F44" s="131">
        <v>0.68459999999999999</v>
      </c>
      <c r="G44" s="129" t="s">
        <v>105</v>
      </c>
      <c r="H44" s="130">
        <f>VLOOKUP(C44,sinapi!A$1:D$14488,4,FALSE)</f>
        <v>749.85</v>
      </c>
      <c r="I44" s="132">
        <f t="shared" si="6"/>
        <v>912.64</v>
      </c>
      <c r="J44" s="132">
        <f t="shared" si="7"/>
        <v>624.79</v>
      </c>
      <c r="K44" s="133">
        <f t="shared" si="8"/>
        <v>1.0496806092344306E-3</v>
      </c>
      <c r="L44" s="134">
        <f t="shared" si="9"/>
        <v>624.79</v>
      </c>
      <c r="M44" s="134">
        <v>626.65</v>
      </c>
      <c r="N44" s="134"/>
      <c r="O44" s="110">
        <v>749.85</v>
      </c>
      <c r="P44" s="134">
        <f t="shared" si="10"/>
        <v>0</v>
      </c>
    </row>
    <row r="45" spans="1:16" ht="52.2" customHeight="1" x14ac:dyDescent="0.25">
      <c r="A45" s="127" t="s">
        <v>164</v>
      </c>
      <c r="B45" s="136" t="s">
        <v>65</v>
      </c>
      <c r="C45" s="210" t="str">
        <f>Composição!B60</f>
        <v>COMPOSIÇÃO 7</v>
      </c>
      <c r="D45" s="136" t="str">
        <f>Composição!D61</f>
        <v>BARREIRA DE CONTENÇÃO TIPO MEIO-FIO COM SARJETA, EM CONCRETO ARMADO FCK=20MPA, ALTURA DE 60CM, SEÇÃO 0,128M2, MOLDADO NO LOCAL</v>
      </c>
      <c r="E45" s="129" t="str">
        <f>Composição!E61</f>
        <v>M</v>
      </c>
      <c r="F45" s="131">
        <v>862.59999999999991</v>
      </c>
      <c r="G45" s="129" t="s">
        <v>19767</v>
      </c>
      <c r="H45" s="143">
        <f>Composição!H67</f>
        <v>208.44000000000003</v>
      </c>
      <c r="I45" s="132">
        <f t="shared" si="6"/>
        <v>253.69</v>
      </c>
      <c r="J45" s="132">
        <f t="shared" si="7"/>
        <v>218832.99</v>
      </c>
      <c r="K45" s="133">
        <f t="shared" si="8"/>
        <v>0.36765112480000012</v>
      </c>
      <c r="L45" s="134">
        <f t="shared" si="9"/>
        <v>218832.99</v>
      </c>
      <c r="M45" s="134">
        <v>223861.95</v>
      </c>
      <c r="N45" s="134"/>
      <c r="P45" s="134"/>
    </row>
    <row r="46" spans="1:16" ht="57.6" x14ac:dyDescent="0.25">
      <c r="A46" s="127" t="s">
        <v>168</v>
      </c>
      <c r="B46" s="127" t="s">
        <v>65</v>
      </c>
      <c r="C46" s="212" t="str">
        <f>Composição!B29</f>
        <v>COMPOSIÇÃO 4</v>
      </c>
      <c r="D46" s="127" t="str">
        <f>Composição!D30</f>
        <v>GUIA (MEIO-FIO) EM TRECHO RETO, CONFECCIONADA EM CONCRETO PRÉ-FABRICADO, DIMENSÕES 100X15X13X20 CM (COMPRIMENTO X BASE INFERIOR X BASE SUPERIOR X ALTURA), PARA URBANIZAÇÃO INTERNA DE EMPREENDIMENTOS, ARMADA.</v>
      </c>
      <c r="E46" s="128" t="s">
        <v>63</v>
      </c>
      <c r="F46" s="131">
        <v>600</v>
      </c>
      <c r="G46" s="129" t="s">
        <v>183</v>
      </c>
      <c r="H46" s="130">
        <f>Composição!H39</f>
        <v>55.78</v>
      </c>
      <c r="I46" s="132">
        <f t="shared" si="6"/>
        <v>67.88</v>
      </c>
      <c r="J46" s="132">
        <f t="shared" si="7"/>
        <v>40728</v>
      </c>
      <c r="K46" s="133">
        <f t="shared" si="8"/>
        <v>6.8425217837833341E-2</v>
      </c>
      <c r="L46" s="134">
        <f t="shared" si="9"/>
        <v>40728</v>
      </c>
      <c r="M46" s="134">
        <v>40728</v>
      </c>
      <c r="N46" s="134"/>
      <c r="P46" s="134"/>
    </row>
    <row r="47" spans="1:16" ht="43.2" x14ac:dyDescent="0.25">
      <c r="A47" s="127" t="s">
        <v>204</v>
      </c>
      <c r="B47" s="127" t="s">
        <v>65</v>
      </c>
      <c r="C47" s="212" t="str">
        <f>Composição!B87</f>
        <v>COMPOSIÇÃO 11</v>
      </c>
      <c r="D47" s="127" t="str">
        <f>Composição!D88</f>
        <v>PILAR ARMADO DE REFORÇO DO MEIO-FIO ELEVADO COM SARJETA, ALTURA DE 60CM, COM BROCA DE DIÂMETRO 15CM. (CONCRETO E FORMA DO PILAR PREVISTO JUNTO A COMPOSIÇÃO DO MEIO-FIO ELEVADO).</v>
      </c>
      <c r="E47" s="128" t="str">
        <f>Composição!E88</f>
        <v>UNID</v>
      </c>
      <c r="F47" s="131">
        <v>458</v>
      </c>
      <c r="G47" s="129" t="s">
        <v>207</v>
      </c>
      <c r="H47" s="130">
        <f>Composição!H93</f>
        <v>36.339999999999996</v>
      </c>
      <c r="I47" s="132">
        <f t="shared" si="6"/>
        <v>44.22</v>
      </c>
      <c r="J47" s="132">
        <f t="shared" si="7"/>
        <v>20252.759999999998</v>
      </c>
      <c r="K47" s="133">
        <f t="shared" si="8"/>
        <v>3.4025719770608857E-2</v>
      </c>
      <c r="L47" s="134">
        <f t="shared" si="9"/>
        <v>20252.759999999998</v>
      </c>
      <c r="M47" s="134">
        <v>21058.84</v>
      </c>
      <c r="N47" s="134"/>
      <c r="P47" s="134"/>
    </row>
    <row r="48" spans="1:16" ht="28.8" x14ac:dyDescent="0.25">
      <c r="A48" s="127" t="s">
        <v>205</v>
      </c>
      <c r="B48" s="144" t="s">
        <v>13</v>
      </c>
      <c r="C48" s="214">
        <v>102498</v>
      </c>
      <c r="D48" s="144" t="s">
        <v>142</v>
      </c>
      <c r="E48" s="128" t="s">
        <v>20</v>
      </c>
      <c r="F48" s="131">
        <v>907.68</v>
      </c>
      <c r="G48" s="129" t="s">
        <v>184</v>
      </c>
      <c r="H48" s="130">
        <f>VLOOKUP(C48,sinapi!A$1:D$14488,4,FALSE)</f>
        <v>1.55</v>
      </c>
      <c r="I48" s="132">
        <f t="shared" si="6"/>
        <v>1.88</v>
      </c>
      <c r="J48" s="132">
        <f t="shared" si="7"/>
        <v>1706.43</v>
      </c>
      <c r="K48" s="133">
        <f t="shared" si="8"/>
        <v>2.8668936474910123E-3</v>
      </c>
      <c r="L48" s="134">
        <f t="shared" si="9"/>
        <v>1706.43</v>
      </c>
      <c r="M48" s="134">
        <v>1706.43</v>
      </c>
      <c r="N48" s="134"/>
      <c r="O48" s="110">
        <v>1.55</v>
      </c>
      <c r="P48" s="134">
        <f>H48-O48</f>
        <v>0</v>
      </c>
    </row>
    <row r="49" spans="1:16" x14ac:dyDescent="0.25">
      <c r="A49" s="120">
        <v>6</v>
      </c>
      <c r="B49" s="121"/>
      <c r="C49" s="211"/>
      <c r="D49" s="123" t="s">
        <v>57</v>
      </c>
      <c r="E49" s="121"/>
      <c r="F49" s="122"/>
      <c r="G49" s="121"/>
      <c r="H49" s="121"/>
      <c r="I49" s="121"/>
      <c r="J49" s="124">
        <f>(J50+J51)</f>
        <v>22889.52</v>
      </c>
      <c r="K49" s="125">
        <f>J49/$I$53</f>
        <v>3.8455617565395873E-2</v>
      </c>
      <c r="P49" s="134"/>
    </row>
    <row r="50" spans="1:16" x14ac:dyDescent="0.25">
      <c r="A50" s="127" t="s">
        <v>81</v>
      </c>
      <c r="B50" s="127" t="s">
        <v>13</v>
      </c>
      <c r="C50" s="212">
        <v>90777</v>
      </c>
      <c r="D50" s="127" t="s">
        <v>89</v>
      </c>
      <c r="E50" s="128" t="s">
        <v>84</v>
      </c>
      <c r="F50" s="131">
        <v>91.59</v>
      </c>
      <c r="G50" s="129">
        <v>91.59</v>
      </c>
      <c r="H50" s="130">
        <f>VLOOKUP(C50,sinapi!A$1:D$14488,4,FALSE)</f>
        <v>125.79</v>
      </c>
      <c r="I50" s="132">
        <f>TRUNC(H50*(1+$I$3),2)</f>
        <v>153.09</v>
      </c>
      <c r="J50" s="132">
        <f>TRUNC(I50*F50,2)</f>
        <v>14021.51</v>
      </c>
      <c r="K50" s="133">
        <f>(J50/$I$53)</f>
        <v>2.3556886568585705E-2</v>
      </c>
      <c r="L50" s="134">
        <f>J50</f>
        <v>14021.51</v>
      </c>
      <c r="M50" s="134">
        <v>14021.51</v>
      </c>
      <c r="N50" s="134"/>
      <c r="O50" s="110">
        <v>125.79</v>
      </c>
      <c r="P50" s="134">
        <f>H50-O50</f>
        <v>0</v>
      </c>
    </row>
    <row r="51" spans="1:16" x14ac:dyDescent="0.25">
      <c r="A51" s="127" t="s">
        <v>82</v>
      </c>
      <c r="B51" s="127" t="s">
        <v>13</v>
      </c>
      <c r="C51" s="212">
        <v>90780</v>
      </c>
      <c r="D51" s="127" t="s">
        <v>85</v>
      </c>
      <c r="E51" s="128" t="s">
        <v>84</v>
      </c>
      <c r="F51" s="131">
        <v>195.03</v>
      </c>
      <c r="G51" s="129">
        <v>195.03</v>
      </c>
      <c r="H51" s="130">
        <f>VLOOKUP(C51,sinapi!A$1:D$14488,4,FALSE)</f>
        <v>37.36</v>
      </c>
      <c r="I51" s="132">
        <f>TRUNC(H51*(1+$I$3),2)</f>
        <v>45.47</v>
      </c>
      <c r="J51" s="132">
        <f>TRUNC(I51*F51,2)</f>
        <v>8868.01</v>
      </c>
      <c r="K51" s="133">
        <f>(J51/$I$53)</f>
        <v>1.4898730996810166E-2</v>
      </c>
      <c r="L51" s="134">
        <f>J51</f>
        <v>8868.01</v>
      </c>
      <c r="M51" s="134">
        <v>7604.21</v>
      </c>
      <c r="N51" s="134"/>
      <c r="O51" s="110">
        <v>37.36</v>
      </c>
      <c r="P51" s="134">
        <f>H51-O51</f>
        <v>0</v>
      </c>
    </row>
    <row r="52" spans="1:16" ht="15" thickBot="1" x14ac:dyDescent="0.3">
      <c r="A52" s="151"/>
      <c r="B52" s="151"/>
      <c r="C52" s="163"/>
      <c r="D52" s="151" t="s">
        <v>19768</v>
      </c>
      <c r="E52" s="151"/>
      <c r="F52" s="151"/>
      <c r="G52" s="151"/>
      <c r="H52" s="151"/>
      <c r="I52" s="151"/>
      <c r="J52" s="151"/>
      <c r="K52" s="151"/>
    </row>
    <row r="53" spans="1:16" ht="15" thickBot="1" x14ac:dyDescent="0.3">
      <c r="A53" s="152"/>
      <c r="B53" s="152"/>
      <c r="C53" s="215"/>
      <c r="D53" s="153"/>
      <c r="E53" s="154"/>
      <c r="F53" s="156" t="s">
        <v>21</v>
      </c>
      <c r="G53" s="154"/>
      <c r="H53" s="155"/>
      <c r="I53" s="157">
        <f>(J7+J17+J24+J31+J34+J49)</f>
        <v>595219.15</v>
      </c>
      <c r="J53" s="155"/>
      <c r="K53" s="158"/>
      <c r="L53" s="159">
        <f>SUM(L7:L51)</f>
        <v>595219.15</v>
      </c>
      <c r="M53" s="159">
        <v>587296.75</v>
      </c>
      <c r="N53" s="159"/>
    </row>
    <row r="54" spans="1:16" x14ac:dyDescent="0.25">
      <c r="A54" s="160"/>
      <c r="B54" s="160"/>
      <c r="C54" s="164"/>
      <c r="D54" s="160"/>
      <c r="E54" s="160"/>
      <c r="F54" s="160"/>
      <c r="G54" s="160"/>
      <c r="H54" s="160"/>
      <c r="I54" s="160"/>
      <c r="J54" s="160"/>
      <c r="K54" s="160"/>
    </row>
    <row r="55" spans="1:16" x14ac:dyDescent="0.25">
      <c r="A55" s="160"/>
      <c r="B55" s="160"/>
      <c r="C55" s="164"/>
      <c r="D55" s="160"/>
      <c r="E55" s="160"/>
      <c r="F55" s="160"/>
      <c r="G55" s="160"/>
      <c r="H55" s="160"/>
      <c r="I55" s="160"/>
      <c r="J55" s="160"/>
      <c r="K55" s="160"/>
    </row>
    <row r="56" spans="1:16" x14ac:dyDescent="0.25">
      <c r="D56" s="161" t="s">
        <v>52</v>
      </c>
    </row>
    <row r="57" spans="1:16" x14ac:dyDescent="0.25">
      <c r="D57" s="161" t="s">
        <v>96</v>
      </c>
    </row>
    <row r="58" spans="1:16" x14ac:dyDescent="0.25">
      <c r="D58" s="161" t="s">
        <v>97</v>
      </c>
    </row>
    <row r="61" spans="1:16" x14ac:dyDescent="0.25">
      <c r="D61" s="161" t="s">
        <v>53</v>
      </c>
    </row>
    <row r="62" spans="1:16" x14ac:dyDescent="0.25">
      <c r="D62" s="161" t="s">
        <v>98</v>
      </c>
    </row>
    <row r="63" spans="1:16" x14ac:dyDescent="0.25">
      <c r="D63" s="161" t="s">
        <v>54</v>
      </c>
    </row>
  </sheetData>
  <autoFilter ref="A6:XFB53" xr:uid="{00000000-0009-0000-0000-000002000000}"/>
  <phoneticPr fontId="16" type="noConversion"/>
  <pageMargins left="0.51181102362204722" right="0.51181102362204722" top="0.98425196850393704" bottom="0.98425196850393704" header="0.51181102362204722" footer="0.51181102362204722"/>
  <pageSetup paperSize="9" scale="50" fitToHeight="0" orientation="portrait" r:id="rId1"/>
  <headerFooter>
    <oddHeader>&amp;L &amp;C &amp;R</oddHeader>
    <oddFooter>&amp;L &amp;C
 /  &amp;R</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7"/>
  <sheetViews>
    <sheetView topLeftCell="A2" zoomScale="85" zoomScaleNormal="85" workbookViewId="0">
      <selection activeCell="E11" sqref="E11"/>
    </sheetView>
  </sheetViews>
  <sheetFormatPr defaultRowHeight="13.8" x14ac:dyDescent="0.25"/>
  <cols>
    <col min="2" max="2" width="66.19921875" customWidth="1"/>
    <col min="4" max="4" width="17" customWidth="1"/>
    <col min="5" max="5" width="16.8984375" bestFit="1" customWidth="1"/>
  </cols>
  <sheetData>
    <row r="1" spans="1:6" x14ac:dyDescent="0.25">
      <c r="A1" s="47"/>
      <c r="B1" s="47"/>
      <c r="C1" s="47"/>
      <c r="D1" s="47"/>
      <c r="E1" s="47"/>
      <c r="F1" s="47"/>
    </row>
    <row r="2" spans="1:6" x14ac:dyDescent="0.25">
      <c r="A2" s="46"/>
      <c r="B2" s="46" t="s">
        <v>49</v>
      </c>
      <c r="C2" s="48" t="s">
        <v>1</v>
      </c>
      <c r="D2" s="48" t="s">
        <v>0</v>
      </c>
      <c r="E2" s="48" t="s">
        <v>2</v>
      </c>
      <c r="F2" s="48"/>
    </row>
    <row r="3" spans="1:6" ht="52.8" x14ac:dyDescent="0.25">
      <c r="A3" s="49"/>
      <c r="B3" s="49" t="s">
        <v>109</v>
      </c>
      <c r="C3" s="50">
        <v>0.21709999999999999</v>
      </c>
      <c r="D3" s="51" t="s">
        <v>18680</v>
      </c>
      <c r="E3" s="277" t="s">
        <v>208</v>
      </c>
      <c r="F3" s="277"/>
    </row>
    <row r="4" spans="1:6" x14ac:dyDescent="0.25">
      <c r="A4" s="49"/>
      <c r="B4" s="49"/>
      <c r="C4" s="49"/>
      <c r="D4" s="49"/>
      <c r="E4" s="49"/>
      <c r="F4" s="49"/>
    </row>
    <row r="5" spans="1:6" ht="17.399999999999999" x14ac:dyDescent="0.3">
      <c r="A5" s="278" t="s">
        <v>18681</v>
      </c>
      <c r="B5" s="278"/>
      <c r="C5" s="278"/>
      <c r="D5" s="278"/>
      <c r="E5" s="278"/>
      <c r="F5" s="278"/>
    </row>
    <row r="6" spans="1:6" ht="34.799999999999997" x14ac:dyDescent="0.25">
      <c r="A6" s="59" t="s">
        <v>3</v>
      </c>
      <c r="B6" s="59" t="s">
        <v>6</v>
      </c>
      <c r="C6" s="60"/>
      <c r="D6" s="60"/>
      <c r="E6" s="60" t="s">
        <v>10</v>
      </c>
      <c r="F6" s="60" t="s">
        <v>11</v>
      </c>
    </row>
    <row r="7" spans="1:6" x14ac:dyDescent="0.25">
      <c r="A7" s="85">
        <v>1</v>
      </c>
      <c r="B7" s="11" t="s">
        <v>28</v>
      </c>
      <c r="C7" s="12"/>
      <c r="D7" s="9"/>
      <c r="E7" s="88">
        <f>'Orçamento Sintético'!$J$7</f>
        <v>30533.31</v>
      </c>
      <c r="F7" s="55">
        <f>'Orçamento Sintético'!K7</f>
        <v>5.1297593499805914E-2</v>
      </c>
    </row>
    <row r="8" spans="1:6" x14ac:dyDescent="0.25">
      <c r="A8" s="85">
        <v>2</v>
      </c>
      <c r="B8" s="11" t="s">
        <v>134</v>
      </c>
      <c r="C8" s="12"/>
      <c r="D8" s="9"/>
      <c r="E8" s="88">
        <f>'Orçamento Sintético'!J17</f>
        <v>23444.44</v>
      </c>
      <c r="F8" s="55">
        <f>'Orçamento Sintético'!K17</f>
        <v>3.9387912838489816E-2</v>
      </c>
    </row>
    <row r="9" spans="1:6" x14ac:dyDescent="0.25">
      <c r="A9" s="95" t="s">
        <v>31</v>
      </c>
      <c r="B9" s="53" t="s">
        <v>135</v>
      </c>
      <c r="C9" s="54"/>
      <c r="D9" s="52"/>
      <c r="E9" s="98">
        <f>'Orçamento Sintético'!J18</f>
        <v>23444.44</v>
      </c>
      <c r="F9" s="56">
        <f>'Orçamento Sintético'!K18</f>
        <v>3.9387912838489816E-2</v>
      </c>
    </row>
    <row r="10" spans="1:6" x14ac:dyDescent="0.25">
      <c r="A10" s="85">
        <v>3</v>
      </c>
      <c r="B10" s="11" t="s">
        <v>118</v>
      </c>
      <c r="C10" s="12"/>
      <c r="D10" s="9"/>
      <c r="E10" s="88">
        <f>'Orçamento Sintético'!J24</f>
        <v>10982.14</v>
      </c>
      <c r="F10" s="55">
        <f>'Orçamento Sintético'!K24</f>
        <v>1.8450582445138062E-2</v>
      </c>
    </row>
    <row r="11" spans="1:6" x14ac:dyDescent="0.25">
      <c r="A11" s="95" t="s">
        <v>32</v>
      </c>
      <c r="B11" s="53" t="s">
        <v>86</v>
      </c>
      <c r="C11" s="54"/>
      <c r="D11" s="52"/>
      <c r="E11" s="98">
        <f>'Orçamento Sintético'!J25</f>
        <v>10982.14</v>
      </c>
      <c r="F11" s="56">
        <f>'Orçamento Sintético'!K25</f>
        <v>1.8450582445138062E-2</v>
      </c>
    </row>
    <row r="12" spans="1:6" x14ac:dyDescent="0.25">
      <c r="A12" s="85">
        <v>4</v>
      </c>
      <c r="B12" s="11" t="s">
        <v>60</v>
      </c>
      <c r="C12" s="10"/>
      <c r="D12" s="9"/>
      <c r="E12" s="88">
        <f>'Orçamento Sintético'!$J$31</f>
        <v>9991.6200000000008</v>
      </c>
      <c r="F12" s="55">
        <f>'Orçamento Sintético'!K31</f>
        <v>1.6786455879317728E-2</v>
      </c>
    </row>
    <row r="13" spans="1:6" x14ac:dyDescent="0.25">
      <c r="A13" s="85">
        <v>5</v>
      </c>
      <c r="B13" s="11" t="s">
        <v>102</v>
      </c>
      <c r="C13" s="12"/>
      <c r="D13" s="9"/>
      <c r="E13" s="88">
        <f>'Orçamento Sintético'!$J$34</f>
        <v>497378.12</v>
      </c>
      <c r="F13" s="55">
        <f>'Orçamento Sintético'!K34</f>
        <v>0.83562183777185262</v>
      </c>
    </row>
    <row r="14" spans="1:6" x14ac:dyDescent="0.25">
      <c r="A14" s="85">
        <v>6</v>
      </c>
      <c r="B14" s="11" t="s">
        <v>57</v>
      </c>
      <c r="C14" s="10"/>
      <c r="D14" s="9"/>
      <c r="E14" s="88">
        <f>'Orçamento Sintético'!$J$49</f>
        <v>22889.52</v>
      </c>
      <c r="F14" s="55">
        <f>'Orçamento Sintético'!K49</f>
        <v>3.8455617565395873E-2</v>
      </c>
    </row>
    <row r="15" spans="1:6" x14ac:dyDescent="0.25">
      <c r="B15" s="8" t="str">
        <f>'Orçamento Sintético'!$D$52</f>
        <v>26 de agosto de 2025</v>
      </c>
      <c r="E15" s="58">
        <f>'Orçamento Sintético'!I53</f>
        <v>595219.15</v>
      </c>
    </row>
    <row r="18" spans="2:2" x14ac:dyDescent="0.25">
      <c r="B18" s="8"/>
    </row>
    <row r="19" spans="2:2" x14ac:dyDescent="0.25">
      <c r="B19" s="57" t="s">
        <v>96</v>
      </c>
    </row>
    <row r="20" spans="2:2" x14ac:dyDescent="0.25">
      <c r="B20" s="8" t="s">
        <v>97</v>
      </c>
    </row>
    <row r="21" spans="2:2" x14ac:dyDescent="0.25">
      <c r="B21" s="8"/>
    </row>
    <row r="22" spans="2:2" x14ac:dyDescent="0.25">
      <c r="B22" s="8"/>
    </row>
    <row r="23" spans="2:2" x14ac:dyDescent="0.25">
      <c r="B23" s="8"/>
    </row>
    <row r="24" spans="2:2" x14ac:dyDescent="0.25">
      <c r="B24" s="57" t="s">
        <v>98</v>
      </c>
    </row>
    <row r="25" spans="2:2" x14ac:dyDescent="0.25">
      <c r="B25" s="8" t="s">
        <v>54</v>
      </c>
    </row>
    <row r="26" spans="2:2" x14ac:dyDescent="0.25">
      <c r="B26" s="8"/>
    </row>
    <row r="27" spans="2:2" x14ac:dyDescent="0.25">
      <c r="B27" s="8"/>
    </row>
  </sheetData>
  <mergeCells count="2">
    <mergeCell ref="E3:F3"/>
    <mergeCell ref="A5:F5"/>
  </mergeCells>
  <pageMargins left="0.511811024" right="0.511811024" top="0.78740157499999996" bottom="0.78740157499999996" header="0.31496062000000002" footer="0.31496062000000002"/>
  <pageSetup paperSize="9" scale="6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9"/>
  <sheetViews>
    <sheetView view="pageBreakPreview" zoomScale="60" zoomScaleNormal="100" workbookViewId="0">
      <selection activeCell="B19" sqref="B19"/>
    </sheetView>
  </sheetViews>
  <sheetFormatPr defaultRowHeight="13.8" x14ac:dyDescent="0.25"/>
  <cols>
    <col min="1" max="1" width="21.8984375" customWidth="1"/>
    <col min="2" max="2" width="48" customWidth="1"/>
    <col min="3" max="3" width="20" bestFit="1" customWidth="1"/>
    <col min="4" max="28" width="12" bestFit="1" customWidth="1"/>
  </cols>
  <sheetData>
    <row r="1" spans="1:10" ht="4.5" customHeight="1" x14ac:dyDescent="0.25"/>
    <row r="2" spans="1:10" x14ac:dyDescent="0.25">
      <c r="A2" s="1"/>
      <c r="B2" s="1" t="str">
        <f>'Orçamento Sintético'!D2</f>
        <v>OBRA:</v>
      </c>
      <c r="D2" s="1"/>
      <c r="F2" s="25"/>
      <c r="I2" s="289"/>
      <c r="J2" s="289"/>
    </row>
    <row r="3" spans="1:10" ht="54" customHeight="1" x14ac:dyDescent="0.25">
      <c r="A3" s="2"/>
      <c r="B3" s="290" t="str">
        <f>'Orçamento Sintético'!D3</f>
        <v>EXECUÇÃO ORLA MARGINAL A MS-475 DE NOVO HORIZONTE DO SUL-MS
ENDEREÇO: RODOVIA MS-475/ORLA MARGINAL, S/N, CENTRO
PREFEITURA MUNICIPAL DE NOVO HORIZONTE DO SUL/MS</v>
      </c>
      <c r="C3" s="290"/>
      <c r="D3" s="290"/>
      <c r="E3" s="290"/>
      <c r="F3" s="7"/>
      <c r="I3" s="290"/>
      <c r="J3" s="290"/>
    </row>
    <row r="4" spans="1:10" ht="14.25" customHeight="1" x14ac:dyDescent="0.25">
      <c r="A4" s="291" t="s">
        <v>22</v>
      </c>
      <c r="B4" s="291"/>
      <c r="C4" s="291"/>
      <c r="D4" s="291"/>
      <c r="E4" s="291"/>
      <c r="F4" s="291"/>
    </row>
    <row r="5" spans="1:10" x14ac:dyDescent="0.25">
      <c r="A5" s="3" t="s">
        <v>3</v>
      </c>
      <c r="B5" s="3" t="s">
        <v>6</v>
      </c>
      <c r="C5" s="4" t="s">
        <v>23</v>
      </c>
      <c r="D5" s="16" t="s">
        <v>93</v>
      </c>
      <c r="E5" s="16" t="s">
        <v>94</v>
      </c>
      <c r="F5" s="16" t="s">
        <v>95</v>
      </c>
      <c r="G5" s="26"/>
      <c r="H5" s="26"/>
      <c r="I5" s="26"/>
      <c r="J5" s="26"/>
    </row>
    <row r="6" spans="1:10" x14ac:dyDescent="0.25">
      <c r="A6" s="284" t="s">
        <v>12</v>
      </c>
      <c r="B6" s="286" t="str">
        <f>'Orçamento Sintético'!D7</f>
        <v>SERVIÇOS PRELIMINARES</v>
      </c>
      <c r="C6" s="279">
        <f>Resumo!E7</f>
        <v>30533.31</v>
      </c>
      <c r="D6" s="17">
        <f>(D7*$C$6)</f>
        <v>30533.31</v>
      </c>
      <c r="E6" s="17">
        <f t="shared" ref="E6:F6" si="0">(E7*$C$6)</f>
        <v>0</v>
      </c>
      <c r="F6" s="17">
        <f t="shared" si="0"/>
        <v>0</v>
      </c>
      <c r="G6" s="27"/>
      <c r="H6" s="27"/>
      <c r="I6" s="27"/>
      <c r="J6" s="27"/>
    </row>
    <row r="7" spans="1:10" x14ac:dyDescent="0.25">
      <c r="A7" s="285"/>
      <c r="B7" s="287"/>
      <c r="C7" s="280"/>
      <c r="D7" s="18">
        <v>1</v>
      </c>
      <c r="E7" s="18"/>
      <c r="F7" s="18"/>
      <c r="G7" s="28"/>
      <c r="H7" s="28"/>
      <c r="I7" s="28"/>
      <c r="J7" s="28"/>
    </row>
    <row r="8" spans="1:10" ht="15.75" customHeight="1" x14ac:dyDescent="0.25">
      <c r="A8" s="284" t="s">
        <v>15</v>
      </c>
      <c r="B8" s="286" t="str">
        <f>'Orçamento Sintético'!D17</f>
        <v>REMODELAÇÃO ESQUINA CANTEIRO CENTRAL</v>
      </c>
      <c r="C8" s="279">
        <f>Resumo!E8</f>
        <v>23444.44</v>
      </c>
      <c r="D8" s="17">
        <f>(D9*$C$8)</f>
        <v>23444.44</v>
      </c>
      <c r="E8" s="17">
        <f t="shared" ref="E8:F8" si="1">(E9*$C$8)</f>
        <v>0</v>
      </c>
      <c r="F8" s="17">
        <f t="shared" si="1"/>
        <v>0</v>
      </c>
      <c r="G8" s="27"/>
      <c r="H8" s="27"/>
      <c r="I8" s="27"/>
      <c r="J8" s="27"/>
    </row>
    <row r="9" spans="1:10" x14ac:dyDescent="0.25">
      <c r="A9" s="285"/>
      <c r="B9" s="287"/>
      <c r="C9" s="280"/>
      <c r="D9" s="18">
        <v>1</v>
      </c>
      <c r="E9" s="18"/>
      <c r="F9" s="18"/>
      <c r="G9" s="28"/>
      <c r="H9" s="28"/>
      <c r="I9" s="28"/>
      <c r="J9" s="28"/>
    </row>
    <row r="10" spans="1:10" ht="15.75" customHeight="1" x14ac:dyDescent="0.25">
      <c r="A10" s="284" t="s">
        <v>17</v>
      </c>
      <c r="B10" s="286" t="str">
        <f>'Orçamento Sintético'!D24</f>
        <v>CONSTRUÇÃO PÓRTICOS</v>
      </c>
      <c r="C10" s="279">
        <f>Resumo!E10</f>
        <v>10982.14</v>
      </c>
      <c r="D10" s="17">
        <f>(D11*$C$10)</f>
        <v>5491.07</v>
      </c>
      <c r="E10" s="17">
        <f t="shared" ref="E10:F10" si="2">(E11*$C$10)</f>
        <v>5491.07</v>
      </c>
      <c r="F10" s="17">
        <f t="shared" si="2"/>
        <v>0</v>
      </c>
      <c r="G10" s="27"/>
      <c r="H10" s="27"/>
      <c r="I10" s="27"/>
      <c r="J10" s="27"/>
    </row>
    <row r="11" spans="1:10" x14ac:dyDescent="0.25">
      <c r="A11" s="285"/>
      <c r="B11" s="287"/>
      <c r="C11" s="280"/>
      <c r="D11" s="18">
        <v>0.5</v>
      </c>
      <c r="E11" s="18">
        <v>0.5</v>
      </c>
      <c r="F11" s="18"/>
      <c r="G11" s="28"/>
      <c r="H11" s="28"/>
      <c r="I11" s="28"/>
      <c r="J11" s="28"/>
    </row>
    <row r="12" spans="1:10" x14ac:dyDescent="0.25">
      <c r="A12" s="284" t="s">
        <v>18</v>
      </c>
      <c r="B12" s="286" t="str">
        <f>'Orçamento Sintético'!D31</f>
        <v>MOVIMENTAÇÃO DE TERRA</v>
      </c>
      <c r="C12" s="279">
        <f>Resumo!E12</f>
        <v>9991.6200000000008</v>
      </c>
      <c r="D12" s="17">
        <f>(D13*$C$12)</f>
        <v>0</v>
      </c>
      <c r="E12" s="17">
        <f t="shared" ref="E12:F12" si="3">(E13*$C$12)</f>
        <v>4995.8100000000004</v>
      </c>
      <c r="F12" s="17">
        <f t="shared" si="3"/>
        <v>4995.8100000000004</v>
      </c>
      <c r="G12" s="27"/>
      <c r="H12" s="27"/>
      <c r="I12" s="27"/>
      <c r="J12" s="27"/>
    </row>
    <row r="13" spans="1:10" x14ac:dyDescent="0.25">
      <c r="A13" s="285"/>
      <c r="B13" s="287"/>
      <c r="C13" s="280"/>
      <c r="D13" s="18"/>
      <c r="E13" s="18">
        <v>0.5</v>
      </c>
      <c r="F13" s="18">
        <v>0.5</v>
      </c>
      <c r="G13" s="28"/>
      <c r="H13" s="28"/>
      <c r="I13" s="28"/>
      <c r="J13" s="28"/>
    </row>
    <row r="14" spans="1:10" ht="15.75" customHeight="1" x14ac:dyDescent="0.25">
      <c r="A14" s="284" t="s">
        <v>91</v>
      </c>
      <c r="B14" s="286" t="str">
        <f>'Orçamento Sintético'!D34</f>
        <v>ORLA MARGINAL</v>
      </c>
      <c r="C14" s="279">
        <f>Resumo!E13</f>
        <v>497378.12</v>
      </c>
      <c r="D14" s="17">
        <f>(D15*$C$14)</f>
        <v>124344.53</v>
      </c>
      <c r="E14" s="17">
        <f t="shared" ref="E14:F14" si="4">(E15*$C$14)</f>
        <v>174082.34199999998</v>
      </c>
      <c r="F14" s="17">
        <f t="shared" si="4"/>
        <v>198951.24800000002</v>
      </c>
      <c r="G14" s="27"/>
      <c r="H14" s="27"/>
      <c r="I14" s="27"/>
      <c r="J14" s="27"/>
    </row>
    <row r="15" spans="1:10" x14ac:dyDescent="0.25">
      <c r="A15" s="285"/>
      <c r="B15" s="287"/>
      <c r="C15" s="280"/>
      <c r="D15" s="18">
        <v>0.25</v>
      </c>
      <c r="E15" s="18">
        <v>0.35</v>
      </c>
      <c r="F15" s="18">
        <v>0.4</v>
      </c>
      <c r="G15" s="28"/>
      <c r="H15" s="28"/>
      <c r="I15" s="28"/>
      <c r="J15" s="28"/>
    </row>
    <row r="16" spans="1:10" ht="14.25" customHeight="1" x14ac:dyDescent="0.25">
      <c r="A16" s="292">
        <v>6</v>
      </c>
      <c r="B16" s="283" t="str">
        <f>'Orçamento Sintético'!D49</f>
        <v>ADMINISTRAÇÃO LOCAL</v>
      </c>
      <c r="C16" s="279">
        <f>Resumo!E14</f>
        <v>22889.52</v>
      </c>
      <c r="D16" s="17">
        <f>(D17*$C$16)</f>
        <v>7351.3568589695424</v>
      </c>
      <c r="E16" s="17">
        <f t="shared" ref="E16:F16" si="5">(E17*$C$16)</f>
        <v>7381.5868983638666</v>
      </c>
      <c r="F16" s="17">
        <f t="shared" si="5"/>
        <v>8156.5762426665915</v>
      </c>
      <c r="G16" s="27"/>
      <c r="H16" s="27"/>
      <c r="I16" s="27"/>
      <c r="J16" s="27"/>
    </row>
    <row r="17" spans="1:10" x14ac:dyDescent="0.25">
      <c r="A17" s="292"/>
      <c r="B17" s="283"/>
      <c r="C17" s="280"/>
      <c r="D17" s="24">
        <f>((D6+D8+D10+D12+D14)/SUM($C$6:$C$15))</f>
        <v>0.32116692962410492</v>
      </c>
      <c r="E17" s="24">
        <f>((E6+E8+E10+E12+E14)/SUM($C$6:$C$15))</f>
        <v>0.32248762308531881</v>
      </c>
      <c r="F17" s="24">
        <f>((F6+F8+F10+F12+F14)/SUM($C$6:$C$15))</f>
        <v>0.35634544729057627</v>
      </c>
      <c r="G17" s="29"/>
      <c r="H17" s="29"/>
      <c r="I17" s="29"/>
      <c r="J17" s="29"/>
    </row>
    <row r="18" spans="1:10" x14ac:dyDescent="0.25">
      <c r="A18" s="281" t="s">
        <v>92</v>
      </c>
      <c r="B18" s="282"/>
      <c r="C18" s="13">
        <f>SUM(C6:C17)</f>
        <v>595219.15</v>
      </c>
      <c r="D18" s="14"/>
      <c r="E18" s="15"/>
    </row>
    <row r="19" spans="1:10" x14ac:dyDescent="0.25">
      <c r="A19" s="6"/>
      <c r="B19" s="6" t="str">
        <f>'Orçamento Sintético'!$D$52</f>
        <v>26 de agosto de 2025</v>
      </c>
      <c r="C19" s="6" t="s">
        <v>24</v>
      </c>
      <c r="D19" s="19">
        <f>(D20/$C$18)</f>
        <v>0.32116692962410492</v>
      </c>
      <c r="E19" s="19">
        <f t="shared" ref="E19:F19" si="6">(E20/$C$18)</f>
        <v>0.32248762308531881</v>
      </c>
      <c r="F19" s="19">
        <f t="shared" si="6"/>
        <v>0.35634544729057627</v>
      </c>
      <c r="G19" s="19"/>
      <c r="H19" s="19"/>
      <c r="I19" s="19"/>
      <c r="J19" s="19"/>
    </row>
    <row r="20" spans="1:10" x14ac:dyDescent="0.25">
      <c r="A20" s="6"/>
      <c r="B20" s="6"/>
      <c r="C20" s="6" t="s">
        <v>25</v>
      </c>
      <c r="D20" s="20">
        <f>(D6+D8+D10+D12+D14+D16)</f>
        <v>191164.70685896956</v>
      </c>
      <c r="E20" s="20">
        <f>(E6+E8+E10+E12+E14+E16)</f>
        <v>191950.80889836384</v>
      </c>
      <c r="F20" s="20">
        <f>(F6+F8+F10+F12+F14+F16)</f>
        <v>212103.63424266662</v>
      </c>
      <c r="G20" s="20"/>
      <c r="H20" s="20"/>
      <c r="I20" s="20"/>
      <c r="J20" s="20"/>
    </row>
    <row r="21" spans="1:10" ht="26.4" x14ac:dyDescent="0.25">
      <c r="A21" s="6"/>
      <c r="B21" s="6"/>
      <c r="C21" s="6" t="s">
        <v>26</v>
      </c>
      <c r="D21" s="21">
        <f>D19</f>
        <v>0.32116692962410492</v>
      </c>
      <c r="E21" s="23">
        <f>(E22/$C$18)</f>
        <v>0.64365455270942362</v>
      </c>
      <c r="F21" s="23">
        <f>(F22/$C$18)</f>
        <v>1</v>
      </c>
      <c r="G21" s="23"/>
      <c r="H21" s="23"/>
      <c r="I21" s="23"/>
      <c r="J21" s="22"/>
    </row>
    <row r="22" spans="1:10" x14ac:dyDescent="0.25">
      <c r="A22" s="6"/>
      <c r="B22" s="6"/>
      <c r="C22" s="6" t="s">
        <v>27</v>
      </c>
      <c r="D22" s="20">
        <f>D20</f>
        <v>191164.70685896956</v>
      </c>
      <c r="E22" s="20">
        <f>(D22+E20)</f>
        <v>383115.51575733337</v>
      </c>
      <c r="F22" s="20">
        <f>(E22+F20)</f>
        <v>595219.15</v>
      </c>
      <c r="G22" s="20"/>
      <c r="H22" s="20"/>
      <c r="I22" s="20"/>
    </row>
    <row r="23" spans="1:10" x14ac:dyDescent="0.25">
      <c r="A23" s="5"/>
      <c r="B23" s="5"/>
      <c r="C23" s="5"/>
      <c r="D23" s="5"/>
      <c r="E23" s="5"/>
      <c r="F23" s="5"/>
      <c r="G23" s="5"/>
    </row>
    <row r="27" spans="1:10" x14ac:dyDescent="0.25">
      <c r="B27" s="8" t="s">
        <v>52</v>
      </c>
      <c r="C27" s="288" t="s">
        <v>53</v>
      </c>
      <c r="D27" s="288"/>
      <c r="E27" s="288"/>
      <c r="F27" s="288"/>
    </row>
    <row r="28" spans="1:10" x14ac:dyDescent="0.25">
      <c r="B28" s="8" t="str">
        <f>'Orçamento Sintético'!D57</f>
        <v>RAFAEL DOS SANTOS ARAUJO LIMA</v>
      </c>
      <c r="C28" s="288" t="str">
        <f>'Orçamento Sintético'!D62</f>
        <v>ALDENIR BARBOSA DO NASCIMENTO</v>
      </c>
      <c r="D28" s="288"/>
      <c r="E28" s="288"/>
      <c r="F28" s="288"/>
    </row>
    <row r="29" spans="1:10" x14ac:dyDescent="0.25">
      <c r="B29" s="8" t="str">
        <f>'Orçamento Sintético'!D58</f>
        <v>Eng. Civil - CREA/MS 20613D</v>
      </c>
      <c r="C29" s="288" t="s">
        <v>54</v>
      </c>
      <c r="D29" s="288"/>
      <c r="E29" s="288"/>
      <c r="F29" s="288"/>
    </row>
  </sheetData>
  <mergeCells count="27">
    <mergeCell ref="C29:F29"/>
    <mergeCell ref="C27:F27"/>
    <mergeCell ref="C28:F28"/>
    <mergeCell ref="A14:A15"/>
    <mergeCell ref="I2:J2"/>
    <mergeCell ref="I3:J3"/>
    <mergeCell ref="A6:A7"/>
    <mergeCell ref="A8:A9"/>
    <mergeCell ref="B6:B7"/>
    <mergeCell ref="B8:B9"/>
    <mergeCell ref="C6:C7"/>
    <mergeCell ref="C8:C9"/>
    <mergeCell ref="B3:C3"/>
    <mergeCell ref="D3:E3"/>
    <mergeCell ref="A4:F4"/>
    <mergeCell ref="A16:A17"/>
    <mergeCell ref="C16:C17"/>
    <mergeCell ref="A18:B18"/>
    <mergeCell ref="B16:B17"/>
    <mergeCell ref="C10:C11"/>
    <mergeCell ref="C12:C13"/>
    <mergeCell ref="C14:C15"/>
    <mergeCell ref="A10:A11"/>
    <mergeCell ref="A12:A13"/>
    <mergeCell ref="B10:B11"/>
    <mergeCell ref="B12:B13"/>
    <mergeCell ref="B14:B15"/>
  </mergeCells>
  <phoneticPr fontId="16" type="noConversion"/>
  <pageMargins left="0.511811024" right="0.511811024" top="0.78740157499999996" bottom="0.78740157499999996" header="0.31496062000000002" footer="0.31496062000000002"/>
  <pageSetup paperSize="9" scale="66"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N112"/>
  <sheetViews>
    <sheetView view="pageBreakPreview" zoomScale="60" zoomScaleNormal="100" workbookViewId="0">
      <selection activeCell="G105" sqref="G105"/>
    </sheetView>
  </sheetViews>
  <sheetFormatPr defaultColWidth="9" defaultRowHeight="12" x14ac:dyDescent="0.25"/>
  <cols>
    <col min="1" max="1" width="9" style="166"/>
    <col min="2" max="2" width="14.19921875" style="166" customWidth="1"/>
    <col min="3" max="3" width="9.3984375" style="166" customWidth="1"/>
    <col min="4" max="4" width="74.3984375" style="166" bestFit="1" customWidth="1"/>
    <col min="5" max="5" width="8" style="166" customWidth="1"/>
    <col min="6" max="6" width="14.09765625" style="166" customWidth="1"/>
    <col min="7" max="7" width="10" style="166" customWidth="1"/>
    <col min="8" max="8" width="12.8984375" style="166" customWidth="1"/>
    <col min="9" max="9" width="0" style="166" hidden="1" customWidth="1"/>
    <col min="10" max="10" width="11.19921875" style="166" hidden="1" customWidth="1"/>
    <col min="11" max="12" width="0" style="166" hidden="1" customWidth="1"/>
    <col min="13" max="16384" width="9" style="166"/>
  </cols>
  <sheetData>
    <row r="1" spans="2:14" ht="3" customHeight="1" thickBot="1" x14ac:dyDescent="0.3"/>
    <row r="2" spans="2:14" x14ac:dyDescent="0.25">
      <c r="B2" s="167"/>
      <c r="C2" s="168"/>
      <c r="D2" s="169" t="s">
        <v>49</v>
      </c>
      <c r="E2" s="169" t="s">
        <v>50</v>
      </c>
      <c r="F2" s="169"/>
      <c r="G2" s="169" t="s">
        <v>51</v>
      </c>
      <c r="H2" s="170"/>
    </row>
    <row r="3" spans="2:14" ht="45" customHeight="1" thickBot="1" x14ac:dyDescent="0.3">
      <c r="B3" s="171"/>
      <c r="C3" s="172"/>
      <c r="D3" s="173" t="str">
        <f>'Orçamento Sintético'!D3</f>
        <v>EXECUÇÃO ORLA MARGINAL A MS-475 DE NOVO HORIZONTE DO SUL-MS
ENDEREÇO: RODOVIA MS-475/ORLA MARGINAL, S/N, CENTRO
PREFEITURA MUNICIPAL DE NOVO HORIZONTE DO SUL/MS</v>
      </c>
      <c r="E3" s="298">
        <f>'Orçamento Sintético'!I3:I3</f>
        <v>0.21709999999999999</v>
      </c>
      <c r="F3" s="298"/>
      <c r="G3" s="174">
        <f>'Orçamento Sintético'!I3</f>
        <v>0.21709999999999999</v>
      </c>
      <c r="H3" s="175"/>
    </row>
    <row r="4" spans="2:14" ht="7.5" customHeight="1" thickBot="1" x14ac:dyDescent="0.3"/>
    <row r="5" spans="2:14" ht="12.6" thickBot="1" x14ac:dyDescent="0.3">
      <c r="B5" s="299" t="s">
        <v>35</v>
      </c>
      <c r="C5" s="300"/>
      <c r="D5" s="300"/>
      <c r="E5" s="300"/>
      <c r="F5" s="300"/>
      <c r="G5" s="300"/>
      <c r="H5" s="301"/>
    </row>
    <row r="6" spans="2:14" ht="24.6" thickBot="1" x14ac:dyDescent="0.3">
      <c r="B6" s="176" t="s">
        <v>13</v>
      </c>
      <c r="C6" s="177" t="s">
        <v>36</v>
      </c>
      <c r="D6" s="178" t="s">
        <v>121</v>
      </c>
      <c r="E6" s="177" t="s">
        <v>37</v>
      </c>
      <c r="F6" s="179" t="s">
        <v>38</v>
      </c>
      <c r="G6" s="179" t="s">
        <v>39</v>
      </c>
      <c r="H6" s="180" t="s">
        <v>40</v>
      </c>
    </row>
    <row r="7" spans="2:14" ht="24" x14ac:dyDescent="0.25">
      <c r="B7" s="181" t="s">
        <v>41</v>
      </c>
      <c r="C7" s="181">
        <v>7271</v>
      </c>
      <c r="D7" s="182" t="s">
        <v>122</v>
      </c>
      <c r="E7" s="181" t="s">
        <v>14</v>
      </c>
      <c r="F7" s="183">
        <f>(75*1.1)</f>
        <v>82.5</v>
      </c>
      <c r="G7" s="184">
        <f>VLOOKUP(C7,sinapi!A6:D14488,4,FALSE)</f>
        <v>0.99</v>
      </c>
      <c r="H7" s="185">
        <f>TRUNC(G7*F7,2)</f>
        <v>81.67</v>
      </c>
      <c r="I7" s="110">
        <v>0.99</v>
      </c>
      <c r="J7" s="134">
        <f>G7-I7</f>
        <v>0</v>
      </c>
      <c r="M7" s="110">
        <v>0.99</v>
      </c>
      <c r="N7" s="134">
        <f>G7-M7</f>
        <v>0</v>
      </c>
    </row>
    <row r="8" spans="2:14" ht="24" x14ac:dyDescent="0.25">
      <c r="B8" s="181" t="s">
        <v>90</v>
      </c>
      <c r="C8" s="181">
        <v>87292</v>
      </c>
      <c r="D8" s="182" t="s">
        <v>99</v>
      </c>
      <c r="E8" s="181" t="s">
        <v>42</v>
      </c>
      <c r="F8" s="183">
        <f>(0.0091*3)</f>
        <v>2.7300000000000001E-2</v>
      </c>
      <c r="G8" s="184">
        <f>VLOOKUP(C8,sinapi!A7:D14489,4,FALSE)</f>
        <v>587.53</v>
      </c>
      <c r="H8" s="185">
        <f t="shared" ref="H8:H10" si="0">TRUNC(G8*F8,2)</f>
        <v>16.03</v>
      </c>
      <c r="M8" s="110">
        <v>587.53</v>
      </c>
      <c r="N8" s="134">
        <f t="shared" ref="N8:N71" si="1">G8-M8</f>
        <v>0</v>
      </c>
    </row>
    <row r="9" spans="2:14" ht="14.4" x14ac:dyDescent="0.25">
      <c r="B9" s="181" t="s">
        <v>90</v>
      </c>
      <c r="C9" s="181">
        <v>88309</v>
      </c>
      <c r="D9" s="182" t="s">
        <v>45</v>
      </c>
      <c r="E9" s="181" t="s">
        <v>44</v>
      </c>
      <c r="F9" s="183">
        <f>(1.61*2.4)</f>
        <v>3.8639999999999999</v>
      </c>
      <c r="G9" s="184">
        <f>VLOOKUP(C9,sinapi!A8:D14490,4,FALSE)</f>
        <v>25.75</v>
      </c>
      <c r="H9" s="185">
        <f t="shared" si="0"/>
        <v>99.49</v>
      </c>
      <c r="J9" s="186"/>
      <c r="M9" s="110">
        <v>25.75</v>
      </c>
      <c r="N9" s="134">
        <f t="shared" si="1"/>
        <v>0</v>
      </c>
    </row>
    <row r="10" spans="2:14" ht="15" thickBot="1" x14ac:dyDescent="0.3">
      <c r="B10" s="181" t="s">
        <v>90</v>
      </c>
      <c r="C10" s="181">
        <v>88316</v>
      </c>
      <c r="D10" s="182" t="s">
        <v>46</v>
      </c>
      <c r="E10" s="181" t="s">
        <v>44</v>
      </c>
      <c r="F10" s="183">
        <f>(0.805*2.4)</f>
        <v>1.9319999999999999</v>
      </c>
      <c r="G10" s="184">
        <f>VLOOKUP(C10,sinapi!A9:D14491,4,FALSE)</f>
        <v>20.74</v>
      </c>
      <c r="H10" s="185">
        <f t="shared" si="0"/>
        <v>40.06</v>
      </c>
      <c r="M10" s="110">
        <v>20.74</v>
      </c>
      <c r="N10" s="134">
        <f t="shared" si="1"/>
        <v>0</v>
      </c>
    </row>
    <row r="11" spans="2:14" ht="15" thickBot="1" x14ac:dyDescent="0.3">
      <c r="B11" s="302" t="s">
        <v>47</v>
      </c>
      <c r="C11" s="303"/>
      <c r="D11" s="303"/>
      <c r="E11" s="303"/>
      <c r="F11" s="303"/>
      <c r="G11" s="303"/>
      <c r="H11" s="187">
        <f>SUM(H7:H10)</f>
        <v>237.25</v>
      </c>
      <c r="M11" s="110"/>
      <c r="N11" s="134"/>
    </row>
    <row r="12" spans="2:14" ht="21.75" customHeight="1" thickBot="1" x14ac:dyDescent="0.3">
      <c r="M12" s="110"/>
      <c r="N12" s="134"/>
    </row>
    <row r="13" spans="2:14" ht="15" thickBot="1" x14ac:dyDescent="0.3">
      <c r="B13" s="299" t="s">
        <v>48</v>
      </c>
      <c r="C13" s="300"/>
      <c r="D13" s="300"/>
      <c r="E13" s="300"/>
      <c r="F13" s="300"/>
      <c r="G13" s="300"/>
      <c r="H13" s="301"/>
      <c r="M13" s="110"/>
      <c r="N13" s="134"/>
    </row>
    <row r="14" spans="2:14" ht="15" thickBot="1" x14ac:dyDescent="0.3">
      <c r="B14" s="176" t="s">
        <v>13</v>
      </c>
      <c r="C14" s="177" t="s">
        <v>36</v>
      </c>
      <c r="D14" s="178" t="s">
        <v>137</v>
      </c>
      <c r="E14" s="177" t="s">
        <v>76</v>
      </c>
      <c r="F14" s="179" t="s">
        <v>38</v>
      </c>
      <c r="G14" s="179" t="s">
        <v>39</v>
      </c>
      <c r="H14" s="180" t="s">
        <v>40</v>
      </c>
      <c r="M14" s="110"/>
      <c r="N14" s="134"/>
    </row>
    <row r="15" spans="2:14" ht="14.4" x14ac:dyDescent="0.25">
      <c r="B15" s="181" t="s">
        <v>43</v>
      </c>
      <c r="C15" s="181">
        <v>88309</v>
      </c>
      <c r="D15" s="182" t="s">
        <v>45</v>
      </c>
      <c r="E15" s="181" t="s">
        <v>44</v>
      </c>
      <c r="F15" s="188">
        <v>0.79500000000000004</v>
      </c>
      <c r="G15" s="184">
        <f>VLOOKUP(C15,sinapi!A14:D14496,4,FALSE)</f>
        <v>25.75</v>
      </c>
      <c r="H15" s="185">
        <f>TRUNC(G15*F15,2)</f>
        <v>20.47</v>
      </c>
      <c r="M15" s="110">
        <v>25.75</v>
      </c>
      <c r="N15" s="134">
        <f t="shared" si="1"/>
        <v>0</v>
      </c>
    </row>
    <row r="16" spans="2:14" ht="14.4" x14ac:dyDescent="0.25">
      <c r="B16" s="181" t="s">
        <v>43</v>
      </c>
      <c r="C16" s="181">
        <v>88316</v>
      </c>
      <c r="D16" s="182" t="s">
        <v>46</v>
      </c>
      <c r="E16" s="181" t="s">
        <v>44</v>
      </c>
      <c r="F16" s="188">
        <v>0.998</v>
      </c>
      <c r="G16" s="184">
        <f>VLOOKUP(C16,sinapi!A15:D14497,4,FALSE)</f>
        <v>20.74</v>
      </c>
      <c r="H16" s="185">
        <f t="shared" ref="H16:H19" si="2">TRUNC(G16*F16,2)</f>
        <v>20.69</v>
      </c>
      <c r="M16" s="110">
        <v>20.74</v>
      </c>
      <c r="N16" s="134">
        <f t="shared" si="1"/>
        <v>0</v>
      </c>
    </row>
    <row r="17" spans="2:14" ht="24" x14ac:dyDescent="0.25">
      <c r="B17" s="181" t="s">
        <v>43</v>
      </c>
      <c r="C17" s="181">
        <v>94970</v>
      </c>
      <c r="D17" s="182" t="s">
        <v>68</v>
      </c>
      <c r="E17" s="181" t="s">
        <v>42</v>
      </c>
      <c r="F17" s="183">
        <f>((PI()*0.15*0.15/4)*2)</f>
        <v>3.5342917352885174E-2</v>
      </c>
      <c r="G17" s="184">
        <f>VLOOKUP(C17,sinapi!A16:D14498,4,FALSE)</f>
        <v>462.01</v>
      </c>
      <c r="H17" s="185">
        <f t="shared" si="2"/>
        <v>16.32</v>
      </c>
      <c r="M17" s="110">
        <v>462.01</v>
      </c>
      <c r="N17" s="134">
        <f t="shared" si="1"/>
        <v>0</v>
      </c>
    </row>
    <row r="18" spans="2:14" ht="24" x14ac:dyDescent="0.25">
      <c r="B18" s="181" t="s">
        <v>41</v>
      </c>
      <c r="C18" s="181">
        <v>42407</v>
      </c>
      <c r="D18" s="182" t="s">
        <v>74</v>
      </c>
      <c r="E18" s="181" t="s">
        <v>16</v>
      </c>
      <c r="F18" s="183">
        <v>1.5</v>
      </c>
      <c r="G18" s="184">
        <f>VLOOKUP(C18,sinapi!A17:D14499,4,FALSE)</f>
        <v>5.94</v>
      </c>
      <c r="H18" s="185">
        <f t="shared" si="2"/>
        <v>8.91</v>
      </c>
      <c r="J18" s="186"/>
      <c r="M18" s="110">
        <v>5.94</v>
      </c>
      <c r="N18" s="134">
        <f t="shared" si="1"/>
        <v>0</v>
      </c>
    </row>
    <row r="19" spans="2:14" ht="15" thickBot="1" x14ac:dyDescent="0.3">
      <c r="B19" s="181" t="s">
        <v>41</v>
      </c>
      <c r="C19" s="181">
        <v>20065</v>
      </c>
      <c r="D19" s="182" t="s">
        <v>140</v>
      </c>
      <c r="E19" s="181" t="s">
        <v>16</v>
      </c>
      <c r="F19" s="183">
        <v>1</v>
      </c>
      <c r="G19" s="184">
        <f>VLOOKUP(C19,sinapi!A18:D14500,4,FALSE)</f>
        <v>39.97</v>
      </c>
      <c r="H19" s="185">
        <f t="shared" si="2"/>
        <v>39.97</v>
      </c>
      <c r="M19" s="110">
        <v>39.97</v>
      </c>
      <c r="N19" s="134">
        <f t="shared" si="1"/>
        <v>0</v>
      </c>
    </row>
    <row r="20" spans="2:14" ht="15" thickBot="1" x14ac:dyDescent="0.3">
      <c r="B20" s="302" t="s">
        <v>47</v>
      </c>
      <c r="C20" s="303"/>
      <c r="D20" s="303"/>
      <c r="E20" s="303"/>
      <c r="F20" s="303"/>
      <c r="G20" s="303"/>
      <c r="H20" s="187">
        <f>SUM(H15:H19)</f>
        <v>106.36</v>
      </c>
      <c r="M20" s="110"/>
      <c r="N20" s="134"/>
    </row>
    <row r="21" spans="2:14" ht="15" thickBot="1" x14ac:dyDescent="0.3">
      <c r="M21" s="110"/>
      <c r="N21" s="134"/>
    </row>
    <row r="22" spans="2:14" ht="15" thickBot="1" x14ac:dyDescent="0.3">
      <c r="B22" s="299" t="s">
        <v>67</v>
      </c>
      <c r="C22" s="300"/>
      <c r="D22" s="300"/>
      <c r="E22" s="300"/>
      <c r="F22" s="300"/>
      <c r="G22" s="300"/>
      <c r="H22" s="301"/>
      <c r="M22" s="110"/>
      <c r="N22" s="134"/>
    </row>
    <row r="23" spans="2:14" ht="24.6" thickBot="1" x14ac:dyDescent="0.3">
      <c r="B23" s="176" t="s">
        <v>13</v>
      </c>
      <c r="C23" s="177" t="s">
        <v>36</v>
      </c>
      <c r="D23" s="178" t="s">
        <v>117</v>
      </c>
      <c r="E23" s="177" t="s">
        <v>16</v>
      </c>
      <c r="F23" s="179" t="s">
        <v>38</v>
      </c>
      <c r="G23" s="179" t="s">
        <v>39</v>
      </c>
      <c r="H23" s="180" t="s">
        <v>40</v>
      </c>
      <c r="M23" s="110"/>
      <c r="N23" s="134"/>
    </row>
    <row r="24" spans="2:14" ht="14.4" x14ac:dyDescent="0.25">
      <c r="B24" s="181" t="s">
        <v>43</v>
      </c>
      <c r="C24" s="181">
        <v>88309</v>
      </c>
      <c r="D24" s="182" t="s">
        <v>45</v>
      </c>
      <c r="E24" s="181" t="s">
        <v>44</v>
      </c>
      <c r="F24" s="188">
        <v>0.79500000000000004</v>
      </c>
      <c r="G24" s="184">
        <f>VLOOKUP(C24,sinapi!A23:D14505,4,FALSE)</f>
        <v>25.75</v>
      </c>
      <c r="H24" s="185">
        <f t="shared" ref="H24:H26" si="3">TRUNC(G24*F24,2)</f>
        <v>20.47</v>
      </c>
      <c r="M24" s="110">
        <v>25.75</v>
      </c>
      <c r="N24" s="134">
        <f t="shared" si="1"/>
        <v>0</v>
      </c>
    </row>
    <row r="25" spans="2:14" ht="14.4" x14ac:dyDescent="0.25">
      <c r="B25" s="181" t="s">
        <v>43</v>
      </c>
      <c r="C25" s="181">
        <v>88316</v>
      </c>
      <c r="D25" s="182" t="s">
        <v>46</v>
      </c>
      <c r="E25" s="181" t="s">
        <v>44</v>
      </c>
      <c r="F25" s="188">
        <v>0.998</v>
      </c>
      <c r="G25" s="184">
        <f>VLOOKUP(C25,sinapi!A24:D14506,4,FALSE)</f>
        <v>20.74</v>
      </c>
      <c r="H25" s="185">
        <f t="shared" si="3"/>
        <v>20.69</v>
      </c>
      <c r="M25" s="110">
        <v>20.74</v>
      </c>
      <c r="N25" s="134">
        <f t="shared" si="1"/>
        <v>0</v>
      </c>
    </row>
    <row r="26" spans="2:14" ht="24.6" thickBot="1" x14ac:dyDescent="0.3">
      <c r="B26" s="181" t="s">
        <v>43</v>
      </c>
      <c r="C26" s="181">
        <v>94970</v>
      </c>
      <c r="D26" s="182" t="s">
        <v>68</v>
      </c>
      <c r="E26" s="181" t="s">
        <v>42</v>
      </c>
      <c r="F26" s="188">
        <v>6.2E-2</v>
      </c>
      <c r="G26" s="184">
        <f>VLOOKUP(C26,sinapi!A25:D14507,4,FALSE)</f>
        <v>462.01</v>
      </c>
      <c r="H26" s="185">
        <f t="shared" si="3"/>
        <v>28.64</v>
      </c>
      <c r="M26" s="110">
        <v>462.01</v>
      </c>
      <c r="N26" s="134">
        <f t="shared" si="1"/>
        <v>0</v>
      </c>
    </row>
    <row r="27" spans="2:14" ht="15" thickBot="1" x14ac:dyDescent="0.3">
      <c r="B27" s="302" t="s">
        <v>47</v>
      </c>
      <c r="C27" s="303"/>
      <c r="D27" s="303"/>
      <c r="E27" s="303"/>
      <c r="F27" s="303"/>
      <c r="G27" s="303"/>
      <c r="H27" s="187">
        <f>SUM(H24:H26)</f>
        <v>69.8</v>
      </c>
      <c r="M27" s="110"/>
      <c r="N27" s="134"/>
    </row>
    <row r="28" spans="2:14" ht="15" thickBot="1" x14ac:dyDescent="0.3">
      <c r="B28" s="189"/>
      <c r="C28" s="189"/>
      <c r="D28" s="189"/>
      <c r="E28" s="189"/>
      <c r="F28" s="189"/>
      <c r="G28" s="189"/>
      <c r="H28" s="189"/>
      <c r="M28" s="110"/>
      <c r="N28" s="134"/>
    </row>
    <row r="29" spans="2:14" ht="15" thickBot="1" x14ac:dyDescent="0.3">
      <c r="B29" s="295" t="s">
        <v>77</v>
      </c>
      <c r="C29" s="296"/>
      <c r="D29" s="296"/>
      <c r="E29" s="296"/>
      <c r="F29" s="296"/>
      <c r="G29" s="296"/>
      <c r="H29" s="297"/>
      <c r="M29" s="110"/>
      <c r="N29" s="134"/>
    </row>
    <row r="30" spans="2:14" ht="36.6" thickBot="1" x14ac:dyDescent="0.3">
      <c r="B30" s="190" t="s">
        <v>13</v>
      </c>
      <c r="C30" s="191" t="s">
        <v>36</v>
      </c>
      <c r="D30" s="192" t="s">
        <v>106</v>
      </c>
      <c r="E30" s="191" t="s">
        <v>16</v>
      </c>
      <c r="F30" s="193" t="s">
        <v>38</v>
      </c>
      <c r="G30" s="193" t="s">
        <v>39</v>
      </c>
      <c r="H30" s="194" t="s">
        <v>40</v>
      </c>
      <c r="M30" s="110"/>
      <c r="N30" s="134"/>
    </row>
    <row r="31" spans="2:14" ht="24" x14ac:dyDescent="0.25">
      <c r="B31" s="195" t="s">
        <v>159</v>
      </c>
      <c r="C31" s="165">
        <v>1701000200</v>
      </c>
      <c r="D31" s="196" t="s">
        <v>56</v>
      </c>
      <c r="E31" s="195" t="s">
        <v>16</v>
      </c>
      <c r="F31" s="197">
        <f>(0.95+0.1+0.95+0.1)</f>
        <v>2.1</v>
      </c>
      <c r="G31" s="184">
        <f>VLOOKUP(C31,agesul!A30:D14512,4,FALSE)</f>
        <v>3.16</v>
      </c>
      <c r="H31" s="185">
        <f t="shared" ref="H31:H38" si="4">TRUNC(G31*F31,2)</f>
        <v>6.63</v>
      </c>
      <c r="M31" s="110">
        <v>3.16</v>
      </c>
      <c r="N31" s="134">
        <f t="shared" si="1"/>
        <v>0</v>
      </c>
    </row>
    <row r="32" spans="2:14" ht="14.4" x14ac:dyDescent="0.25">
      <c r="B32" s="195" t="s">
        <v>43</v>
      </c>
      <c r="C32" s="165">
        <v>93358</v>
      </c>
      <c r="D32" s="196" t="s">
        <v>107</v>
      </c>
      <c r="E32" s="195" t="s">
        <v>42</v>
      </c>
      <c r="F32" s="197">
        <f>(0.95*0.1*0.05)</f>
        <v>4.7500000000000007E-3</v>
      </c>
      <c r="G32" s="184">
        <f>VLOOKUP(C32,sinapi!A31:D14513,4,FALSE)</f>
        <v>82.04</v>
      </c>
      <c r="H32" s="185">
        <f t="shared" si="4"/>
        <v>0.38</v>
      </c>
      <c r="M32" s="110">
        <v>82.04</v>
      </c>
      <c r="N32" s="134">
        <f t="shared" si="1"/>
        <v>0</v>
      </c>
    </row>
    <row r="33" spans="2:14" ht="14.4" x14ac:dyDescent="0.25">
      <c r="B33" s="195" t="s">
        <v>43</v>
      </c>
      <c r="C33" s="165">
        <v>92802</v>
      </c>
      <c r="D33" s="196" t="s">
        <v>100</v>
      </c>
      <c r="E33" s="195" t="s">
        <v>66</v>
      </c>
      <c r="F33" s="197">
        <f>(0.395*0.8)</f>
        <v>0.31600000000000006</v>
      </c>
      <c r="G33" s="184">
        <f>VLOOKUP(C33,sinapi!A32:D14514,4,FALSE)</f>
        <v>10.199999999999999</v>
      </c>
      <c r="H33" s="185">
        <f t="shared" si="4"/>
        <v>3.22</v>
      </c>
      <c r="M33" s="110">
        <v>10.199999999999999</v>
      </c>
      <c r="N33" s="134">
        <f t="shared" si="1"/>
        <v>0</v>
      </c>
    </row>
    <row r="34" spans="2:14" ht="24" x14ac:dyDescent="0.25">
      <c r="B34" s="195" t="s">
        <v>43</v>
      </c>
      <c r="C34" s="165">
        <v>94969</v>
      </c>
      <c r="D34" s="196" t="s">
        <v>143</v>
      </c>
      <c r="E34" s="195" t="s">
        <v>42</v>
      </c>
      <c r="F34" s="197">
        <f>(0.05*0.1*0.95)</f>
        <v>4.7500000000000007E-3</v>
      </c>
      <c r="G34" s="184">
        <f>VLOOKUP(C34,sinapi!A33:D14515,4,FALSE)</f>
        <v>424.23</v>
      </c>
      <c r="H34" s="185">
        <f t="shared" si="4"/>
        <v>2.0099999999999998</v>
      </c>
      <c r="M34" s="110">
        <v>424.23</v>
      </c>
      <c r="N34" s="134">
        <f t="shared" si="1"/>
        <v>0</v>
      </c>
    </row>
    <row r="35" spans="2:14" ht="36" x14ac:dyDescent="0.25">
      <c r="B35" s="195" t="s">
        <v>43</v>
      </c>
      <c r="C35" s="165">
        <v>94275</v>
      </c>
      <c r="D35" s="196" t="s">
        <v>108</v>
      </c>
      <c r="E35" s="195" t="s">
        <v>16</v>
      </c>
      <c r="F35" s="197">
        <v>1</v>
      </c>
      <c r="G35" s="184">
        <f>VLOOKUP(C35,sinapi!A34:D14516,4,FALSE)</f>
        <v>40.369999999999997</v>
      </c>
      <c r="H35" s="185">
        <f t="shared" si="4"/>
        <v>40.369999999999997</v>
      </c>
      <c r="M35" s="110">
        <v>40.369999999999997</v>
      </c>
      <c r="N35" s="134">
        <f t="shared" si="1"/>
        <v>0</v>
      </c>
    </row>
    <row r="36" spans="2:14" ht="21" customHeight="1" x14ac:dyDescent="0.25">
      <c r="B36" s="195" t="s">
        <v>43</v>
      </c>
      <c r="C36" s="165">
        <v>102498</v>
      </c>
      <c r="D36" s="196" t="s">
        <v>142</v>
      </c>
      <c r="E36" s="195" t="s">
        <v>37</v>
      </c>
      <c r="F36" s="197">
        <f>((0.2*1*2)+(0.1*1)+(0.14*0.2*2))</f>
        <v>0.55600000000000005</v>
      </c>
      <c r="G36" s="184">
        <f>VLOOKUP(C36,sinapi!A35:D14517,4,FALSE)</f>
        <v>1.55</v>
      </c>
      <c r="H36" s="185">
        <f t="shared" si="4"/>
        <v>0.86</v>
      </c>
      <c r="M36" s="110">
        <v>1.55</v>
      </c>
      <c r="N36" s="134">
        <f t="shared" si="1"/>
        <v>0</v>
      </c>
    </row>
    <row r="37" spans="2:14" ht="14.4" x14ac:dyDescent="0.25">
      <c r="B37" s="195" t="s">
        <v>90</v>
      </c>
      <c r="C37" s="165">
        <v>88309</v>
      </c>
      <c r="D37" s="196" t="s">
        <v>45</v>
      </c>
      <c r="E37" s="195" t="s">
        <v>44</v>
      </c>
      <c r="F37" s="197">
        <v>0.05</v>
      </c>
      <c r="G37" s="184">
        <f>VLOOKUP(C37,sinapi!A36:D14518,4,FALSE)</f>
        <v>25.75</v>
      </c>
      <c r="H37" s="185">
        <f t="shared" si="4"/>
        <v>1.28</v>
      </c>
      <c r="M37" s="110">
        <v>25.75</v>
      </c>
      <c r="N37" s="134">
        <f t="shared" si="1"/>
        <v>0</v>
      </c>
    </row>
    <row r="38" spans="2:14" ht="15" thickBot="1" x14ac:dyDescent="0.3">
      <c r="B38" s="195" t="s">
        <v>90</v>
      </c>
      <c r="C38" s="165">
        <v>88316</v>
      </c>
      <c r="D38" s="196" t="s">
        <v>46</v>
      </c>
      <c r="E38" s="195" t="s">
        <v>44</v>
      </c>
      <c r="F38" s="197">
        <v>0.05</v>
      </c>
      <c r="G38" s="184">
        <f>VLOOKUP(C38,sinapi!A37:D14519,4,FALSE)</f>
        <v>20.74</v>
      </c>
      <c r="H38" s="185">
        <f t="shared" si="4"/>
        <v>1.03</v>
      </c>
      <c r="M38" s="110">
        <v>20.74</v>
      </c>
      <c r="N38" s="134">
        <f t="shared" si="1"/>
        <v>0</v>
      </c>
    </row>
    <row r="39" spans="2:14" ht="15" thickBot="1" x14ac:dyDescent="0.3">
      <c r="B39" s="293" t="s">
        <v>47</v>
      </c>
      <c r="C39" s="294"/>
      <c r="D39" s="294"/>
      <c r="E39" s="294"/>
      <c r="F39" s="294"/>
      <c r="G39" s="294"/>
      <c r="H39" s="198">
        <f>SUM(H31:H38)</f>
        <v>55.78</v>
      </c>
      <c r="M39" s="110"/>
      <c r="N39" s="134"/>
    </row>
    <row r="40" spans="2:14" ht="15" thickBot="1" x14ac:dyDescent="0.3">
      <c r="B40" s="189"/>
      <c r="C40" s="189"/>
      <c r="D40" s="189"/>
      <c r="E40" s="189"/>
      <c r="F40" s="189"/>
      <c r="G40" s="189"/>
      <c r="H40" s="189"/>
      <c r="M40" s="110"/>
      <c r="N40" s="134"/>
    </row>
    <row r="41" spans="2:14" ht="15" thickBot="1" x14ac:dyDescent="0.3">
      <c r="B41" s="295" t="s">
        <v>145</v>
      </c>
      <c r="C41" s="296"/>
      <c r="D41" s="296"/>
      <c r="E41" s="296"/>
      <c r="F41" s="296"/>
      <c r="G41" s="296"/>
      <c r="H41" s="297"/>
      <c r="M41" s="110"/>
      <c r="N41" s="134"/>
    </row>
    <row r="42" spans="2:14" ht="24.6" thickBot="1" x14ac:dyDescent="0.3">
      <c r="B42" s="190" t="s">
        <v>13</v>
      </c>
      <c r="C42" s="191" t="s">
        <v>36</v>
      </c>
      <c r="D42" s="192" t="s">
        <v>144</v>
      </c>
      <c r="E42" s="191" t="s">
        <v>16</v>
      </c>
      <c r="F42" s="193" t="s">
        <v>38</v>
      </c>
      <c r="G42" s="193" t="s">
        <v>39</v>
      </c>
      <c r="H42" s="194" t="s">
        <v>40</v>
      </c>
      <c r="M42" s="110"/>
      <c r="N42" s="134"/>
    </row>
    <row r="43" spans="2:14" ht="14.4" x14ac:dyDescent="0.25">
      <c r="B43" s="195" t="s">
        <v>90</v>
      </c>
      <c r="C43" s="195">
        <v>88309</v>
      </c>
      <c r="D43" s="196" t="s">
        <v>45</v>
      </c>
      <c r="E43" s="195" t="s">
        <v>44</v>
      </c>
      <c r="F43" s="199">
        <v>0.48599999999999999</v>
      </c>
      <c r="G43" s="184">
        <f>VLOOKUP(C43,sinapi!A42:D14524,4,FALSE)</f>
        <v>25.75</v>
      </c>
      <c r="H43" s="185">
        <f t="shared" ref="H43:H45" si="5">TRUNC(G43*F43,2)</f>
        <v>12.51</v>
      </c>
      <c r="M43" s="110">
        <v>25.75</v>
      </c>
      <c r="N43" s="134">
        <f t="shared" si="1"/>
        <v>0</v>
      </c>
    </row>
    <row r="44" spans="2:14" ht="14.4" x14ac:dyDescent="0.25">
      <c r="B44" s="195" t="s">
        <v>90</v>
      </c>
      <c r="C44" s="195">
        <v>88316</v>
      </c>
      <c r="D44" s="196" t="s">
        <v>46</v>
      </c>
      <c r="E44" s="195" t="s">
        <v>44</v>
      </c>
      <c r="F44" s="199">
        <v>0.66500000000000004</v>
      </c>
      <c r="G44" s="184">
        <f>VLOOKUP(C44,sinapi!A43:D14525,4,FALSE)</f>
        <v>20.74</v>
      </c>
      <c r="H44" s="185">
        <f t="shared" si="5"/>
        <v>13.79</v>
      </c>
      <c r="M44" s="110">
        <v>20.74</v>
      </c>
      <c r="N44" s="134">
        <f t="shared" si="1"/>
        <v>0</v>
      </c>
    </row>
    <row r="45" spans="2:14" ht="24.6" thickBot="1" x14ac:dyDescent="0.3">
      <c r="B45" s="195" t="s">
        <v>90</v>
      </c>
      <c r="C45" s="195">
        <v>94970</v>
      </c>
      <c r="D45" s="196" t="s">
        <v>68</v>
      </c>
      <c r="E45" s="195" t="s">
        <v>42</v>
      </c>
      <c r="F45" s="199">
        <v>4.2999999999999997E-2</v>
      </c>
      <c r="G45" s="184">
        <f>VLOOKUP(C45,sinapi!A44:D14526,4,FALSE)</f>
        <v>462.01</v>
      </c>
      <c r="H45" s="185">
        <f t="shared" si="5"/>
        <v>19.86</v>
      </c>
      <c r="M45" s="110">
        <v>462.01</v>
      </c>
      <c r="N45" s="134">
        <f t="shared" si="1"/>
        <v>0</v>
      </c>
    </row>
    <row r="46" spans="2:14" ht="15" thickBot="1" x14ac:dyDescent="0.3">
      <c r="B46" s="293" t="s">
        <v>47</v>
      </c>
      <c r="C46" s="294"/>
      <c r="D46" s="294"/>
      <c r="E46" s="294"/>
      <c r="F46" s="294"/>
      <c r="G46" s="294"/>
      <c r="H46" s="198">
        <f>SUM(H43:H45)</f>
        <v>46.16</v>
      </c>
      <c r="M46" s="110"/>
      <c r="N46" s="134"/>
    </row>
    <row r="47" spans="2:14" ht="15" thickBot="1" x14ac:dyDescent="0.3">
      <c r="B47" s="189"/>
      <c r="C47" s="189"/>
      <c r="D47" s="189"/>
      <c r="E47" s="189"/>
      <c r="F47" s="189"/>
      <c r="G47" s="189"/>
      <c r="H47" s="189"/>
      <c r="M47" s="110"/>
      <c r="N47" s="134"/>
    </row>
    <row r="48" spans="2:14" ht="15" thickBot="1" x14ac:dyDescent="0.3">
      <c r="B48" s="295" t="s">
        <v>146</v>
      </c>
      <c r="C48" s="296"/>
      <c r="D48" s="296"/>
      <c r="E48" s="296"/>
      <c r="F48" s="296"/>
      <c r="G48" s="296"/>
      <c r="H48" s="297"/>
      <c r="M48" s="110"/>
      <c r="N48" s="134"/>
    </row>
    <row r="49" spans="2:14" ht="15" thickBot="1" x14ac:dyDescent="0.3">
      <c r="B49" s="190" t="s">
        <v>13</v>
      </c>
      <c r="C49" s="191" t="s">
        <v>36</v>
      </c>
      <c r="D49" s="192" t="s">
        <v>153</v>
      </c>
      <c r="E49" s="191" t="s">
        <v>76</v>
      </c>
      <c r="F49" s="193" t="s">
        <v>38</v>
      </c>
      <c r="G49" s="193" t="s">
        <v>39</v>
      </c>
      <c r="H49" s="194" t="s">
        <v>40</v>
      </c>
      <c r="M49" s="110"/>
      <c r="N49" s="134"/>
    </row>
    <row r="50" spans="2:14" ht="24" x14ac:dyDescent="0.25">
      <c r="B50" s="195" t="s">
        <v>65</v>
      </c>
      <c r="C50" s="165" t="str">
        <f>B41</f>
        <v>COMPOSIÇÃO 5</v>
      </c>
      <c r="D50" s="196" t="str">
        <f>D42</f>
        <v>ESTACA BROCA DE CONCRETO, DIÂMETRO DE 20CM, ESCAVAÇÃO MANUAL COM TRADO CONCHA, SEM ARMADURA DE ARRANQUE</v>
      </c>
      <c r="E50" s="195" t="s">
        <v>16</v>
      </c>
      <c r="F50" s="197">
        <v>0.85</v>
      </c>
      <c r="G50" s="200">
        <f>H46</f>
        <v>46.16</v>
      </c>
      <c r="H50" s="185">
        <f t="shared" ref="H50:H57" si="6">TRUNC(G50*F50,2)</f>
        <v>39.229999999999997</v>
      </c>
      <c r="M50" s="110"/>
      <c r="N50" s="134"/>
    </row>
    <row r="51" spans="2:14" ht="14.4" x14ac:dyDescent="0.25">
      <c r="B51" s="195" t="s">
        <v>147</v>
      </c>
      <c r="C51" s="165" t="s">
        <v>148</v>
      </c>
      <c r="D51" s="196" t="s">
        <v>149</v>
      </c>
      <c r="E51" s="195" t="s">
        <v>66</v>
      </c>
      <c r="F51" s="197">
        <f>(1.5*24.65)</f>
        <v>36.974999999999994</v>
      </c>
      <c r="G51" s="184">
        <f>VLOOKUP(C51,sicrom!A50:D14532,4,FALSE)</f>
        <v>5.1684999999999999</v>
      </c>
      <c r="H51" s="185">
        <f t="shared" si="6"/>
        <v>191.1</v>
      </c>
      <c r="M51" s="110"/>
      <c r="N51" s="134"/>
    </row>
    <row r="52" spans="2:14" ht="14.4" x14ac:dyDescent="0.25">
      <c r="B52" s="195" t="s">
        <v>41</v>
      </c>
      <c r="C52" s="165">
        <v>20065</v>
      </c>
      <c r="D52" s="196" t="s">
        <v>140</v>
      </c>
      <c r="E52" s="195" t="s">
        <v>16</v>
      </c>
      <c r="F52" s="197">
        <v>0.75</v>
      </c>
      <c r="G52" s="184">
        <f>VLOOKUP(C52,sinapi!A51:D14533,4,FALSE)</f>
        <v>39.97</v>
      </c>
      <c r="H52" s="185">
        <f t="shared" si="6"/>
        <v>29.97</v>
      </c>
      <c r="M52" s="110">
        <v>39.97</v>
      </c>
      <c r="N52" s="134">
        <f t="shared" si="1"/>
        <v>0</v>
      </c>
    </row>
    <row r="53" spans="2:14" ht="24" x14ac:dyDescent="0.25">
      <c r="B53" s="195" t="s">
        <v>90</v>
      </c>
      <c r="C53" s="195">
        <v>94970</v>
      </c>
      <c r="D53" s="196" t="s">
        <v>68</v>
      </c>
      <c r="E53" s="195" t="s">
        <v>42</v>
      </c>
      <c r="F53" s="197">
        <f>(((PI()*0.15*0.15)/4)*0.75)</f>
        <v>1.3253594007331941E-2</v>
      </c>
      <c r="G53" s="184">
        <f>VLOOKUP(C53,sinapi!A52:D14534,4,FALSE)</f>
        <v>462.01</v>
      </c>
      <c r="H53" s="185">
        <f t="shared" si="6"/>
        <v>6.12</v>
      </c>
      <c r="M53" s="110">
        <v>462.01</v>
      </c>
      <c r="N53" s="134">
        <f t="shared" si="1"/>
        <v>0</v>
      </c>
    </row>
    <row r="54" spans="2:14" ht="14.4" x14ac:dyDescent="0.25">
      <c r="B54" s="195" t="s">
        <v>43</v>
      </c>
      <c r="C54" s="165">
        <v>103670</v>
      </c>
      <c r="D54" s="196" t="s">
        <v>69</v>
      </c>
      <c r="E54" s="195" t="s">
        <v>42</v>
      </c>
      <c r="F54" s="197">
        <f>((((PI()*0.2*0.2)/4)*0.85)+(((PI()*0.15*0.15)/4)*0.75))</f>
        <v>3.995713156284518E-2</v>
      </c>
      <c r="G54" s="184">
        <f>VLOOKUP(C54,sinapi!A53:D14535,4,FALSE)</f>
        <v>280.89999999999998</v>
      </c>
      <c r="H54" s="185">
        <f t="shared" si="6"/>
        <v>11.22</v>
      </c>
      <c r="M54" s="110">
        <v>280.89999999999998</v>
      </c>
      <c r="N54" s="134">
        <f t="shared" si="1"/>
        <v>0</v>
      </c>
    </row>
    <row r="55" spans="2:14" ht="14.4" x14ac:dyDescent="0.25">
      <c r="B55" s="195" t="s">
        <v>41</v>
      </c>
      <c r="C55" s="165">
        <v>7343</v>
      </c>
      <c r="D55" s="196" t="s">
        <v>150</v>
      </c>
      <c r="E55" s="195" t="s">
        <v>37</v>
      </c>
      <c r="F55" s="197">
        <f>(2*PI()*0.075*0.75)</f>
        <v>0.35342917352885173</v>
      </c>
      <c r="G55" s="184">
        <f>VLOOKUP(C55,sinapi!A54:D14536,4,FALSE)</f>
        <v>28.89</v>
      </c>
      <c r="H55" s="185">
        <f t="shared" si="6"/>
        <v>10.210000000000001</v>
      </c>
      <c r="M55" s="110">
        <v>28.89</v>
      </c>
      <c r="N55" s="134">
        <f t="shared" si="1"/>
        <v>0</v>
      </c>
    </row>
    <row r="56" spans="2:14" ht="14.4" x14ac:dyDescent="0.25">
      <c r="B56" s="195" t="s">
        <v>90</v>
      </c>
      <c r="C56" s="165">
        <v>88309</v>
      </c>
      <c r="D56" s="196" t="s">
        <v>45</v>
      </c>
      <c r="E56" s="195" t="s">
        <v>44</v>
      </c>
      <c r="F56" s="197">
        <v>4</v>
      </c>
      <c r="G56" s="184">
        <f>VLOOKUP(C56,sinapi!A55:D14537,4,FALSE)</f>
        <v>25.75</v>
      </c>
      <c r="H56" s="185">
        <f t="shared" si="6"/>
        <v>103</v>
      </c>
      <c r="M56" s="110">
        <v>25.75</v>
      </c>
      <c r="N56" s="134">
        <f t="shared" si="1"/>
        <v>0</v>
      </c>
    </row>
    <row r="57" spans="2:14" ht="15" thickBot="1" x14ac:dyDescent="0.3">
      <c r="B57" s="195" t="s">
        <v>90</v>
      </c>
      <c r="C57" s="165">
        <v>88316</v>
      </c>
      <c r="D57" s="196" t="s">
        <v>46</v>
      </c>
      <c r="E57" s="195" t="s">
        <v>44</v>
      </c>
      <c r="F57" s="197">
        <v>4</v>
      </c>
      <c r="G57" s="184">
        <f>VLOOKUP(C57,sinapi!A56:D14538,4,FALSE)</f>
        <v>20.74</v>
      </c>
      <c r="H57" s="185">
        <f t="shared" si="6"/>
        <v>82.96</v>
      </c>
      <c r="M57" s="110">
        <v>20.74</v>
      </c>
      <c r="N57" s="134">
        <f t="shared" si="1"/>
        <v>0</v>
      </c>
    </row>
    <row r="58" spans="2:14" ht="15" thickBot="1" x14ac:dyDescent="0.3">
      <c r="B58" s="293" t="s">
        <v>47</v>
      </c>
      <c r="C58" s="294"/>
      <c r="D58" s="294"/>
      <c r="E58" s="294"/>
      <c r="F58" s="294"/>
      <c r="G58" s="294"/>
      <c r="H58" s="198">
        <f>SUM(H50:H57)</f>
        <v>473.80999999999995</v>
      </c>
      <c r="M58" s="110"/>
      <c r="N58" s="134"/>
    </row>
    <row r="59" spans="2:14" ht="15" thickBot="1" x14ac:dyDescent="0.3">
      <c r="M59" s="110"/>
      <c r="N59" s="134"/>
    </row>
    <row r="60" spans="2:14" ht="15" thickBot="1" x14ac:dyDescent="0.3">
      <c r="B60" s="295" t="s">
        <v>151</v>
      </c>
      <c r="C60" s="296"/>
      <c r="D60" s="296"/>
      <c r="E60" s="296"/>
      <c r="F60" s="296"/>
      <c r="G60" s="296"/>
      <c r="H60" s="297"/>
      <c r="M60" s="110"/>
      <c r="N60" s="134"/>
    </row>
    <row r="61" spans="2:14" ht="24.6" thickBot="1" x14ac:dyDescent="0.3">
      <c r="B61" s="190" t="s">
        <v>13</v>
      </c>
      <c r="C61" s="191" t="s">
        <v>36</v>
      </c>
      <c r="D61" s="192" t="s">
        <v>19766</v>
      </c>
      <c r="E61" s="191" t="s">
        <v>16</v>
      </c>
      <c r="F61" s="193" t="s">
        <v>38</v>
      </c>
      <c r="G61" s="193" t="s">
        <v>39</v>
      </c>
      <c r="H61" s="194" t="s">
        <v>40</v>
      </c>
      <c r="M61" s="110"/>
      <c r="N61" s="134"/>
    </row>
    <row r="62" spans="2:14" ht="24" x14ac:dyDescent="0.25">
      <c r="B62" s="195" t="s">
        <v>90</v>
      </c>
      <c r="C62" s="195">
        <v>94970</v>
      </c>
      <c r="D62" s="196" t="s">
        <v>68</v>
      </c>
      <c r="E62" s="195" t="s">
        <v>42</v>
      </c>
      <c r="F62" s="197">
        <f>(0.128*1)</f>
        <v>0.128</v>
      </c>
      <c r="G62" s="184">
        <f>VLOOKUP(C62,sinapi!A61:D14543,4,FALSE)</f>
        <v>462.01</v>
      </c>
      <c r="H62" s="185">
        <f t="shared" ref="H62:H66" si="7">TRUNC(G62*F62,2)</f>
        <v>59.13</v>
      </c>
      <c r="I62" s="166">
        <f>(215.8+125.8+202.8+90.8)/0.2</f>
        <v>3176</v>
      </c>
      <c r="K62" s="166">
        <f>(215.8+125.8+202.8+90.8+145.8+176.8+176.8)/0.2</f>
        <v>5672.9999999999991</v>
      </c>
      <c r="M62" s="110">
        <v>462.01</v>
      </c>
      <c r="N62" s="134">
        <f t="shared" si="1"/>
        <v>0</v>
      </c>
    </row>
    <row r="63" spans="2:14" ht="14.4" x14ac:dyDescent="0.25">
      <c r="B63" s="195" t="s">
        <v>43</v>
      </c>
      <c r="C63" s="165">
        <v>103670</v>
      </c>
      <c r="D63" s="196" t="s">
        <v>69</v>
      </c>
      <c r="E63" s="195" t="s">
        <v>42</v>
      </c>
      <c r="F63" s="197">
        <f>F62</f>
        <v>0.128</v>
      </c>
      <c r="G63" s="184">
        <f>VLOOKUP(C63,sinapi!A62:D14544,4,FALSE)</f>
        <v>280.89999999999998</v>
      </c>
      <c r="H63" s="185">
        <f t="shared" si="7"/>
        <v>35.950000000000003</v>
      </c>
      <c r="I63" s="166">
        <f>215.8/2.5</f>
        <v>86.320000000000007</v>
      </c>
      <c r="J63" s="166">
        <f>215.8/12</f>
        <v>17.983333333333334</v>
      </c>
      <c r="K63" s="166">
        <f>145.8/2.5</f>
        <v>58.320000000000007</v>
      </c>
      <c r="L63" s="166">
        <f>145.8/12</f>
        <v>12.15</v>
      </c>
      <c r="M63" s="110">
        <v>280.89999999999998</v>
      </c>
      <c r="N63" s="134">
        <f t="shared" si="1"/>
        <v>0</v>
      </c>
    </row>
    <row r="64" spans="2:14" ht="24" x14ac:dyDescent="0.25">
      <c r="B64" s="195" t="s">
        <v>43</v>
      </c>
      <c r="C64" s="195">
        <v>92443</v>
      </c>
      <c r="D64" s="196" t="s">
        <v>158</v>
      </c>
      <c r="E64" s="195" t="s">
        <v>20</v>
      </c>
      <c r="F64" s="197">
        <f>(1*(0.6+0.55))</f>
        <v>1.1499999999999999</v>
      </c>
      <c r="G64" s="184">
        <f>VLOOKUP(C64,sinapi!A63:D14545,4,FALSE)</f>
        <v>57.9</v>
      </c>
      <c r="H64" s="185">
        <f t="shared" si="7"/>
        <v>66.58</v>
      </c>
      <c r="I64" s="166">
        <f>125.8/2.5</f>
        <v>50.32</v>
      </c>
      <c r="J64" s="166">
        <f>125.8/12</f>
        <v>10.483333333333333</v>
      </c>
      <c r="K64" s="166">
        <f>176.8/2.5</f>
        <v>70.72</v>
      </c>
      <c r="L64" s="166">
        <f>176.8/12</f>
        <v>14.733333333333334</v>
      </c>
      <c r="M64" s="110">
        <v>57.9</v>
      </c>
      <c r="N64" s="134">
        <f t="shared" si="1"/>
        <v>0</v>
      </c>
    </row>
    <row r="65" spans="2:14" ht="24" x14ac:dyDescent="0.25">
      <c r="B65" s="195" t="s">
        <v>43</v>
      </c>
      <c r="C65" s="165">
        <v>92761</v>
      </c>
      <c r="D65" s="196" t="s">
        <v>155</v>
      </c>
      <c r="E65" s="195" t="s">
        <v>112</v>
      </c>
      <c r="F65" s="197">
        <f>(1*6*0.395)</f>
        <v>2.37</v>
      </c>
      <c r="G65" s="184">
        <f>VLOOKUP(C65,sinapi!A64:D14546,4,FALSE)</f>
        <v>12.46</v>
      </c>
      <c r="H65" s="185">
        <f t="shared" si="7"/>
        <v>29.53</v>
      </c>
      <c r="I65" s="166">
        <f>202.8/2.5</f>
        <v>81.12</v>
      </c>
      <c r="J65" s="166">
        <f>202.8/12</f>
        <v>16.900000000000002</v>
      </c>
      <c r="M65" s="110">
        <v>12.46</v>
      </c>
      <c r="N65" s="134">
        <f t="shared" si="1"/>
        <v>0</v>
      </c>
    </row>
    <row r="66" spans="2:14" ht="15" thickBot="1" x14ac:dyDescent="0.3">
      <c r="B66" s="195" t="s">
        <v>43</v>
      </c>
      <c r="C66" s="165">
        <v>92800</v>
      </c>
      <c r="D66" s="196" t="s">
        <v>157</v>
      </c>
      <c r="E66" s="195" t="s">
        <v>112</v>
      </c>
      <c r="F66" s="197">
        <f>((5*1.43*0.154)+(1*4*0.154))</f>
        <v>1.7170999999999998</v>
      </c>
      <c r="G66" s="184">
        <f>VLOOKUP(C66,sinapi!A65:D14547,4,FALSE)</f>
        <v>10.050000000000001</v>
      </c>
      <c r="H66" s="185">
        <f t="shared" si="7"/>
        <v>17.25</v>
      </c>
      <c r="I66" s="166">
        <f>90.8/2.5</f>
        <v>36.32</v>
      </c>
      <c r="J66" s="166">
        <f>90.8/12</f>
        <v>7.5666666666666664</v>
      </c>
      <c r="M66" s="110">
        <v>10.050000000000001</v>
      </c>
      <c r="N66" s="134">
        <f t="shared" si="1"/>
        <v>0</v>
      </c>
    </row>
    <row r="67" spans="2:14" ht="15" thickBot="1" x14ac:dyDescent="0.3">
      <c r="B67" s="293" t="s">
        <v>47</v>
      </c>
      <c r="C67" s="294"/>
      <c r="D67" s="294"/>
      <c r="E67" s="294"/>
      <c r="F67" s="294"/>
      <c r="G67" s="294"/>
      <c r="H67" s="198">
        <f>SUM(H62:H66)</f>
        <v>208.44000000000003</v>
      </c>
      <c r="M67" s="110"/>
      <c r="N67" s="134"/>
    </row>
    <row r="68" spans="2:14" ht="15" thickBot="1" x14ac:dyDescent="0.3">
      <c r="J68" s="197">
        <f>(37+82+51+87+59+71+71)</f>
        <v>458</v>
      </c>
      <c r="M68" s="110"/>
      <c r="N68" s="134"/>
    </row>
    <row r="69" spans="2:14" ht="15" thickBot="1" x14ac:dyDescent="0.3">
      <c r="B69" s="295" t="s">
        <v>154</v>
      </c>
      <c r="C69" s="296"/>
      <c r="D69" s="296"/>
      <c r="E69" s="296"/>
      <c r="F69" s="296"/>
      <c r="G69" s="296"/>
      <c r="H69" s="297"/>
      <c r="M69" s="110"/>
      <c r="N69" s="134"/>
    </row>
    <row r="70" spans="2:14" ht="24.6" thickBot="1" x14ac:dyDescent="0.3">
      <c r="B70" s="190" t="s">
        <v>13</v>
      </c>
      <c r="C70" s="191" t="s">
        <v>36</v>
      </c>
      <c r="D70" s="192" t="s">
        <v>152</v>
      </c>
      <c r="E70" s="191" t="s">
        <v>16</v>
      </c>
      <c r="F70" s="193" t="s">
        <v>38</v>
      </c>
      <c r="G70" s="193" t="s">
        <v>39</v>
      </c>
      <c r="H70" s="194" t="s">
        <v>40</v>
      </c>
      <c r="M70" s="110"/>
      <c r="N70" s="134"/>
    </row>
    <row r="71" spans="2:14" ht="14.4" x14ac:dyDescent="0.25">
      <c r="B71" s="195" t="s">
        <v>90</v>
      </c>
      <c r="C71" s="195">
        <v>88309</v>
      </c>
      <c r="D71" s="196" t="s">
        <v>45</v>
      </c>
      <c r="E71" s="195" t="s">
        <v>44</v>
      </c>
      <c r="F71" s="197">
        <v>0.17699999999999994</v>
      </c>
      <c r="G71" s="184">
        <f>VLOOKUP(C71,sinapi!A70:D14552,4,FALSE)</f>
        <v>25.75</v>
      </c>
      <c r="H71" s="185">
        <f t="shared" ref="H71:H73" si="8">TRUNC(G71*F71,2)</f>
        <v>4.55</v>
      </c>
      <c r="M71" s="110">
        <v>25.75</v>
      </c>
      <c r="N71" s="134">
        <f t="shared" si="1"/>
        <v>0</v>
      </c>
    </row>
    <row r="72" spans="2:14" ht="14.4" x14ac:dyDescent="0.25">
      <c r="B72" s="195" t="s">
        <v>90</v>
      </c>
      <c r="C72" s="195">
        <v>88316</v>
      </c>
      <c r="D72" s="196" t="s">
        <v>46</v>
      </c>
      <c r="E72" s="195" t="s">
        <v>44</v>
      </c>
      <c r="F72" s="197">
        <v>0.33200000000000007</v>
      </c>
      <c r="G72" s="184">
        <f>VLOOKUP(C72,sinapi!A71:D14553,4,FALSE)</f>
        <v>20.74</v>
      </c>
      <c r="H72" s="185">
        <f t="shared" si="8"/>
        <v>6.88</v>
      </c>
      <c r="M72" s="110">
        <v>20.74</v>
      </c>
      <c r="N72" s="134">
        <f t="shared" ref="N72:N106" si="9">G72-M72</f>
        <v>0</v>
      </c>
    </row>
    <row r="73" spans="2:14" ht="24.6" thickBot="1" x14ac:dyDescent="0.3">
      <c r="B73" s="195" t="s">
        <v>90</v>
      </c>
      <c r="C73" s="195">
        <v>94970</v>
      </c>
      <c r="D73" s="196" t="s">
        <v>68</v>
      </c>
      <c r="E73" s="195" t="s">
        <v>42</v>
      </c>
      <c r="F73" s="197">
        <f>(PI()*0.15*0.15/4)</f>
        <v>1.7671458676442587E-2</v>
      </c>
      <c r="G73" s="184">
        <f>VLOOKUP(C73,sinapi!A72:D14554,4,FALSE)</f>
        <v>462.01</v>
      </c>
      <c r="H73" s="185">
        <f t="shared" si="8"/>
        <v>8.16</v>
      </c>
      <c r="M73" s="110">
        <v>462.01</v>
      </c>
      <c r="N73" s="134">
        <f t="shared" si="9"/>
        <v>0</v>
      </c>
    </row>
    <row r="74" spans="2:14" ht="15" thickBot="1" x14ac:dyDescent="0.3">
      <c r="B74" s="293" t="s">
        <v>47</v>
      </c>
      <c r="C74" s="294"/>
      <c r="D74" s="294"/>
      <c r="E74" s="294"/>
      <c r="F74" s="294"/>
      <c r="G74" s="294"/>
      <c r="H74" s="198">
        <f>SUM(H71:H73)</f>
        <v>19.59</v>
      </c>
      <c r="M74" s="110"/>
      <c r="N74" s="134"/>
    </row>
    <row r="75" spans="2:14" ht="15" thickBot="1" x14ac:dyDescent="0.3">
      <c r="M75" s="110"/>
      <c r="N75" s="134"/>
    </row>
    <row r="76" spans="2:14" ht="15" thickBot="1" x14ac:dyDescent="0.3">
      <c r="B76" s="295" t="s">
        <v>160</v>
      </c>
      <c r="C76" s="296"/>
      <c r="D76" s="296"/>
      <c r="E76" s="296"/>
      <c r="F76" s="296"/>
      <c r="G76" s="296"/>
      <c r="H76" s="297"/>
      <c r="M76" s="110"/>
      <c r="N76" s="134"/>
    </row>
    <row r="77" spans="2:14" ht="36.6" thickBot="1" x14ac:dyDescent="0.3">
      <c r="B77" s="190" t="s">
        <v>13</v>
      </c>
      <c r="C77" s="191" t="s">
        <v>36</v>
      </c>
      <c r="D77" s="192" t="s">
        <v>19765</v>
      </c>
      <c r="E77" s="191" t="s">
        <v>76</v>
      </c>
      <c r="F77" s="193" t="s">
        <v>38</v>
      </c>
      <c r="G77" s="193" t="s">
        <v>39</v>
      </c>
      <c r="H77" s="194" t="s">
        <v>40</v>
      </c>
      <c r="M77" s="110"/>
      <c r="N77" s="134"/>
    </row>
    <row r="78" spans="2:14" ht="24" x14ac:dyDescent="0.25">
      <c r="B78" s="195" t="s">
        <v>90</v>
      </c>
      <c r="C78" s="195">
        <v>94970</v>
      </c>
      <c r="D78" s="196" t="s">
        <v>68</v>
      </c>
      <c r="E78" s="195" t="s">
        <v>42</v>
      </c>
      <c r="F78" s="197">
        <f>(4*((0.128+0.09)/2))</f>
        <v>0.436</v>
      </c>
      <c r="G78" s="184">
        <f>VLOOKUP(C78,sinapi!A77:D14559,4,FALSE)</f>
        <v>462.01</v>
      </c>
      <c r="H78" s="185">
        <f t="shared" ref="H78:H83" si="10">TRUNC(G78*F78,2)</f>
        <v>201.43</v>
      </c>
      <c r="M78" s="110">
        <v>462.01</v>
      </c>
      <c r="N78" s="134">
        <f t="shared" si="9"/>
        <v>0</v>
      </c>
    </row>
    <row r="79" spans="2:14" ht="14.4" x14ac:dyDescent="0.25">
      <c r="B79" s="195" t="s">
        <v>43</v>
      </c>
      <c r="C79" s="165">
        <v>103670</v>
      </c>
      <c r="D79" s="196" t="s">
        <v>69</v>
      </c>
      <c r="E79" s="195" t="s">
        <v>42</v>
      </c>
      <c r="F79" s="197">
        <f>(F78)</f>
        <v>0.436</v>
      </c>
      <c r="G79" s="184">
        <f>VLOOKUP(C79,sinapi!A78:D14560,4,FALSE)</f>
        <v>280.89999999999998</v>
      </c>
      <c r="H79" s="185">
        <f t="shared" si="10"/>
        <v>122.47</v>
      </c>
      <c r="M79" s="110">
        <v>280.89999999999998</v>
      </c>
      <c r="N79" s="134">
        <f t="shared" si="9"/>
        <v>0</v>
      </c>
    </row>
    <row r="80" spans="2:14" ht="24" x14ac:dyDescent="0.25">
      <c r="B80" s="195" t="s">
        <v>43</v>
      </c>
      <c r="C80" s="195">
        <v>92443</v>
      </c>
      <c r="D80" s="196" t="s">
        <v>158</v>
      </c>
      <c r="E80" s="195" t="s">
        <v>20</v>
      </c>
      <c r="F80" s="197">
        <f>(((0.6*4)+(0.55*4))*2)</f>
        <v>9.1999999999999993</v>
      </c>
      <c r="G80" s="184">
        <f>VLOOKUP(C80,sinapi!A79:D14561,4,FALSE)</f>
        <v>57.9</v>
      </c>
      <c r="H80" s="185">
        <f t="shared" si="10"/>
        <v>532.67999999999995</v>
      </c>
      <c r="M80" s="110">
        <v>57.9</v>
      </c>
      <c r="N80" s="134">
        <f t="shared" si="9"/>
        <v>0</v>
      </c>
    </row>
    <row r="81" spans="2:14" ht="24" x14ac:dyDescent="0.25">
      <c r="B81" s="195" t="s">
        <v>43</v>
      </c>
      <c r="C81" s="165">
        <v>92761</v>
      </c>
      <c r="D81" s="196" t="s">
        <v>155</v>
      </c>
      <c r="E81" s="195" t="s">
        <v>112</v>
      </c>
      <c r="F81" s="197">
        <f>(((0.55*2)+(3.95*2)+(4.15*2))*0.395)</f>
        <v>6.8335000000000008</v>
      </c>
      <c r="G81" s="184">
        <f>VLOOKUP(C81,sinapi!A80:D14562,4,FALSE)</f>
        <v>12.46</v>
      </c>
      <c r="H81" s="185">
        <f t="shared" si="10"/>
        <v>85.14</v>
      </c>
      <c r="M81" s="110">
        <v>12.46</v>
      </c>
      <c r="N81" s="134">
        <f t="shared" si="9"/>
        <v>0</v>
      </c>
    </row>
    <row r="82" spans="2:14" ht="14.4" x14ac:dyDescent="0.25">
      <c r="B82" s="195" t="s">
        <v>43</v>
      </c>
      <c r="C82" s="165">
        <v>92800</v>
      </c>
      <c r="D82" s="196" t="s">
        <v>157</v>
      </c>
      <c r="E82" s="195" t="s">
        <v>112</v>
      </c>
      <c r="F82" s="197">
        <f>(((1.43+0.8)/2)*20*0.154)</f>
        <v>3.4342000000000001</v>
      </c>
      <c r="G82" s="184">
        <f>VLOOKUP(C82,sinapi!A81:D14563,4,FALSE)</f>
        <v>10.050000000000001</v>
      </c>
      <c r="H82" s="185">
        <f t="shared" si="10"/>
        <v>34.51</v>
      </c>
      <c r="M82" s="110">
        <v>10.050000000000001</v>
      </c>
      <c r="N82" s="134">
        <f t="shared" si="9"/>
        <v>0</v>
      </c>
    </row>
    <row r="83" spans="2:14" ht="15" thickBot="1" x14ac:dyDescent="0.3">
      <c r="B83" s="195" t="s">
        <v>43</v>
      </c>
      <c r="C83" s="165">
        <v>102498</v>
      </c>
      <c r="D83" s="196" t="s">
        <v>142</v>
      </c>
      <c r="E83" s="195" t="s">
        <v>20</v>
      </c>
      <c r="F83" s="197">
        <f>((0.55*4)+(0.3*4))</f>
        <v>3.4000000000000004</v>
      </c>
      <c r="G83" s="184">
        <f>VLOOKUP(C83,sinapi!A82:D14564,4,FALSE)</f>
        <v>1.55</v>
      </c>
      <c r="H83" s="185">
        <f t="shared" si="10"/>
        <v>5.27</v>
      </c>
      <c r="M83" s="110">
        <v>1.55</v>
      </c>
      <c r="N83" s="134">
        <f t="shared" si="9"/>
        <v>0</v>
      </c>
    </row>
    <row r="84" spans="2:14" ht="15" thickBot="1" x14ac:dyDescent="0.3">
      <c r="B84" s="293" t="s">
        <v>47</v>
      </c>
      <c r="C84" s="294"/>
      <c r="D84" s="294"/>
      <c r="E84" s="294"/>
      <c r="F84" s="294"/>
      <c r="G84" s="294"/>
      <c r="H84" s="198">
        <f>SUM(H78:H83)</f>
        <v>981.49999999999989</v>
      </c>
      <c r="M84" s="110"/>
      <c r="N84" s="134"/>
    </row>
    <row r="85" spans="2:14" ht="14.4" x14ac:dyDescent="0.25">
      <c r="M85" s="110"/>
      <c r="N85" s="134"/>
    </row>
    <row r="86" spans="2:14" ht="15" thickBot="1" x14ac:dyDescent="0.3">
      <c r="M86" s="110"/>
      <c r="N86" s="134"/>
    </row>
    <row r="87" spans="2:14" ht="15" thickBot="1" x14ac:dyDescent="0.3">
      <c r="B87" s="295" t="s">
        <v>196</v>
      </c>
      <c r="C87" s="296"/>
      <c r="D87" s="296"/>
      <c r="E87" s="296"/>
      <c r="F87" s="296"/>
      <c r="G87" s="296"/>
      <c r="H87" s="297"/>
      <c r="M87" s="110"/>
      <c r="N87" s="134"/>
    </row>
    <row r="88" spans="2:14" ht="24.6" thickBot="1" x14ac:dyDescent="0.3">
      <c r="B88" s="190" t="s">
        <v>13</v>
      </c>
      <c r="C88" s="191" t="s">
        <v>36</v>
      </c>
      <c r="D88" s="192" t="s">
        <v>206</v>
      </c>
      <c r="E88" s="191" t="s">
        <v>76</v>
      </c>
      <c r="F88" s="193" t="s">
        <v>38</v>
      </c>
      <c r="G88" s="193" t="s">
        <v>39</v>
      </c>
      <c r="H88" s="194" t="s">
        <v>40</v>
      </c>
      <c r="M88" s="110"/>
      <c r="N88" s="134"/>
    </row>
    <row r="89" spans="2:14" ht="14.4" x14ac:dyDescent="0.25">
      <c r="B89" s="195" t="s">
        <v>43</v>
      </c>
      <c r="C89" s="165">
        <v>103670</v>
      </c>
      <c r="D89" s="196" t="s">
        <v>69</v>
      </c>
      <c r="E89" s="195" t="s">
        <v>42</v>
      </c>
      <c r="F89" s="197">
        <f>(((PI()*0.15*0.15)/4)*0.5)</f>
        <v>8.8357293382212935E-3</v>
      </c>
      <c r="G89" s="184">
        <f>VLOOKUP(C89,sinapi!A97:D14579,4,FALSE)</f>
        <v>280.89999999999998</v>
      </c>
      <c r="H89" s="185">
        <f t="shared" ref="H89:H92" si="11">TRUNC(G89*F89,2)</f>
        <v>2.48</v>
      </c>
      <c r="M89" s="110">
        <v>280.89999999999998</v>
      </c>
      <c r="N89" s="134">
        <f t="shared" si="9"/>
        <v>0</v>
      </c>
    </row>
    <row r="90" spans="2:14" ht="24" x14ac:dyDescent="0.25">
      <c r="B90" s="195" t="s">
        <v>65</v>
      </c>
      <c r="C90" s="165" t="str">
        <f>B69</f>
        <v>COMPOSIÇÃO 8</v>
      </c>
      <c r="D90" s="196" t="str">
        <f>D70</f>
        <v>ESTACA BROCA DE CONCRETO, DIÂMETRO DE 15CM, ESCAVAÇÃO MANUAL COM TRADO CONCHA, SEM ARMADURA DE ARRANQUE</v>
      </c>
      <c r="E90" s="195" t="s">
        <v>58</v>
      </c>
      <c r="F90" s="197">
        <v>0.5</v>
      </c>
      <c r="G90" s="200">
        <f>H74</f>
        <v>19.59</v>
      </c>
      <c r="H90" s="185">
        <f t="shared" si="11"/>
        <v>9.7899999999999991</v>
      </c>
      <c r="M90" s="110"/>
      <c r="N90" s="134"/>
    </row>
    <row r="91" spans="2:14" ht="24" x14ac:dyDescent="0.25">
      <c r="B91" s="195" t="s">
        <v>43</v>
      </c>
      <c r="C91" s="165">
        <v>92761</v>
      </c>
      <c r="D91" s="196" t="s">
        <v>155</v>
      </c>
      <c r="E91" s="195" t="s">
        <v>112</v>
      </c>
      <c r="F91" s="197">
        <f>(1*4*0.395)</f>
        <v>1.58</v>
      </c>
      <c r="G91" s="184">
        <f>VLOOKUP(C91,sinapi!A99:D14581,4,FALSE)</f>
        <v>12.46</v>
      </c>
      <c r="H91" s="185">
        <f t="shared" si="11"/>
        <v>19.68</v>
      </c>
      <c r="M91" s="110">
        <v>12.46</v>
      </c>
      <c r="N91" s="134">
        <f t="shared" si="9"/>
        <v>0</v>
      </c>
    </row>
    <row r="92" spans="2:14" ht="15" thickBot="1" x14ac:dyDescent="0.3">
      <c r="B92" s="195" t="s">
        <v>43</v>
      </c>
      <c r="C92" s="165">
        <v>92799</v>
      </c>
      <c r="D92" s="196" t="s">
        <v>156</v>
      </c>
      <c r="E92" s="195" t="s">
        <v>112</v>
      </c>
      <c r="F92" s="197">
        <f>(7*0.52*0.109)</f>
        <v>0.39676</v>
      </c>
      <c r="G92" s="184">
        <f>VLOOKUP(C92,sinapi!A100:D14582,4,FALSE)</f>
        <v>11.07</v>
      </c>
      <c r="H92" s="185">
        <f t="shared" si="11"/>
        <v>4.3899999999999997</v>
      </c>
      <c r="M92" s="110">
        <v>11.07</v>
      </c>
      <c r="N92" s="134">
        <f t="shared" si="9"/>
        <v>0</v>
      </c>
    </row>
    <row r="93" spans="2:14" ht="15" thickBot="1" x14ac:dyDescent="0.3">
      <c r="B93" s="293" t="s">
        <v>47</v>
      </c>
      <c r="C93" s="294"/>
      <c r="D93" s="294"/>
      <c r="E93" s="294"/>
      <c r="F93" s="294"/>
      <c r="G93" s="294"/>
      <c r="H93" s="198">
        <f>SUM(H89:H92)</f>
        <v>36.339999999999996</v>
      </c>
      <c r="M93" s="110"/>
      <c r="N93" s="134"/>
    </row>
    <row r="94" spans="2:14" ht="15" thickBot="1" x14ac:dyDescent="0.3">
      <c r="M94" s="110"/>
      <c r="N94" s="134"/>
    </row>
    <row r="95" spans="2:14" ht="15" thickBot="1" x14ac:dyDescent="0.3">
      <c r="B95" s="295" t="s">
        <v>13867</v>
      </c>
      <c r="C95" s="296"/>
      <c r="D95" s="296"/>
      <c r="E95" s="296"/>
      <c r="F95" s="296"/>
      <c r="G95" s="296"/>
      <c r="H95" s="297"/>
      <c r="M95" s="110"/>
      <c r="N95" s="134"/>
    </row>
    <row r="96" spans="2:14" ht="15" thickBot="1" x14ac:dyDescent="0.3">
      <c r="B96" s="190" t="s">
        <v>13</v>
      </c>
      <c r="C96" s="191" t="s">
        <v>36</v>
      </c>
      <c r="D96" s="192" t="s">
        <v>13870</v>
      </c>
      <c r="E96" s="191" t="s">
        <v>76</v>
      </c>
      <c r="F96" s="193" t="s">
        <v>38</v>
      </c>
      <c r="G96" s="193" t="s">
        <v>39</v>
      </c>
      <c r="H96" s="194" t="s">
        <v>40</v>
      </c>
      <c r="M96" s="110"/>
      <c r="N96" s="134"/>
    </row>
    <row r="97" spans="2:14" ht="14.4" x14ac:dyDescent="0.25">
      <c r="B97" s="195" t="s">
        <v>90</v>
      </c>
      <c r="C97" s="195">
        <v>88309</v>
      </c>
      <c r="D97" s="196" t="s">
        <v>45</v>
      </c>
      <c r="E97" s="195" t="s">
        <v>44</v>
      </c>
      <c r="F97" s="197">
        <v>0.1</v>
      </c>
      <c r="G97" s="184">
        <f>VLOOKUP(C97,sinapi!A105:D14587,4,FALSE)</f>
        <v>25.75</v>
      </c>
      <c r="H97" s="185">
        <f t="shared" ref="H97:H99" si="12">TRUNC(G97*F97,2)</f>
        <v>2.57</v>
      </c>
      <c r="M97" s="110">
        <v>25.75</v>
      </c>
      <c r="N97" s="134">
        <f t="shared" si="9"/>
        <v>0</v>
      </c>
    </row>
    <row r="98" spans="2:14" ht="14.4" x14ac:dyDescent="0.25">
      <c r="B98" s="195" t="s">
        <v>90</v>
      </c>
      <c r="C98" s="195">
        <v>88316</v>
      </c>
      <c r="D98" s="196" t="s">
        <v>46</v>
      </c>
      <c r="E98" s="195" t="s">
        <v>44</v>
      </c>
      <c r="F98" s="197">
        <v>0.1</v>
      </c>
      <c r="G98" s="184">
        <f>VLOOKUP(C98,sinapi!A106:D14588,4,FALSE)</f>
        <v>20.74</v>
      </c>
      <c r="H98" s="185">
        <f t="shared" si="12"/>
        <v>2.0699999999999998</v>
      </c>
      <c r="M98" s="110">
        <v>20.74</v>
      </c>
      <c r="N98" s="134">
        <f t="shared" si="9"/>
        <v>0</v>
      </c>
    </row>
    <row r="99" spans="2:14" ht="15" thickBot="1" x14ac:dyDescent="0.3">
      <c r="B99" s="195" t="s">
        <v>41</v>
      </c>
      <c r="C99" s="165">
        <v>13244</v>
      </c>
      <c r="D99" s="196" t="s">
        <v>10355</v>
      </c>
      <c r="E99" s="195" t="s">
        <v>14</v>
      </c>
      <c r="F99" s="197">
        <v>1</v>
      </c>
      <c r="G99" s="184">
        <f>VLOOKUP(C99,sinapi!A107:D14589,4,FALSE)</f>
        <v>42.36</v>
      </c>
      <c r="H99" s="185">
        <f t="shared" si="12"/>
        <v>42.36</v>
      </c>
      <c r="M99" s="110">
        <v>42.36</v>
      </c>
      <c r="N99" s="134">
        <f t="shared" si="9"/>
        <v>0</v>
      </c>
    </row>
    <row r="100" spans="2:14" ht="15" thickBot="1" x14ac:dyDescent="0.3">
      <c r="B100" s="293" t="s">
        <v>47</v>
      </c>
      <c r="C100" s="294"/>
      <c r="D100" s="294"/>
      <c r="E100" s="294"/>
      <c r="F100" s="294"/>
      <c r="G100" s="294"/>
      <c r="H100" s="198">
        <f>SUM(H97:H99)</f>
        <v>47</v>
      </c>
      <c r="M100" s="110"/>
      <c r="N100" s="134"/>
    </row>
    <row r="101" spans="2:14" ht="15" thickBot="1" x14ac:dyDescent="0.3">
      <c r="M101" s="110"/>
      <c r="N101" s="134"/>
    </row>
    <row r="102" spans="2:14" ht="15" thickBot="1" x14ac:dyDescent="0.3">
      <c r="B102" s="295" t="s">
        <v>13868</v>
      </c>
      <c r="C102" s="296"/>
      <c r="D102" s="296"/>
      <c r="E102" s="296"/>
      <c r="F102" s="296"/>
      <c r="G102" s="296"/>
      <c r="H102" s="297"/>
      <c r="M102" s="110"/>
      <c r="N102" s="134"/>
    </row>
    <row r="103" spans="2:14" ht="24.6" thickBot="1" x14ac:dyDescent="0.3">
      <c r="B103" s="190" t="s">
        <v>13</v>
      </c>
      <c r="C103" s="191" t="s">
        <v>36</v>
      </c>
      <c r="D103" s="192" t="s">
        <v>13869</v>
      </c>
      <c r="E103" s="191" t="s">
        <v>76</v>
      </c>
      <c r="F103" s="193" t="s">
        <v>38</v>
      </c>
      <c r="G103" s="193" t="s">
        <v>39</v>
      </c>
      <c r="H103" s="194" t="s">
        <v>40</v>
      </c>
      <c r="M103" s="110"/>
      <c r="N103" s="134"/>
    </row>
    <row r="104" spans="2:14" ht="14.4" x14ac:dyDescent="0.25">
      <c r="B104" s="195" t="s">
        <v>90</v>
      </c>
      <c r="C104" s="195">
        <v>88309</v>
      </c>
      <c r="D104" s="196" t="s">
        <v>45</v>
      </c>
      <c r="E104" s="195" t="s">
        <v>44</v>
      </c>
      <c r="F104" s="197">
        <v>0.1</v>
      </c>
      <c r="G104" s="184">
        <f>VLOOKUP(C104,sinapi!A112:D14594,4,FALSE)</f>
        <v>25.75</v>
      </c>
      <c r="H104" s="185">
        <f t="shared" ref="H104:H106" si="13">TRUNC(G104*F104,2)</f>
        <v>2.57</v>
      </c>
      <c r="M104" s="110">
        <v>25.75</v>
      </c>
      <c r="N104" s="134">
        <f t="shared" si="9"/>
        <v>0</v>
      </c>
    </row>
    <row r="105" spans="2:14" ht="14.4" x14ac:dyDescent="0.25">
      <c r="B105" s="195" t="s">
        <v>90</v>
      </c>
      <c r="C105" s="195">
        <v>88316</v>
      </c>
      <c r="D105" s="196" t="s">
        <v>46</v>
      </c>
      <c r="E105" s="195" t="s">
        <v>44</v>
      </c>
      <c r="F105" s="197">
        <v>0.1</v>
      </c>
      <c r="G105" s="184">
        <f>VLOOKUP(C105,sinapi!A113:D14595,4,FALSE)</f>
        <v>20.74</v>
      </c>
      <c r="H105" s="185">
        <f t="shared" si="13"/>
        <v>2.0699999999999998</v>
      </c>
      <c r="M105" s="110">
        <v>20.74</v>
      </c>
      <c r="N105" s="134">
        <f t="shared" si="9"/>
        <v>0</v>
      </c>
    </row>
    <row r="106" spans="2:14" ht="24.6" thickBot="1" x14ac:dyDescent="0.3">
      <c r="B106" s="195" t="s">
        <v>41</v>
      </c>
      <c r="C106" s="165">
        <v>37525</v>
      </c>
      <c r="D106" s="196" t="s">
        <v>13164</v>
      </c>
      <c r="E106" s="195" t="s">
        <v>16</v>
      </c>
      <c r="F106" s="197">
        <v>1</v>
      </c>
      <c r="G106" s="184">
        <f>VLOOKUP(C106,sinapi!A114:D14596,4,FALSE)</f>
        <v>3.05</v>
      </c>
      <c r="H106" s="185">
        <f t="shared" si="13"/>
        <v>3.05</v>
      </c>
      <c r="M106" s="110">
        <v>3.05</v>
      </c>
      <c r="N106" s="134">
        <f t="shared" si="9"/>
        <v>0</v>
      </c>
    </row>
    <row r="107" spans="2:14" ht="12.6" thickBot="1" x14ac:dyDescent="0.3">
      <c r="B107" s="293" t="s">
        <v>47</v>
      </c>
      <c r="C107" s="294"/>
      <c r="D107" s="294"/>
      <c r="E107" s="294"/>
      <c r="F107" s="294"/>
      <c r="G107" s="294"/>
      <c r="H107" s="198">
        <f>SUM(H104:H106)</f>
        <v>7.6899999999999995</v>
      </c>
    </row>
    <row r="110" spans="2:14" x14ac:dyDescent="0.25">
      <c r="D110" s="201" t="s">
        <v>203</v>
      </c>
    </row>
    <row r="111" spans="2:14" x14ac:dyDescent="0.25">
      <c r="D111" s="201" t="str">
        <f>Cronograma!B28</f>
        <v>RAFAEL DOS SANTOS ARAUJO LIMA</v>
      </c>
    </row>
    <row r="112" spans="2:14" x14ac:dyDescent="0.25">
      <c r="D112" s="201" t="str">
        <f>Cronograma!B29</f>
        <v>Eng. Civil - CREA/MS 20613D</v>
      </c>
    </row>
  </sheetData>
  <autoFilter ref="B5:N107" xr:uid="{00000000-0001-0000-0700-000000000000}">
    <filterColumn colId="0" showButton="0"/>
    <filterColumn colId="1" showButton="0"/>
    <filterColumn colId="2" showButton="0"/>
    <filterColumn colId="3" showButton="0"/>
    <filterColumn colId="4" showButton="0"/>
    <filterColumn colId="5" showButton="0"/>
  </autoFilter>
  <mergeCells count="25">
    <mergeCell ref="B22:H22"/>
    <mergeCell ref="B27:G27"/>
    <mergeCell ref="B41:H41"/>
    <mergeCell ref="B46:G46"/>
    <mergeCell ref="B48:H48"/>
    <mergeCell ref="B29:H29"/>
    <mergeCell ref="B39:G39"/>
    <mergeCell ref="E3:F3"/>
    <mergeCell ref="B5:H5"/>
    <mergeCell ref="B11:G11"/>
    <mergeCell ref="B13:H13"/>
    <mergeCell ref="B20:G20"/>
    <mergeCell ref="B58:G58"/>
    <mergeCell ref="B69:H69"/>
    <mergeCell ref="B74:G74"/>
    <mergeCell ref="B60:H60"/>
    <mergeCell ref="B67:G67"/>
    <mergeCell ref="B107:G107"/>
    <mergeCell ref="B87:H87"/>
    <mergeCell ref="B93:G93"/>
    <mergeCell ref="B76:H76"/>
    <mergeCell ref="B84:G84"/>
    <mergeCell ref="B95:H95"/>
    <mergeCell ref="B100:G100"/>
    <mergeCell ref="B102:H102"/>
  </mergeCells>
  <conditionalFormatting sqref="B6:H10">
    <cfRule type="expression" dxfId="25" priority="649" stopIfTrue="1">
      <formula>AND(#REF!&lt;&gt;"COMPOSICAO",#REF!&lt;&gt;"INSUMO",#REF!&lt;&gt;"")</formula>
    </cfRule>
    <cfRule type="expression" dxfId="24" priority="650" stopIfTrue="1">
      <formula>AND(OR(#REF!="COMPOSICAO",#REF!="INSUMO",#REF!&lt;&gt;""),#REF!&lt;&gt;"")</formula>
    </cfRule>
  </conditionalFormatting>
  <conditionalFormatting sqref="B14:H19">
    <cfRule type="expression" dxfId="23" priority="21" stopIfTrue="1">
      <formula>AND(#REF!&lt;&gt;"COMPOSICAO",#REF!&lt;&gt;"INSUMO",#REF!&lt;&gt;"")</formula>
    </cfRule>
    <cfRule type="expression" dxfId="22" priority="22" stopIfTrue="1">
      <formula>AND(OR(#REF!="COMPOSICAO",#REF!="INSUMO",#REF!&lt;&gt;""),#REF!&lt;&gt;"")</formula>
    </cfRule>
  </conditionalFormatting>
  <conditionalFormatting sqref="B23:H26">
    <cfRule type="expression" dxfId="21" priority="19" stopIfTrue="1">
      <formula>AND(#REF!&lt;&gt;"COMPOSICAO",#REF!&lt;&gt;"INSUMO",#REF!&lt;&gt;"")</formula>
    </cfRule>
    <cfRule type="expression" dxfId="20" priority="20" stopIfTrue="1">
      <formula>AND(OR(#REF!="COMPOSICAO",#REF!="INSUMO",#REF!&lt;&gt;""),#REF!&lt;&gt;"")</formula>
    </cfRule>
  </conditionalFormatting>
  <conditionalFormatting sqref="B30:H38">
    <cfRule type="expression" dxfId="19" priority="17" stopIfTrue="1">
      <formula>AND(#REF!&lt;&gt;"COMPOSICAO",#REF!&lt;&gt;"INSUMO",#REF!&lt;&gt;"")</formula>
    </cfRule>
    <cfRule type="expression" dxfId="18" priority="18" stopIfTrue="1">
      <formula>AND(OR(#REF!="COMPOSICAO",#REF!="INSUMO",#REF!&lt;&gt;""),#REF!&lt;&gt;"")</formula>
    </cfRule>
  </conditionalFormatting>
  <conditionalFormatting sqref="B42:H45">
    <cfRule type="expression" dxfId="17" priority="15" stopIfTrue="1">
      <formula>AND(#REF!&lt;&gt;"COMPOSICAO",#REF!&lt;&gt;"INSUMO",#REF!&lt;&gt;"")</formula>
    </cfRule>
    <cfRule type="expression" dxfId="16" priority="16" stopIfTrue="1">
      <formula>AND(OR(#REF!="COMPOSICAO",#REF!="INSUMO",#REF!&lt;&gt;""),#REF!&lt;&gt;"")</formula>
    </cfRule>
  </conditionalFormatting>
  <conditionalFormatting sqref="B49:H57">
    <cfRule type="expression" dxfId="15" priority="13" stopIfTrue="1">
      <formula>AND(#REF!&lt;&gt;"COMPOSICAO",#REF!&lt;&gt;"INSUMO",#REF!&lt;&gt;"")</formula>
    </cfRule>
    <cfRule type="expression" dxfId="14" priority="14" stopIfTrue="1">
      <formula>AND(OR(#REF!="COMPOSICAO",#REF!="INSUMO",#REF!&lt;&gt;""),#REF!&lt;&gt;"")</formula>
    </cfRule>
  </conditionalFormatting>
  <conditionalFormatting sqref="B61:H66">
    <cfRule type="expression" dxfId="13" priority="11" stopIfTrue="1">
      <formula>AND(#REF!&lt;&gt;"COMPOSICAO",#REF!&lt;&gt;"INSUMO",#REF!&lt;&gt;"")</formula>
    </cfRule>
    <cfRule type="expression" dxfId="12" priority="12" stopIfTrue="1">
      <formula>AND(OR(#REF!="COMPOSICAO",#REF!="INSUMO",#REF!&lt;&gt;""),#REF!&lt;&gt;"")</formula>
    </cfRule>
  </conditionalFormatting>
  <conditionalFormatting sqref="B70:H73">
    <cfRule type="expression" dxfId="11" priority="9" stopIfTrue="1">
      <formula>AND(#REF!&lt;&gt;"COMPOSICAO",#REF!&lt;&gt;"INSUMO",#REF!&lt;&gt;"")</formula>
    </cfRule>
    <cfRule type="expression" dxfId="10" priority="10" stopIfTrue="1">
      <formula>AND(OR(#REF!="COMPOSICAO",#REF!="INSUMO",#REF!&lt;&gt;""),#REF!&lt;&gt;"")</formula>
    </cfRule>
  </conditionalFormatting>
  <conditionalFormatting sqref="B77:H83">
    <cfRule type="expression" dxfId="9" priority="7" stopIfTrue="1">
      <formula>AND(#REF!&lt;&gt;"COMPOSICAO",#REF!&lt;&gt;"INSUMO",#REF!&lt;&gt;"")</formula>
    </cfRule>
    <cfRule type="expression" dxfId="8" priority="8" stopIfTrue="1">
      <formula>AND(OR(#REF!="COMPOSICAO",#REF!="INSUMO",#REF!&lt;&gt;""),#REF!&lt;&gt;"")</formula>
    </cfRule>
  </conditionalFormatting>
  <conditionalFormatting sqref="B88:H92">
    <cfRule type="expression" dxfId="7" priority="5" stopIfTrue="1">
      <formula>AND(#REF!&lt;&gt;"COMPOSICAO",#REF!&lt;&gt;"INSUMO",#REF!&lt;&gt;"")</formula>
    </cfRule>
    <cfRule type="expression" dxfId="6" priority="6" stopIfTrue="1">
      <formula>AND(OR(#REF!="COMPOSICAO",#REF!="INSUMO",#REF!&lt;&gt;""),#REF!&lt;&gt;"")</formula>
    </cfRule>
  </conditionalFormatting>
  <conditionalFormatting sqref="B96:H99">
    <cfRule type="expression" dxfId="5" priority="3" stopIfTrue="1">
      <formula>AND(#REF!&lt;&gt;"COMPOSICAO",#REF!&lt;&gt;"INSUMO",#REF!&lt;&gt;"")</formula>
    </cfRule>
    <cfRule type="expression" dxfId="4" priority="4" stopIfTrue="1">
      <formula>AND(OR(#REF!="COMPOSICAO",#REF!="INSUMO",#REF!&lt;&gt;""),#REF!&lt;&gt;"")</formula>
    </cfRule>
  </conditionalFormatting>
  <conditionalFormatting sqref="B103:H106">
    <cfRule type="expression" dxfId="3" priority="1" stopIfTrue="1">
      <formula>AND(#REF!&lt;&gt;"COMPOSICAO",#REF!&lt;&gt;"INSUMO",#REF!&lt;&gt;"")</formula>
    </cfRule>
    <cfRule type="expression" dxfId="2" priority="2" stopIfTrue="1">
      <formula>AND(OR(#REF!="COMPOSICAO",#REF!="INSUMO",#REF!&lt;&gt;""),#REF!&lt;&gt;"")</formula>
    </cfRule>
  </conditionalFormatting>
  <conditionalFormatting sqref="J68">
    <cfRule type="expression" dxfId="1" priority="343" stopIfTrue="1">
      <formula>AND(#REF!&lt;&gt;"COMPOSICAO",#REF!&lt;&gt;"INSUMO",#REF!&lt;&gt;"")</formula>
    </cfRule>
    <cfRule type="expression" dxfId="0" priority="344"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58"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D66"/>
  <sheetViews>
    <sheetView view="pageBreakPreview" topLeftCell="A38" zoomScale="60" zoomScaleNormal="100" workbookViewId="0">
      <selection activeCell="D18" sqref="D18"/>
    </sheetView>
  </sheetViews>
  <sheetFormatPr defaultRowHeight="13.8" x14ac:dyDescent="0.25"/>
  <cols>
    <col min="2" max="2" width="84.69921875" customWidth="1"/>
    <col min="4" max="4" width="26.19921875" customWidth="1"/>
  </cols>
  <sheetData>
    <row r="2" spans="1:4" x14ac:dyDescent="0.25">
      <c r="B2" s="81" t="s">
        <v>49</v>
      </c>
    </row>
    <row r="3" spans="1:4" ht="41.4" x14ac:dyDescent="0.25">
      <c r="B3" s="84" t="s">
        <v>109</v>
      </c>
    </row>
    <row r="7" spans="1:4" ht="14.4" thickBot="1" x14ac:dyDescent="0.3"/>
    <row r="8" spans="1:4" ht="14.4" thickBot="1" x14ac:dyDescent="0.3">
      <c r="A8" s="304" t="s">
        <v>15316</v>
      </c>
      <c r="B8" s="305"/>
      <c r="C8" s="305"/>
      <c r="D8" s="306"/>
    </row>
    <row r="9" spans="1:4" x14ac:dyDescent="0.25">
      <c r="A9" s="107" t="str">
        <f>'Orçamento Sintético'!A6</f>
        <v>Item</v>
      </c>
      <c r="B9" s="107" t="str">
        <f>'Orçamento Sintético'!D6</f>
        <v>Descrição</v>
      </c>
      <c r="C9" s="108" t="str">
        <f>'Orçamento Sintético'!E6</f>
        <v>Und</v>
      </c>
      <c r="D9" s="108" t="str">
        <f>'Orçamento Sintético'!G6</f>
        <v>MEMÓRIA DE CÁLCULO</v>
      </c>
    </row>
    <row r="10" spans="1:4" x14ac:dyDescent="0.25">
      <c r="A10" s="85">
        <f>'Orçamento Sintético'!A7</f>
        <v>1</v>
      </c>
      <c r="B10" s="87" t="str">
        <f>'Orçamento Sintético'!D7</f>
        <v>SERVIÇOS PRELIMINARES</v>
      </c>
      <c r="C10" s="86"/>
      <c r="D10" s="86"/>
    </row>
    <row r="11" spans="1:4" x14ac:dyDescent="0.25">
      <c r="A11" s="89" t="str">
        <f>'Orçamento Sintético'!A8</f>
        <v>1.1</v>
      </c>
      <c r="B11" s="90" t="str">
        <f>'Orçamento Sintético'!D8</f>
        <v>LOCAÇÃO COM CAVALETE COM ALTURA DE 1,00 M</v>
      </c>
      <c r="C11" s="91" t="str">
        <f>'Orçamento Sintético'!E8</f>
        <v>unid</v>
      </c>
      <c r="D11" s="92" t="str">
        <f>'Orçamento Sintético'!G8</f>
        <v>14 unidades</v>
      </c>
    </row>
    <row r="12" spans="1:4" x14ac:dyDescent="0.25">
      <c r="A12" s="89" t="str">
        <f>'Orçamento Sintético'!A9</f>
        <v>1.2</v>
      </c>
      <c r="B12" s="90" t="str">
        <f>'Orçamento Sintético'!D9</f>
        <v>PLACA DE OBRA EM CHAPA GALVANIZADA N. 22, ADESIVADA</v>
      </c>
      <c r="C12" s="91" t="str">
        <f>'Orçamento Sintético'!E9</f>
        <v>m²</v>
      </c>
      <c r="D12" s="93" t="str">
        <f>'Orçamento Sintético'!G9</f>
        <v>=2*4</v>
      </c>
    </row>
    <row r="13" spans="1:4" ht="27.6" x14ac:dyDescent="0.25">
      <c r="A13" s="89" t="str">
        <f>'Orçamento Sintético'!A10</f>
        <v>1.3</v>
      </c>
      <c r="B13" s="94" t="str">
        <f>'Orçamento Sintético'!D10</f>
        <v>LOCACAO DE CONTAINER 2,30 X 6,00 M, ALT. 2,50 M, COM 1 SANITARIO, PARA ESCRITORIO, COMPLETO, SEM DIVISORIAS INTERNAS, EXCLUSIVE TRANSPORTE/CARGA/DESCARGA</v>
      </c>
      <c r="C13" s="92" t="str">
        <f>'Orçamento Sintético'!E10</f>
        <v>mês</v>
      </c>
      <c r="D13" s="92" t="str">
        <f>'Orçamento Sintético'!G10</f>
        <v>3 meses</v>
      </c>
    </row>
    <row r="14" spans="1:4" x14ac:dyDescent="0.25">
      <c r="A14" s="89" t="str">
        <f>'Orçamento Sintético'!A11</f>
        <v>1.4</v>
      </c>
      <c r="B14" s="94" t="str">
        <f>'Orçamento Sintético'!D11</f>
        <v>MOBILIZACAO E DESMOBILIZACAO DE CONTAINER</v>
      </c>
      <c r="C14" s="92" t="str">
        <f>'Orçamento Sintético'!E11</f>
        <v>unid</v>
      </c>
      <c r="D14" s="92" t="str">
        <f>'Orçamento Sintético'!G11</f>
        <v>1 unidade</v>
      </c>
    </row>
    <row r="15" spans="1:4" x14ac:dyDescent="0.25">
      <c r="A15" s="89" t="str">
        <f>'Orçamento Sintético'!A12</f>
        <v>1.5</v>
      </c>
      <c r="B15" s="94" t="str">
        <f>'Orçamento Sintético'!D12</f>
        <v>PADRAO PROVISORIO TRIFASICO ATE 27 KW</v>
      </c>
      <c r="C15" s="92" t="str">
        <f>'Orçamento Sintético'!E12</f>
        <v>unid</v>
      </c>
      <c r="D15" s="92" t="str">
        <f>'Orçamento Sintético'!G12</f>
        <v>1 unidade</v>
      </c>
    </row>
    <row r="16" spans="1:4" x14ac:dyDescent="0.25">
      <c r="A16" s="89" t="str">
        <f>'Orçamento Sintético'!A13</f>
        <v>1.6</v>
      </c>
      <c r="B16" s="94" t="str">
        <f>'Orçamento Sintético'!D13</f>
        <v>INSTALACAO PROVISORIA DE AGUA E ESGOTO PARA OBRAS DE PORTE PEQUENO</v>
      </c>
      <c r="C16" s="92" t="str">
        <f>'Orçamento Sintético'!E13</f>
        <v>UN</v>
      </c>
      <c r="D16" s="92" t="str">
        <f>'Orçamento Sintético'!G13</f>
        <v>1 unidade</v>
      </c>
    </row>
    <row r="17" spans="1:4" x14ac:dyDescent="0.25">
      <c r="A17" s="89" t="str">
        <f>'Orçamento Sintético'!A14</f>
        <v>1.7</v>
      </c>
      <c r="B17" s="94" t="str">
        <f>'Orçamento Sintético'!D14</f>
        <v>LOCACAO DE CACAMBA (4M3) (7 DIAS)</v>
      </c>
      <c r="C17" s="92" t="str">
        <f>'Orçamento Sintético'!E14</f>
        <v>unid</v>
      </c>
      <c r="D17" s="92" t="str">
        <f>'Orçamento Sintético'!G14</f>
        <v>4 locações</v>
      </c>
    </row>
    <row r="18" spans="1:4" ht="27.6" x14ac:dyDescent="0.25">
      <c r="A18" s="89" t="str">
        <f>'Orçamento Sintético'!A15</f>
        <v>1.8</v>
      </c>
      <c r="B18" s="94" t="str">
        <f>'Orçamento Sintético'!D15</f>
        <v>SINALIZAÇÃO DE SEGURANÇA COM CONE DE SINALIZACAO EM PVC RIGIDO COM FAIXA REFLETIVA, H = 70 / 76 CM</v>
      </c>
      <c r="C18" s="92" t="str">
        <f>'Orçamento Sintético'!E15</f>
        <v>UN</v>
      </c>
      <c r="D18" s="92" t="str">
        <f>'Orçamento Sintético'!G15</f>
        <v>20 unidades</v>
      </c>
    </row>
    <row r="19" spans="1:4" ht="27.6" x14ac:dyDescent="0.25">
      <c r="A19" s="89" t="str">
        <f>'Orçamento Sintético'!A16</f>
        <v>1.9</v>
      </c>
      <c r="B19" s="94" t="str">
        <f>'Orçamento Sintético'!D16</f>
        <v>SINALIZAÇÃO DE SEGURANÇA COM TELA PLASTICA TECIDA LISTRADA BRANCA E LARANJA, TIPO GUARDA CORPO, EM POLIETILENO MONOFILADO, ROLO 1,20 X 50 M (L X C)</v>
      </c>
      <c r="C19" s="92" t="str">
        <f>'Orçamento Sintético'!E16</f>
        <v>M</v>
      </c>
      <c r="D19" s="92" t="str">
        <f>'Orçamento Sintético'!G16</f>
        <v>862,60m de guias a executar com proteção</v>
      </c>
    </row>
    <row r="20" spans="1:4" x14ac:dyDescent="0.25">
      <c r="A20" s="85">
        <f>'Orçamento Sintético'!A17</f>
        <v>2</v>
      </c>
      <c r="B20" s="87" t="str">
        <f>'Orçamento Sintético'!D17</f>
        <v>REMODELAÇÃO ESQUINA CANTEIRO CENTRAL</v>
      </c>
      <c r="C20" s="86"/>
      <c r="D20" s="86"/>
    </row>
    <row r="21" spans="1:4" x14ac:dyDescent="0.25">
      <c r="A21" s="95" t="str">
        <f>'Orçamento Sintético'!A18</f>
        <v>2.1</v>
      </c>
      <c r="B21" s="97" t="str">
        <f>'Orçamento Sintético'!D18</f>
        <v>REMODELAÇÃO CANTEIRO</v>
      </c>
      <c r="C21" s="96"/>
      <c r="D21" s="96"/>
    </row>
    <row r="22" spans="1:4" ht="27.6" x14ac:dyDescent="0.25">
      <c r="A22" s="89" t="str">
        <f>'Orçamento Sintético'!A19</f>
        <v>2.1.1</v>
      </c>
      <c r="B22" s="90" t="str">
        <f>'Orçamento Sintético'!D19</f>
        <v>EXECUÇÃO DE PASSEIO (CALÇADA) OU PISO DE CONCRETO COM CONCRETO MOLDADO IN LOCO, FEITO EM OBRA, ACABAMENTO CONVENCIONAL, NÃO ARMADO. (10CM)</v>
      </c>
      <c r="C22" s="91" t="str">
        <f>'Orçamento Sintético'!E19</f>
        <v>m³</v>
      </c>
      <c r="D22" s="92" t="str">
        <f>'Orçamento Sintético'!G19</f>
        <v>=((1,62*0,1)*13)</v>
      </c>
    </row>
    <row r="23" spans="1:4" ht="55.2" x14ac:dyDescent="0.25">
      <c r="A23" s="89" t="str">
        <f>'Orçamento Sintético'!A20</f>
        <v>2.1.2</v>
      </c>
      <c r="B23" s="94" t="str">
        <f>'Orçamento Sintético'!D20</f>
        <v>REMODELAÇÃO DE MEIO-FIO ELEVADO COM MUDANÇA DE SEÇÃO, ARMADO, COM SARJETA, ALTURA INICIAL DE 60CM E FINAL DE 35CM, SEÇÃO INICIAL 0,128M2 E SEÇÃO FINAL 0,09M2 , CONCRETO FCK=20MPA, MOLDADO NO LOCAL - MODELO ESQUINA MUDANÇA DE SEÇÃO</v>
      </c>
      <c r="C23" s="92" t="str">
        <f>'Orçamento Sintético'!E20</f>
        <v>UNID</v>
      </c>
      <c r="D23" s="92" t="str">
        <f>'Orçamento Sintético'!G20</f>
        <v>=(13)</v>
      </c>
    </row>
    <row r="24" spans="1:4" ht="41.4" x14ac:dyDescent="0.25">
      <c r="A24" s="89" t="str">
        <f>'Orçamento Sintético'!A21</f>
        <v>2.1.3</v>
      </c>
      <c r="B24" s="94" t="str">
        <f>'Orçamento Sintético'!D21</f>
        <v>GUIA (MEIO-FIO) E SARJETA CONJUGADOS DE CONCRETO, MOLDADA  IN LOCO  EM TRECHO CURVO COM EXTRUSORA, 45 CM BASE (15 CM BASE DA GUIA + 30 CM BASE DA SARJETA) X 22 CM ALTURA. AF_06/2016</v>
      </c>
      <c r="C24" s="92" t="str">
        <f>'Orçamento Sintético'!E21</f>
        <v>m</v>
      </c>
      <c r="D24" s="92" t="str">
        <f>'Orçamento Sintético'!G21</f>
        <v>=(0,94*13)</v>
      </c>
    </row>
    <row r="25" spans="1:4" x14ac:dyDescent="0.25">
      <c r="A25" s="89" t="str">
        <f>'Orçamento Sintético'!A22</f>
        <v>2.1.4</v>
      </c>
      <c r="B25" s="94" t="str">
        <f>'Orçamento Sintético'!D22</f>
        <v>PILARETE DE CONCRETO ARMADO DE PROTEÇÃO DAS ESQUINAS D=15CM, H=80CM</v>
      </c>
      <c r="C25" s="91" t="str">
        <f>'Orçamento Sintético'!E22</f>
        <v>unid</v>
      </c>
      <c r="D25" s="92" t="str">
        <f>'Orçamento Sintético'!G22</f>
        <v>=(3*13)</v>
      </c>
    </row>
    <row r="26" spans="1:4" x14ac:dyDescent="0.25">
      <c r="A26" s="89" t="str">
        <f>'Orçamento Sintético'!A23</f>
        <v>2.1.5</v>
      </c>
      <c r="B26" s="99" t="str">
        <f>'Orçamento Sintético'!D23</f>
        <v>PINTURA DE MEIO-FIO COM TINTA BRANCA A BASE DE CAL (CAIAÇÃO). AF_05/2021</v>
      </c>
      <c r="C26" s="91" t="str">
        <f>'Orçamento Sintético'!E23</f>
        <v>m²</v>
      </c>
      <c r="D26" s="100" t="str">
        <f>'Orçamento Sintético'!G23</f>
        <v>=(((4,04+0,94)*(0,15*0,1))*13)</v>
      </c>
    </row>
    <row r="27" spans="1:4" x14ac:dyDescent="0.25">
      <c r="A27" s="85">
        <f>'Orçamento Sintético'!A24</f>
        <v>3</v>
      </c>
      <c r="B27" s="87" t="str">
        <f>'Orçamento Sintético'!D24</f>
        <v>CONSTRUÇÃO PÓRTICOS</v>
      </c>
      <c r="C27" s="86"/>
      <c r="D27" s="86"/>
    </row>
    <row r="28" spans="1:4" x14ac:dyDescent="0.25">
      <c r="A28" s="95" t="str">
        <f>'Orçamento Sintético'!A25</f>
        <v>3.1</v>
      </c>
      <c r="B28" s="97" t="str">
        <f>'Orçamento Sintético'!D25</f>
        <v>ACABAMENTO</v>
      </c>
      <c r="C28" s="96"/>
      <c r="D28" s="96"/>
    </row>
    <row r="29" spans="1:4" ht="41.4" x14ac:dyDescent="0.25">
      <c r="A29" s="94" t="str">
        <f>'Orçamento Sintético'!A26</f>
        <v>3.1.1</v>
      </c>
      <c r="B29" s="94" t="str">
        <f>'Orçamento Sintético'!D26</f>
        <v>EMBOCO OU MASSA UNICA EM ARGAMASSA TRACO 1:2:8, PREPARO MANUAL, ESP=25MM</v>
      </c>
      <c r="C29" s="92" t="str">
        <f>'Orçamento Sintético'!E26</f>
        <v>M2</v>
      </c>
      <c r="D29" s="92" t="str">
        <f>'Orçamento Sintético'!G26</f>
        <v>=(((10,8*2)+(3,6*0,3)+(2,95*0,3)+(2,4*0,3*2)+(5,6*0,3)+(7,4*0,3))*8)</v>
      </c>
    </row>
    <row r="30" spans="1:4" ht="27.6" x14ac:dyDescent="0.25">
      <c r="A30" s="94" t="str">
        <f>'Orçamento Sintético'!A27</f>
        <v>3.1.2</v>
      </c>
      <c r="B30" s="94" t="str">
        <f>'Orçamento Sintético'!D27</f>
        <v>APLICAÇÃO DE FUNDO SELADOR ACRÍLICO EM PAREDES, UMA DEMÃO. AF_06/2014</v>
      </c>
      <c r="C30" s="92" t="str">
        <f>'Orçamento Sintético'!E27</f>
        <v>m²</v>
      </c>
      <c r="D30" s="92" t="str">
        <f>'Orçamento Sintético'!G27</f>
        <v>=(((10,8*2)+(3,6*0,3)+(2,95*0,3)+(2,4*0,3*2)+(5,6*0,3))*8)</v>
      </c>
    </row>
    <row r="31" spans="1:4" ht="27.6" x14ac:dyDescent="0.25">
      <c r="A31" s="94" t="str">
        <f>'Orçamento Sintético'!A28</f>
        <v>3.1.3</v>
      </c>
      <c r="B31" s="94" t="str">
        <f>'Orçamento Sintético'!D28</f>
        <v>APLICAÇÃO MANUAL DE PINTURA COM TINTA LÁTEX ACRÍLICA EM PAREDES, DUAS DEMÃOS. AF_06/2014</v>
      </c>
      <c r="C31" s="92" t="str">
        <f>'Orçamento Sintético'!E28</f>
        <v>m²</v>
      </c>
      <c r="D31" s="92" t="str">
        <f>'Orçamento Sintético'!G28</f>
        <v>=(((10,8*2)+(3,6*0,3)+(2,95*0,3)+(2,4*0,3*2)+(5,6*0,3))*8)</v>
      </c>
    </row>
    <row r="32" spans="1:4" ht="27.6" x14ac:dyDescent="0.25">
      <c r="A32" s="94" t="str">
        <f>'Orçamento Sintético'!A29</f>
        <v>3.1.4</v>
      </c>
      <c r="B32" s="94" t="str">
        <f>'Orçamento Sintético'!D29</f>
        <v>TEXTURA ACRÍLICA, APLICAÇÃO MANUAL EM PAREDE, UMA DEMÃO. AF_04/2023</v>
      </c>
      <c r="C32" s="92" t="str">
        <f>'Orçamento Sintético'!E29</f>
        <v>m²</v>
      </c>
      <c r="D32" s="92" t="str">
        <f>'Orçamento Sintético'!G29</f>
        <v>=(((10,8*2)+(3,6*0,3)+(2,95*0,3)+(2,4*0,3*2)+(5,6*0,3))*8)</v>
      </c>
    </row>
    <row r="33" spans="1:4" x14ac:dyDescent="0.25">
      <c r="A33" s="94" t="str">
        <f>'Orçamento Sintético'!A30</f>
        <v>3.1.5</v>
      </c>
      <c r="B33" s="94" t="str">
        <f>'Orçamento Sintético'!D30</f>
        <v>CHAPIM (RUFO CAPA) EM AÇO GALVANIZADO, CORTE 33. AF_11/2020</v>
      </c>
      <c r="C33" s="92" t="str">
        <f>'Orçamento Sintético'!E30</f>
        <v>m</v>
      </c>
      <c r="D33" s="92" t="str">
        <f>'Orçamento Sintético'!G30</f>
        <v>=(7,5*8)</v>
      </c>
    </row>
    <row r="34" spans="1:4" x14ac:dyDescent="0.25">
      <c r="A34" s="85">
        <f>'Orçamento Sintético'!A31</f>
        <v>4</v>
      </c>
      <c r="B34" s="87" t="str">
        <f>'Orçamento Sintético'!D31</f>
        <v>MOVIMENTAÇÃO DE TERRA</v>
      </c>
      <c r="C34" s="86"/>
      <c r="D34" s="86"/>
    </row>
    <row r="35" spans="1:4" ht="27.6" x14ac:dyDescent="0.25">
      <c r="A35" s="101" t="str">
        <f>'Orçamento Sintético'!A32</f>
        <v>4.1</v>
      </c>
      <c r="B35" s="90" t="str">
        <f>'Orçamento Sintético'!D32</f>
        <v>COMPACTAÇÃO MECÂNICA DE SOLO PARA EXECUÇÃO DE RADIER, PISO DE CONCRETO OU LAJE SOBRE SOLO, COM COMPACTADOR DE SOLOS A PERCUSSÃO. AF_09/2021</v>
      </c>
      <c r="C35" s="91" t="str">
        <f>'Orçamento Sintético'!E32</f>
        <v>m²</v>
      </c>
      <c r="D35" s="92" t="str">
        <f>'Orçamento Sintético'!G32</f>
        <v>=(176,32+1381,46+(6*1,63))</v>
      </c>
    </row>
    <row r="36" spans="1:4" ht="27.6" x14ac:dyDescent="0.25">
      <c r="A36" s="101" t="str">
        <f>'Orçamento Sintético'!A33</f>
        <v>4.2</v>
      </c>
      <c r="B36" s="90" t="str">
        <f>'Orçamento Sintético'!D33</f>
        <v>ESPALHAMENTO DE TERRA</v>
      </c>
      <c r="C36" s="91" t="str">
        <f>'Orçamento Sintético'!E33</f>
        <v>m³</v>
      </c>
      <c r="D36" s="92" t="str">
        <f>'Orçamento Sintético'!G33</f>
        <v>=((176,32+1381,46+(6*1,63))*0,1)</v>
      </c>
    </row>
    <row r="37" spans="1:4" x14ac:dyDescent="0.25">
      <c r="A37" s="85">
        <f>'Orçamento Sintético'!A34</f>
        <v>5</v>
      </c>
      <c r="B37" s="87" t="str">
        <f>'Orçamento Sintético'!D34</f>
        <v>ORLA MARGINAL</v>
      </c>
      <c r="C37" s="86"/>
      <c r="D37" s="86"/>
    </row>
    <row r="38" spans="1:4" ht="27.6" x14ac:dyDescent="0.25">
      <c r="A38" s="90" t="str">
        <f>'Orçamento Sintético'!A35</f>
        <v>5.1</v>
      </c>
      <c r="B38" s="90" t="str">
        <f>'Orçamento Sintético'!D35</f>
        <v>DEMOLIÇÃO DE GUIAS, SARJETAS OU SARJETÕES, DE FORMA MECANIZADA, SEM REAPROVEITAMENTO. AF_09/2023</v>
      </c>
      <c r="C38" s="91" t="str">
        <f>'Orçamento Sintético'!E35</f>
        <v>m</v>
      </c>
      <c r="D38" s="92" t="str">
        <f>'Orçamento Sintético'!G35</f>
        <v>=((215,8+125,8+202,8+90,8+145,8+176,8+176,8))</v>
      </c>
    </row>
    <row r="39" spans="1:4" ht="27.6" x14ac:dyDescent="0.25">
      <c r="A39" s="90" t="str">
        <f>'Orçamento Sintético'!A36</f>
        <v>5.2</v>
      </c>
      <c r="B39" s="94" t="str">
        <f>'Orçamento Sintético'!D36</f>
        <v>TRANSPORTE COM CAMINHÃO BASCULANTE DE 10 M³, EM VIA URBANA PAVIMENTADA, DMT ATÉ 30 KM (UNIDADE: M3XKM). AF_07/2020 (BOTA-FORA)</v>
      </c>
      <c r="C39" s="92" t="str">
        <f>'Orçamento Sintético'!E36</f>
        <v>m³xkm</v>
      </c>
      <c r="D39" s="92" t="str">
        <f>'Orçamento Sintético'!G36</f>
        <v>=(5*69,78)</v>
      </c>
    </row>
    <row r="40" spans="1:4" x14ac:dyDescent="0.25">
      <c r="A40" s="90" t="str">
        <f>'Orçamento Sintético'!A37</f>
        <v>5.3</v>
      </c>
      <c r="B40" s="90" t="str">
        <f>'Orçamento Sintético'!D37</f>
        <v>PILARETE COM TRILHO TR-25 DE PROTEÇÃO DE VIAS</v>
      </c>
      <c r="C40" s="91" t="str">
        <f>'Orçamento Sintético'!E37</f>
        <v>unid</v>
      </c>
      <c r="D40" s="92" t="str">
        <f>'Orçamento Sintético'!G37</f>
        <v>=(2*14)</v>
      </c>
    </row>
    <row r="41" spans="1:4" x14ac:dyDescent="0.25">
      <c r="A41" s="90" t="str">
        <f>'Orçamento Sintético'!A38</f>
        <v>5.4</v>
      </c>
      <c r="B41" s="90" t="str">
        <f>'Orçamento Sintético'!D38</f>
        <v>PISO PODOTÁTIL DIRECIONAL, DE CONCRETO, ASSENTADO SOBRE ARGAMASSA</v>
      </c>
      <c r="C41" s="91" t="str">
        <f>'Orçamento Sintético'!E38</f>
        <v>m²</v>
      </c>
      <c r="D41" s="92" t="str">
        <f>'Orçamento Sintético'!G38</f>
        <v>=(57,16+54,82+35,57+26,47)</v>
      </c>
    </row>
    <row r="42" spans="1:4" ht="27.6" x14ac:dyDescent="0.25">
      <c r="A42" s="90" t="str">
        <f>'Orçamento Sintético'!A39</f>
        <v>5.5</v>
      </c>
      <c r="B42" s="90" t="str">
        <f>'Orçamento Sintético'!D39</f>
        <v>EXECUÇÃO DE PAVIMENTO EM PISO INTERTRAVADO, COM BLOCO RETANGULAR COR NATURAL DE 20 X 10 CM, ESPESSURA 6 CM. AF_10/2022</v>
      </c>
      <c r="C42" s="91" t="str">
        <f>'Orçamento Sintético'!E39</f>
        <v>m²</v>
      </c>
      <c r="D42" s="92" t="str">
        <f>'Orçamento Sintético'!G39</f>
        <v>=(453,07+430,93+276,93+210,53)</v>
      </c>
    </row>
    <row r="43" spans="1:4" ht="27.6" x14ac:dyDescent="0.25">
      <c r="A43" s="90" t="str">
        <f>'Orçamento Sintético'!A40</f>
        <v>5.6</v>
      </c>
      <c r="B43" s="90" t="str">
        <f>'Orçamento Sintético'!D40</f>
        <v>TRANSPORTE COM CAMINHÃO CARROCERIA 9T, EM VIA URBANA PAVIMENTADA, DMT ATÉ 30KM (UNIDADE: TXKM). AF_07/2020</v>
      </c>
      <c r="C43" s="91" t="str">
        <f>'Orçamento Sintético'!E40</f>
        <v>Txkm</v>
      </c>
      <c r="D43" s="92" t="str">
        <f>'Orçamento Sintético'!G40</f>
        <v>=((0,06*0,2*0,1*2,4)*(50*1371,46)*30/3)</v>
      </c>
    </row>
    <row r="44" spans="1:4" ht="27.6" x14ac:dyDescent="0.25">
      <c r="A44" s="90" t="str">
        <f>'Orçamento Sintético'!A41</f>
        <v>5.7</v>
      </c>
      <c r="B44" s="90" t="str">
        <f>'Orçamento Sintético'!D41</f>
        <v>TRANSPORTE COM CAMINHÃO CARROCERIA 9T, EM VIA URBANA PAVIMENTADA, ADICIONAL PARA DMT EXCEDENTE A 30 KM (UNIDADE: TXKM). AF_07/2020</v>
      </c>
      <c r="C44" s="91" t="str">
        <f>'Orçamento Sintético'!E41</f>
        <v>Txkm</v>
      </c>
      <c r="D44" s="92" t="str">
        <f>'Orçamento Sintético'!G41</f>
        <v>=((0,06*0,2*0,1*2,4)*(50*1371,46)*17,8/3)</v>
      </c>
    </row>
    <row r="45" spans="1:4" ht="27.6" x14ac:dyDescent="0.25">
      <c r="A45" s="90" t="str">
        <f>'Orçamento Sintético'!A42</f>
        <v>5.8</v>
      </c>
      <c r="B45" s="94" t="str">
        <f>'Orçamento Sintético'!D42</f>
        <v>TRANSPORTE COM CAMINHÃO BASCULANTE DE 18 M³, EM VIA URBANA PAVIMENTADA, DMT ATÉ 30 KM (UNIDADE: M3XKM). AF_07/2020 (AREIA PISO INTERTRAVADO)</v>
      </c>
      <c r="C45" s="92" t="str">
        <f>'Orçamento Sintético'!E42</f>
        <v>m³xkm</v>
      </c>
      <c r="D45" s="92" t="str">
        <f>'Orçamento Sintético'!G42</f>
        <v>=((0,0568*1371,46*1,375)*30/3)</v>
      </c>
    </row>
    <row r="46" spans="1:4" ht="41.4" x14ac:dyDescent="0.25">
      <c r="A46" s="90" t="str">
        <f>'Orçamento Sintético'!A43</f>
        <v>5.9</v>
      </c>
      <c r="B46" s="94" t="str">
        <f>'Orçamento Sintético'!D43</f>
        <v>TRANSPORTE COM CAMINHÃO BASCULANTE DE 18 M³, EM VIA URBANA PAVIMENTADA, ADICIONAL PARA DMT EXCEDENTE A 30 KM (UNIDADE: M3XKM). AF_07/2020 (AREIA PISO INTERTRAVADO)</v>
      </c>
      <c r="C46" s="92" t="str">
        <f>'Orçamento Sintético'!E43</f>
        <v>m³xkm</v>
      </c>
      <c r="D46" s="92" t="str">
        <f>'Orçamento Sintético'!G43</f>
        <v>=((0,0568*1371,46*1,375)*73/3)</v>
      </c>
    </row>
    <row r="47" spans="1:4" ht="27.6" x14ac:dyDescent="0.25">
      <c r="A47" s="90" t="str">
        <f>'Orçamento Sintético'!A44</f>
        <v>5.10</v>
      </c>
      <c r="B47" s="90" t="str">
        <f>'Orçamento Sintético'!D44</f>
        <v>EXECUÇÃO DE PASSEIO (CALÇADA) OU PISO DE CONCRETO COM CONCRETO MOLDADO IN LOCO, FEITO EM OBRA, ACABAMENTO CONVENCIONAL, NÃO ARMADO. (7CM)</v>
      </c>
      <c r="C47" s="91" t="str">
        <f>'Orçamento Sintético'!E44</f>
        <v>m³</v>
      </c>
      <c r="D47" s="92" t="str">
        <f>'Orçamento Sintético'!G44</f>
        <v>=(6*1,63*0,07)</v>
      </c>
    </row>
    <row r="48" spans="1:4" ht="27.6" x14ac:dyDescent="0.25">
      <c r="A48" s="90" t="str">
        <f>'Orçamento Sintético'!A45</f>
        <v>5.11</v>
      </c>
      <c r="B48" s="94" t="str">
        <f>'Orçamento Sintético'!D45</f>
        <v>BARREIRA DE CONTENÇÃO TIPO MEIO-FIO COM SARJETA, EM CONCRETO ARMADO FCK=20MPA, ALTURA DE 60CM, SEÇÃO 0,128M2, MOLDADO NO LOCAL</v>
      </c>
      <c r="C48" s="92" t="str">
        <f>'Orçamento Sintético'!E45</f>
        <v>M</v>
      </c>
      <c r="D48" s="92" t="str">
        <f>'Orçamento Sintético'!G45</f>
        <v>SALDO DE 862,60M LINEARES</v>
      </c>
    </row>
    <row r="49" spans="1:4" ht="41.4" x14ac:dyDescent="0.25">
      <c r="A49" s="90" t="str">
        <f>'Orçamento Sintético'!A46</f>
        <v>5.12</v>
      </c>
      <c r="B49" s="90" t="str">
        <f>'Orçamento Sintético'!D46</f>
        <v>GUIA (MEIO-FIO) EM TRECHO RETO, CONFECCIONADA EM CONCRETO PRÉ-FABRICADO, DIMENSÕES 100X15X13X20 CM (COMPRIMENTO X BASE INFERIOR X BASE SUPERIOR X ALTURA), PARA URBANIZAÇÃO INTERNA DE EMPREENDIMENTOS, ARMADA.</v>
      </c>
      <c r="C49" s="91" t="str">
        <f>'Orçamento Sintético'!E46</f>
        <v>unid</v>
      </c>
      <c r="D49" s="92" t="str">
        <f>'Orçamento Sintético'!G46</f>
        <v>=(113+67+106+50+78+93+93)</v>
      </c>
    </row>
    <row r="50" spans="1:4" ht="41.4" x14ac:dyDescent="0.25">
      <c r="A50" s="90" t="str">
        <f>'Orçamento Sintético'!A47</f>
        <v>5.13</v>
      </c>
      <c r="B50" s="90" t="str">
        <f>'Orçamento Sintético'!D47</f>
        <v>PILAR ARMADO DE REFORÇO DO MEIO-FIO ELEVADO COM SARJETA, ALTURA DE 60CM, COM BROCA DE DIÂMETRO 15CM. (CONCRETO E FORMA DO PILAR PREVISTO JUNTO A COMPOSIÇÃO DO MEIO-FIO ELEVADO).</v>
      </c>
      <c r="C50" s="91" t="str">
        <f>'Orçamento Sintético'!E47</f>
        <v>UNID</v>
      </c>
      <c r="D50" s="92" t="str">
        <f>'Orçamento Sintético'!G47</f>
        <v>CONFORME CÁLCULO PILARES DE REFORÇO</v>
      </c>
    </row>
    <row r="51" spans="1:4" ht="41.4" x14ac:dyDescent="0.25">
      <c r="A51" s="90" t="str">
        <f>'Orçamento Sintético'!A48</f>
        <v>5.14</v>
      </c>
      <c r="B51" s="99" t="str">
        <f>'Orçamento Sintético'!D48</f>
        <v>PINTURA DE MEIO-FIO COM TINTA BRANCA A BASE DE CAL (CAIAÇÃO). AF_05/2021</v>
      </c>
      <c r="C51" s="91" t="str">
        <f>'Orçamento Sintético'!E48</f>
        <v>m²</v>
      </c>
      <c r="D51" s="92" t="str">
        <f>'Orçamento Sintético'!G48</f>
        <v>=((215,8+125,8+202,8+90,8+145,8+176,8+176,8)*(0,5+0,3))</v>
      </c>
    </row>
    <row r="52" spans="1:4" x14ac:dyDescent="0.25">
      <c r="A52" s="85">
        <f>'Orçamento Sintético'!A49</f>
        <v>6</v>
      </c>
      <c r="B52" s="87" t="str">
        <f>'Orçamento Sintético'!D49</f>
        <v>ADMINISTRAÇÃO LOCAL</v>
      </c>
      <c r="C52" s="86"/>
      <c r="D52" s="86"/>
    </row>
    <row r="53" spans="1:4" x14ac:dyDescent="0.25">
      <c r="A53" s="90" t="str">
        <f>'Orçamento Sintético'!A50</f>
        <v>6.1</v>
      </c>
      <c r="B53" s="90" t="str">
        <f>'Orçamento Sintético'!D50</f>
        <v xml:space="preserve"> ENGENHEIRO CIVIL DE OBRA JUNIOR COM ENCARGOS COMPLEMENTARES</v>
      </c>
      <c r="C53" s="91" t="str">
        <f>'Orçamento Sintético'!E50</f>
        <v>h</v>
      </c>
      <c r="D53" s="92">
        <f>'Orçamento Sintético'!G50</f>
        <v>91.59</v>
      </c>
    </row>
    <row r="54" spans="1:4" x14ac:dyDescent="0.25">
      <c r="A54" s="90" t="str">
        <f>'Orçamento Sintético'!A51</f>
        <v>6.2</v>
      </c>
      <c r="B54" s="90" t="str">
        <f>'Orçamento Sintético'!D51</f>
        <v>MESTRE DE OBRAS COM ENCARGOS COMPLEMENTARES</v>
      </c>
      <c r="C54" s="91" t="str">
        <f>'Orçamento Sintético'!E51</f>
        <v>h</v>
      </c>
      <c r="D54" s="92">
        <f>'Orçamento Sintético'!G51</f>
        <v>195.03</v>
      </c>
    </row>
    <row r="55" spans="1:4" x14ac:dyDescent="0.25">
      <c r="B55" s="102" t="s">
        <v>19759</v>
      </c>
    </row>
    <row r="56" spans="1:4" x14ac:dyDescent="0.25">
      <c r="B56" s="103"/>
    </row>
    <row r="57" spans="1:4" x14ac:dyDescent="0.25">
      <c r="B57" s="104"/>
    </row>
    <row r="58" spans="1:4" x14ac:dyDescent="0.25">
      <c r="B58" s="104"/>
    </row>
    <row r="59" spans="1:4" x14ac:dyDescent="0.25">
      <c r="B59" s="83" t="s">
        <v>52</v>
      </c>
    </row>
    <row r="60" spans="1:4" x14ac:dyDescent="0.25">
      <c r="B60" s="83" t="s">
        <v>96</v>
      </c>
    </row>
    <row r="61" spans="1:4" x14ac:dyDescent="0.25">
      <c r="B61" s="83" t="s">
        <v>97</v>
      </c>
    </row>
    <row r="62" spans="1:4" x14ac:dyDescent="0.25">
      <c r="B62" s="82"/>
    </row>
    <row r="63" spans="1:4" x14ac:dyDescent="0.25">
      <c r="B63" s="82"/>
    </row>
    <row r="64" spans="1:4" x14ac:dyDescent="0.25">
      <c r="B64" s="83" t="s">
        <v>53</v>
      </c>
    </row>
    <row r="65" spans="2:2" x14ac:dyDescent="0.25">
      <c r="B65" s="83" t="s">
        <v>98</v>
      </c>
    </row>
    <row r="66" spans="2:2" x14ac:dyDescent="0.25">
      <c r="B66" s="83" t="s">
        <v>54</v>
      </c>
    </row>
  </sheetData>
  <autoFilter ref="A9:D54" xr:uid="{00000000-0009-0000-0000-000003000000}"/>
  <mergeCells count="1">
    <mergeCell ref="A8:D8"/>
  </mergeCells>
  <pageMargins left="0.511811024" right="0.511811024" top="0.78740157499999996" bottom="0.78740157499999996" header="0.31496062000000002" footer="0.31496062000000002"/>
  <pageSetup paperSize="9" scale="65"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4631"/>
  <sheetViews>
    <sheetView workbookViewId="0">
      <selection activeCell="D6" sqref="D6"/>
    </sheetView>
  </sheetViews>
  <sheetFormatPr defaultRowHeight="13.8" x14ac:dyDescent="0.25"/>
  <cols>
    <col min="1" max="1" width="13.19921875" customWidth="1"/>
    <col min="2" max="2" width="63.59765625" customWidth="1"/>
    <col min="3" max="4" width="10.5" customWidth="1"/>
  </cols>
  <sheetData>
    <row r="1" spans="1:4" x14ac:dyDescent="0.25">
      <c r="B1" s="73" t="s">
        <v>9076</v>
      </c>
    </row>
    <row r="2" spans="1:4" x14ac:dyDescent="0.25">
      <c r="B2" s="70" t="s">
        <v>18792</v>
      </c>
    </row>
    <row r="3" spans="1:4" x14ac:dyDescent="0.25">
      <c r="A3" s="69" t="s">
        <v>18793</v>
      </c>
      <c r="B3" s="70" t="s">
        <v>9077</v>
      </c>
    </row>
    <row r="4" spans="1:4" x14ac:dyDescent="0.25">
      <c r="A4" s="69" t="s">
        <v>18794</v>
      </c>
      <c r="B4" s="70" t="s">
        <v>9078</v>
      </c>
      <c r="D4" s="30" t="s">
        <v>13830</v>
      </c>
    </row>
    <row r="5" spans="1:4" x14ac:dyDescent="0.25">
      <c r="D5" s="105" t="s">
        <v>19760</v>
      </c>
    </row>
    <row r="6" spans="1:4" x14ac:dyDescent="0.25">
      <c r="A6" s="70" t="s">
        <v>18795</v>
      </c>
      <c r="D6" s="106">
        <v>1.0751999999999999</v>
      </c>
    </row>
    <row r="7" spans="1:4" x14ac:dyDescent="0.25">
      <c r="A7" s="70" t="s">
        <v>18796</v>
      </c>
      <c r="D7" s="106">
        <v>0.64800000000000002</v>
      </c>
    </row>
    <row r="8" spans="1:4" x14ac:dyDescent="0.25">
      <c r="A8" s="70" t="s">
        <v>18797</v>
      </c>
    </row>
    <row r="9" spans="1:4" x14ac:dyDescent="0.25">
      <c r="A9" s="70" t="s">
        <v>18798</v>
      </c>
      <c r="D9" s="30" t="s">
        <v>13830</v>
      </c>
    </row>
    <row r="10" spans="1:4" ht="26.4" x14ac:dyDescent="0.25">
      <c r="A10" s="30" t="s">
        <v>209</v>
      </c>
      <c r="B10" s="30" t="s">
        <v>6</v>
      </c>
      <c r="C10" s="30" t="s">
        <v>210</v>
      </c>
      <c r="D10" s="30" t="s">
        <v>9079</v>
      </c>
    </row>
    <row r="11" spans="1:4" x14ac:dyDescent="0.25">
      <c r="A11" s="71">
        <v>104658</v>
      </c>
      <c r="B11" s="70" t="s">
        <v>211</v>
      </c>
      <c r="C11" s="71" t="s">
        <v>37</v>
      </c>
      <c r="D11" s="72">
        <v>165.62</v>
      </c>
    </row>
    <row r="12" spans="1:4" x14ac:dyDescent="0.25">
      <c r="A12" s="71">
        <v>105002</v>
      </c>
      <c r="B12" s="70" t="s">
        <v>212</v>
      </c>
      <c r="C12" s="71" t="s">
        <v>14</v>
      </c>
      <c r="D12" s="72">
        <v>681.99</v>
      </c>
    </row>
    <row r="13" spans="1:4" x14ac:dyDescent="0.25">
      <c r="A13" s="71">
        <v>105004</v>
      </c>
      <c r="B13" s="70" t="s">
        <v>213</v>
      </c>
      <c r="C13" s="71" t="s">
        <v>37</v>
      </c>
      <c r="D13" s="72">
        <v>116.27</v>
      </c>
    </row>
    <row r="14" spans="1:4" x14ac:dyDescent="0.25">
      <c r="A14" s="71">
        <v>105003</v>
      </c>
      <c r="B14" s="70" t="s">
        <v>214</v>
      </c>
      <c r="C14" s="71" t="s">
        <v>14</v>
      </c>
      <c r="D14" s="72">
        <v>1114.79</v>
      </c>
    </row>
    <row r="15" spans="1:4" x14ac:dyDescent="0.25">
      <c r="A15" s="71">
        <v>105005</v>
      </c>
      <c r="B15" s="70" t="s">
        <v>215</v>
      </c>
      <c r="C15" s="71" t="s">
        <v>37</v>
      </c>
      <c r="D15" s="72">
        <v>196.39</v>
      </c>
    </row>
    <row r="16" spans="1:4" x14ac:dyDescent="0.25">
      <c r="A16" s="71">
        <v>105006</v>
      </c>
      <c r="B16" s="70" t="s">
        <v>216</v>
      </c>
      <c r="C16" s="71" t="s">
        <v>14</v>
      </c>
      <c r="D16" s="72">
        <v>0</v>
      </c>
    </row>
    <row r="17" spans="1:4" x14ac:dyDescent="0.25">
      <c r="A17" s="71">
        <v>104999</v>
      </c>
      <c r="B17" s="70" t="s">
        <v>217</v>
      </c>
      <c r="C17" s="71" t="s">
        <v>14</v>
      </c>
      <c r="D17" s="72">
        <v>0</v>
      </c>
    </row>
    <row r="18" spans="1:4" x14ac:dyDescent="0.25">
      <c r="A18" s="71">
        <v>105000</v>
      </c>
      <c r="B18" s="70" t="s">
        <v>218</v>
      </c>
      <c r="C18" s="71" t="s">
        <v>16</v>
      </c>
      <c r="D18" s="72">
        <v>1333.33</v>
      </c>
    </row>
    <row r="19" spans="1:4" x14ac:dyDescent="0.25">
      <c r="A19" s="71">
        <v>105001</v>
      </c>
      <c r="B19" s="70" t="s">
        <v>219</v>
      </c>
      <c r="C19" s="71" t="s">
        <v>16</v>
      </c>
      <c r="D19" s="72">
        <v>1366.33</v>
      </c>
    </row>
    <row r="20" spans="1:4" x14ac:dyDescent="0.25">
      <c r="A20" s="71">
        <v>89306</v>
      </c>
      <c r="B20" s="70" t="s">
        <v>220</v>
      </c>
      <c r="C20" s="71" t="s">
        <v>37</v>
      </c>
      <c r="D20" s="72">
        <v>98.38</v>
      </c>
    </row>
    <row r="21" spans="1:4" x14ac:dyDescent="0.25">
      <c r="A21" s="71">
        <v>89307</v>
      </c>
      <c r="B21" s="70" t="s">
        <v>221</v>
      </c>
      <c r="C21" s="71" t="s">
        <v>37</v>
      </c>
      <c r="D21" s="72">
        <v>100.16</v>
      </c>
    </row>
    <row r="22" spans="1:4" x14ac:dyDescent="0.25">
      <c r="A22" s="71">
        <v>89290</v>
      </c>
      <c r="B22" s="70" t="s">
        <v>222</v>
      </c>
      <c r="C22" s="71" t="s">
        <v>37</v>
      </c>
      <c r="D22" s="72">
        <v>83.19</v>
      </c>
    </row>
    <row r="23" spans="1:4" x14ac:dyDescent="0.25">
      <c r="A23" s="71">
        <v>89291</v>
      </c>
      <c r="B23" s="70" t="s">
        <v>223</v>
      </c>
      <c r="C23" s="71" t="s">
        <v>37</v>
      </c>
      <c r="D23" s="72">
        <v>84.52</v>
      </c>
    </row>
    <row r="24" spans="1:4" x14ac:dyDescent="0.25">
      <c r="A24" s="71">
        <v>89298</v>
      </c>
      <c r="B24" s="70" t="s">
        <v>224</v>
      </c>
      <c r="C24" s="71" t="s">
        <v>37</v>
      </c>
      <c r="D24" s="72">
        <v>86.83</v>
      </c>
    </row>
    <row r="25" spans="1:4" x14ac:dyDescent="0.25">
      <c r="A25" s="71">
        <v>89299</v>
      </c>
      <c r="B25" s="70" t="s">
        <v>225</v>
      </c>
      <c r="C25" s="71" t="s">
        <v>37</v>
      </c>
      <c r="D25" s="72">
        <v>88.42</v>
      </c>
    </row>
    <row r="26" spans="1:4" x14ac:dyDescent="0.25">
      <c r="A26" s="71">
        <v>89282</v>
      </c>
      <c r="B26" s="70" t="s">
        <v>226</v>
      </c>
      <c r="C26" s="71" t="s">
        <v>37</v>
      </c>
      <c r="D26" s="72">
        <v>76.08</v>
      </c>
    </row>
    <row r="27" spans="1:4" x14ac:dyDescent="0.25">
      <c r="A27" s="71">
        <v>89283</v>
      </c>
      <c r="B27" s="70" t="s">
        <v>227</v>
      </c>
      <c r="C27" s="71" t="s">
        <v>37</v>
      </c>
      <c r="D27" s="72">
        <v>77.28</v>
      </c>
    </row>
    <row r="28" spans="1:4" x14ac:dyDescent="0.25">
      <c r="A28" s="71">
        <v>89480</v>
      </c>
      <c r="B28" s="70" t="s">
        <v>228</v>
      </c>
      <c r="C28" s="71" t="s">
        <v>37</v>
      </c>
      <c r="D28" s="72">
        <v>166.83</v>
      </c>
    </row>
    <row r="29" spans="1:4" x14ac:dyDescent="0.25">
      <c r="A29" s="71">
        <v>89464</v>
      </c>
      <c r="B29" s="70" t="s">
        <v>229</v>
      </c>
      <c r="C29" s="71" t="s">
        <v>37</v>
      </c>
      <c r="D29" s="72">
        <v>148.01</v>
      </c>
    </row>
    <row r="30" spans="1:4" x14ac:dyDescent="0.25">
      <c r="A30" s="71">
        <v>89478</v>
      </c>
      <c r="B30" s="70" t="s">
        <v>230</v>
      </c>
      <c r="C30" s="71" t="s">
        <v>37</v>
      </c>
      <c r="D30" s="72">
        <v>142.43</v>
      </c>
    </row>
    <row r="31" spans="1:4" x14ac:dyDescent="0.25">
      <c r="A31" s="71">
        <v>89462</v>
      </c>
      <c r="B31" s="70" t="s">
        <v>231</v>
      </c>
      <c r="C31" s="71" t="s">
        <v>37</v>
      </c>
      <c r="D31" s="72">
        <v>124.6</v>
      </c>
    </row>
    <row r="32" spans="1:4" x14ac:dyDescent="0.25">
      <c r="A32" s="71">
        <v>104444</v>
      </c>
      <c r="B32" s="70" t="s">
        <v>232</v>
      </c>
      <c r="C32" s="71" t="s">
        <v>37</v>
      </c>
      <c r="D32" s="72">
        <v>0</v>
      </c>
    </row>
    <row r="33" spans="1:4" x14ac:dyDescent="0.25">
      <c r="A33" s="71">
        <v>104442</v>
      </c>
      <c r="B33" s="70" t="s">
        <v>233</v>
      </c>
      <c r="C33" s="71" t="s">
        <v>37</v>
      </c>
      <c r="D33" s="72">
        <v>0</v>
      </c>
    </row>
    <row r="34" spans="1:4" x14ac:dyDescent="0.25">
      <c r="A34" s="71">
        <v>89472</v>
      </c>
      <c r="B34" s="70" t="s">
        <v>234</v>
      </c>
      <c r="C34" s="71" t="s">
        <v>37</v>
      </c>
      <c r="D34" s="72">
        <v>129.49</v>
      </c>
    </row>
    <row r="35" spans="1:4" x14ac:dyDescent="0.25">
      <c r="A35" s="71">
        <v>89455</v>
      </c>
      <c r="B35" s="70" t="s">
        <v>235</v>
      </c>
      <c r="C35" s="71" t="s">
        <v>37</v>
      </c>
      <c r="D35" s="72">
        <v>117.57</v>
      </c>
    </row>
    <row r="36" spans="1:4" x14ac:dyDescent="0.25">
      <c r="A36" s="71">
        <v>89470</v>
      </c>
      <c r="B36" s="70" t="s">
        <v>236</v>
      </c>
      <c r="C36" s="71" t="s">
        <v>37</v>
      </c>
      <c r="D36" s="72">
        <v>106.85</v>
      </c>
    </row>
    <row r="37" spans="1:4" x14ac:dyDescent="0.25">
      <c r="A37" s="71">
        <v>89453</v>
      </c>
      <c r="B37" s="70" t="s">
        <v>237</v>
      </c>
      <c r="C37" s="71" t="s">
        <v>37</v>
      </c>
      <c r="D37" s="72">
        <v>95.92</v>
      </c>
    </row>
    <row r="38" spans="1:4" x14ac:dyDescent="0.25">
      <c r="A38" s="71">
        <v>104443</v>
      </c>
      <c r="B38" s="70" t="s">
        <v>238</v>
      </c>
      <c r="C38" s="71" t="s">
        <v>37</v>
      </c>
      <c r="D38" s="72">
        <v>0</v>
      </c>
    </row>
    <row r="39" spans="1:4" x14ac:dyDescent="0.25">
      <c r="A39" s="71">
        <v>104441</v>
      </c>
      <c r="B39" s="70" t="s">
        <v>239</v>
      </c>
      <c r="C39" s="71" t="s">
        <v>37</v>
      </c>
      <c r="D39" s="72">
        <v>0</v>
      </c>
    </row>
    <row r="40" spans="1:4" x14ac:dyDescent="0.25">
      <c r="A40" s="71">
        <v>103354</v>
      </c>
      <c r="B40" s="70" t="s">
        <v>240</v>
      </c>
      <c r="C40" s="71" t="s">
        <v>37</v>
      </c>
      <c r="D40" s="72">
        <v>88.47</v>
      </c>
    </row>
    <row r="41" spans="1:4" x14ac:dyDescent="0.25">
      <c r="A41" s="71">
        <v>103355</v>
      </c>
      <c r="B41" s="70" t="s">
        <v>241</v>
      </c>
      <c r="C41" s="71" t="s">
        <v>37</v>
      </c>
      <c r="D41" s="72">
        <v>89.54</v>
      </c>
    </row>
    <row r="42" spans="1:4" x14ac:dyDescent="0.25">
      <c r="A42" s="71">
        <v>103330</v>
      </c>
      <c r="B42" s="70" t="s">
        <v>242</v>
      </c>
      <c r="C42" s="71" t="s">
        <v>37</v>
      </c>
      <c r="D42" s="72">
        <v>82.76</v>
      </c>
    </row>
    <row r="43" spans="1:4" x14ac:dyDescent="0.25">
      <c r="A43" s="71">
        <v>103331</v>
      </c>
      <c r="B43" s="70" t="s">
        <v>243</v>
      </c>
      <c r="C43" s="71" t="s">
        <v>37</v>
      </c>
      <c r="D43" s="72">
        <v>83.77</v>
      </c>
    </row>
    <row r="44" spans="1:4" x14ac:dyDescent="0.25">
      <c r="A44" s="71">
        <v>103358</v>
      </c>
      <c r="B44" s="70" t="s">
        <v>244</v>
      </c>
      <c r="C44" s="71" t="s">
        <v>37</v>
      </c>
      <c r="D44" s="72">
        <v>70.459999999999994</v>
      </c>
    </row>
    <row r="45" spans="1:4" x14ac:dyDescent="0.25">
      <c r="A45" s="71">
        <v>103359</v>
      </c>
      <c r="B45" s="70" t="s">
        <v>245</v>
      </c>
      <c r="C45" s="71" t="s">
        <v>37</v>
      </c>
      <c r="D45" s="72">
        <v>71.319999999999993</v>
      </c>
    </row>
    <row r="46" spans="1:4" x14ac:dyDescent="0.25">
      <c r="A46" s="71">
        <v>103366</v>
      </c>
      <c r="B46" s="70" t="s">
        <v>246</v>
      </c>
      <c r="C46" s="71" t="s">
        <v>37</v>
      </c>
      <c r="D46" s="72">
        <v>62.79</v>
      </c>
    </row>
    <row r="47" spans="1:4" x14ac:dyDescent="0.25">
      <c r="A47" s="71">
        <v>103367</v>
      </c>
      <c r="B47" s="70" t="s">
        <v>247</v>
      </c>
      <c r="C47" s="71" t="s">
        <v>37</v>
      </c>
      <c r="D47" s="72">
        <v>63.56</v>
      </c>
    </row>
    <row r="48" spans="1:4" x14ac:dyDescent="0.25">
      <c r="A48" s="71">
        <v>103360</v>
      </c>
      <c r="B48" s="70" t="s">
        <v>248</v>
      </c>
      <c r="C48" s="71" t="s">
        <v>37</v>
      </c>
      <c r="D48" s="72">
        <v>82.13</v>
      </c>
    </row>
    <row r="49" spans="1:4" x14ac:dyDescent="0.25">
      <c r="A49" s="71">
        <v>103361</v>
      </c>
      <c r="B49" s="70" t="s">
        <v>249</v>
      </c>
      <c r="C49" s="71" t="s">
        <v>37</v>
      </c>
      <c r="D49" s="72">
        <v>83.21</v>
      </c>
    </row>
    <row r="50" spans="1:4" x14ac:dyDescent="0.25">
      <c r="A50" s="71">
        <v>103368</v>
      </c>
      <c r="B50" s="70" t="s">
        <v>250</v>
      </c>
      <c r="C50" s="71" t="s">
        <v>37</v>
      </c>
      <c r="D50" s="72">
        <v>70.709999999999994</v>
      </c>
    </row>
    <row r="51" spans="1:4" x14ac:dyDescent="0.25">
      <c r="A51" s="71">
        <v>103369</v>
      </c>
      <c r="B51" s="70" t="s">
        <v>251</v>
      </c>
      <c r="C51" s="71" t="s">
        <v>37</v>
      </c>
      <c r="D51" s="72">
        <v>71.680000000000007</v>
      </c>
    </row>
    <row r="52" spans="1:4" x14ac:dyDescent="0.25">
      <c r="A52" s="71">
        <v>103334</v>
      </c>
      <c r="B52" s="70" t="s">
        <v>252</v>
      </c>
      <c r="C52" s="71" t="s">
        <v>37</v>
      </c>
      <c r="D52" s="72">
        <v>142.49</v>
      </c>
    </row>
    <row r="53" spans="1:4" x14ac:dyDescent="0.25">
      <c r="A53" s="71">
        <v>103335</v>
      </c>
      <c r="B53" s="70" t="s">
        <v>253</v>
      </c>
      <c r="C53" s="71" t="s">
        <v>37</v>
      </c>
      <c r="D53" s="72">
        <v>144.37</v>
      </c>
    </row>
    <row r="54" spans="1:4" x14ac:dyDescent="0.25">
      <c r="A54" s="71">
        <v>103362</v>
      </c>
      <c r="B54" s="70" t="s">
        <v>254</v>
      </c>
      <c r="C54" s="71" t="s">
        <v>37</v>
      </c>
      <c r="D54" s="72">
        <v>100.79</v>
      </c>
    </row>
    <row r="55" spans="1:4" x14ac:dyDescent="0.25">
      <c r="A55" s="71">
        <v>103363</v>
      </c>
      <c r="B55" s="70" t="s">
        <v>255</v>
      </c>
      <c r="C55" s="71" t="s">
        <v>37</v>
      </c>
      <c r="D55" s="72">
        <v>102</v>
      </c>
    </row>
    <row r="56" spans="1:4" x14ac:dyDescent="0.25">
      <c r="A56" s="71">
        <v>103370</v>
      </c>
      <c r="B56" s="70" t="s">
        <v>256</v>
      </c>
      <c r="C56" s="71" t="s">
        <v>37</v>
      </c>
      <c r="D56" s="72">
        <v>90.67</v>
      </c>
    </row>
    <row r="57" spans="1:4" x14ac:dyDescent="0.25">
      <c r="A57" s="71">
        <v>103371</v>
      </c>
      <c r="B57" s="70" t="s">
        <v>257</v>
      </c>
      <c r="C57" s="71" t="s">
        <v>37</v>
      </c>
      <c r="D57" s="72">
        <v>91.77</v>
      </c>
    </row>
    <row r="58" spans="1:4" x14ac:dyDescent="0.25">
      <c r="A58" s="71">
        <v>103332</v>
      </c>
      <c r="B58" s="70" t="s">
        <v>258</v>
      </c>
      <c r="C58" s="71" t="s">
        <v>37</v>
      </c>
      <c r="D58" s="72">
        <v>116.68</v>
      </c>
    </row>
    <row r="59" spans="1:4" x14ac:dyDescent="0.25">
      <c r="A59" s="71">
        <v>103333</v>
      </c>
      <c r="B59" s="70" t="s">
        <v>259</v>
      </c>
      <c r="C59" s="71" t="s">
        <v>37</v>
      </c>
      <c r="D59" s="72">
        <v>117.76</v>
      </c>
    </row>
    <row r="60" spans="1:4" x14ac:dyDescent="0.25">
      <c r="A60" s="71">
        <v>103352</v>
      </c>
      <c r="B60" s="70" t="s">
        <v>260</v>
      </c>
      <c r="C60" s="71" t="s">
        <v>37</v>
      </c>
      <c r="D60" s="72">
        <v>101.01</v>
      </c>
    </row>
    <row r="61" spans="1:4" x14ac:dyDescent="0.25">
      <c r="A61" s="71">
        <v>103353</v>
      </c>
      <c r="B61" s="70" t="s">
        <v>261</v>
      </c>
      <c r="C61" s="71" t="s">
        <v>37</v>
      </c>
      <c r="D61" s="72">
        <v>102.01</v>
      </c>
    </row>
    <row r="62" spans="1:4" x14ac:dyDescent="0.25">
      <c r="A62" s="71">
        <v>103328</v>
      </c>
      <c r="B62" s="70" t="s">
        <v>193</v>
      </c>
      <c r="C62" s="71" t="s">
        <v>37</v>
      </c>
      <c r="D62" s="72">
        <v>92.68</v>
      </c>
    </row>
    <row r="63" spans="1:4" x14ac:dyDescent="0.25">
      <c r="A63" s="71">
        <v>103329</v>
      </c>
      <c r="B63" s="70" t="s">
        <v>262</v>
      </c>
      <c r="C63" s="71" t="s">
        <v>37</v>
      </c>
      <c r="D63" s="72">
        <v>93.62</v>
      </c>
    </row>
    <row r="64" spans="1:4" x14ac:dyDescent="0.25">
      <c r="A64" s="71">
        <v>103356</v>
      </c>
      <c r="B64" s="70" t="s">
        <v>263</v>
      </c>
      <c r="C64" s="71" t="s">
        <v>37</v>
      </c>
      <c r="D64" s="72">
        <v>62.55</v>
      </c>
    </row>
    <row r="65" spans="1:4" x14ac:dyDescent="0.25">
      <c r="A65" s="71">
        <v>103357</v>
      </c>
      <c r="B65" s="70" t="s">
        <v>264</v>
      </c>
      <c r="C65" s="71" t="s">
        <v>37</v>
      </c>
      <c r="D65" s="72">
        <v>63.34</v>
      </c>
    </row>
    <row r="66" spans="1:4" x14ac:dyDescent="0.25">
      <c r="A66" s="71">
        <v>103364</v>
      </c>
      <c r="B66" s="70" t="s">
        <v>265</v>
      </c>
      <c r="C66" s="71" t="s">
        <v>37</v>
      </c>
      <c r="D66" s="72">
        <v>52.64</v>
      </c>
    </row>
    <row r="67" spans="1:4" x14ac:dyDescent="0.25">
      <c r="A67" s="71">
        <v>103365</v>
      </c>
      <c r="B67" s="70" t="s">
        <v>266</v>
      </c>
      <c r="C67" s="71" t="s">
        <v>37</v>
      </c>
      <c r="D67" s="72">
        <v>53.13</v>
      </c>
    </row>
    <row r="68" spans="1:4" x14ac:dyDescent="0.25">
      <c r="A68" s="71">
        <v>103350</v>
      </c>
      <c r="B68" s="70" t="s">
        <v>267</v>
      </c>
      <c r="C68" s="71" t="s">
        <v>37</v>
      </c>
      <c r="D68" s="72">
        <v>171.68</v>
      </c>
    </row>
    <row r="69" spans="1:4" x14ac:dyDescent="0.25">
      <c r="A69" s="71">
        <v>103351</v>
      </c>
      <c r="B69" s="70" t="s">
        <v>268</v>
      </c>
      <c r="C69" s="71" t="s">
        <v>37</v>
      </c>
      <c r="D69" s="72">
        <v>173.06</v>
      </c>
    </row>
    <row r="70" spans="1:4" x14ac:dyDescent="0.25">
      <c r="A70" s="71">
        <v>103344</v>
      </c>
      <c r="B70" s="70" t="s">
        <v>269</v>
      </c>
      <c r="C70" s="71" t="s">
        <v>37</v>
      </c>
      <c r="D70" s="72">
        <v>85.23</v>
      </c>
    </row>
    <row r="71" spans="1:4" x14ac:dyDescent="0.25">
      <c r="A71" s="71">
        <v>103345</v>
      </c>
      <c r="B71" s="70" t="s">
        <v>270</v>
      </c>
      <c r="C71" s="71" t="s">
        <v>37</v>
      </c>
      <c r="D71" s="72">
        <v>86.49</v>
      </c>
    </row>
    <row r="72" spans="1:4" x14ac:dyDescent="0.25">
      <c r="A72" s="71">
        <v>103348</v>
      </c>
      <c r="B72" s="70" t="s">
        <v>271</v>
      </c>
      <c r="C72" s="71" t="s">
        <v>37</v>
      </c>
      <c r="D72" s="72">
        <v>72.45</v>
      </c>
    </row>
    <row r="73" spans="1:4" x14ac:dyDescent="0.25">
      <c r="A73" s="71">
        <v>103349</v>
      </c>
      <c r="B73" s="70" t="s">
        <v>272</v>
      </c>
      <c r="C73" s="71" t="s">
        <v>37</v>
      </c>
      <c r="D73" s="72">
        <v>73.59</v>
      </c>
    </row>
    <row r="74" spans="1:4" x14ac:dyDescent="0.25">
      <c r="A74" s="71">
        <v>103346</v>
      </c>
      <c r="B74" s="70" t="s">
        <v>273</v>
      </c>
      <c r="C74" s="71" t="s">
        <v>37</v>
      </c>
      <c r="D74" s="72">
        <v>93.92</v>
      </c>
    </row>
    <row r="75" spans="1:4" x14ac:dyDescent="0.25">
      <c r="A75" s="71">
        <v>103347</v>
      </c>
      <c r="B75" s="70" t="s">
        <v>274</v>
      </c>
      <c r="C75" s="71" t="s">
        <v>37</v>
      </c>
      <c r="D75" s="72">
        <v>95.26</v>
      </c>
    </row>
    <row r="76" spans="1:4" x14ac:dyDescent="0.25">
      <c r="A76" s="71">
        <v>103324</v>
      </c>
      <c r="B76" s="70" t="s">
        <v>275</v>
      </c>
      <c r="C76" s="71" t="s">
        <v>37</v>
      </c>
      <c r="D76" s="72">
        <v>81.96</v>
      </c>
    </row>
    <row r="77" spans="1:4" x14ac:dyDescent="0.25">
      <c r="A77" s="71">
        <v>103325</v>
      </c>
      <c r="B77" s="70" t="s">
        <v>276</v>
      </c>
      <c r="C77" s="71" t="s">
        <v>37</v>
      </c>
      <c r="D77" s="72">
        <v>83.17</v>
      </c>
    </row>
    <row r="78" spans="1:4" x14ac:dyDescent="0.25">
      <c r="A78" s="71">
        <v>103326</v>
      </c>
      <c r="B78" s="70" t="s">
        <v>277</v>
      </c>
      <c r="C78" s="71" t="s">
        <v>37</v>
      </c>
      <c r="D78" s="72">
        <v>96.7</v>
      </c>
    </row>
    <row r="79" spans="1:4" x14ac:dyDescent="0.25">
      <c r="A79" s="71">
        <v>103327</v>
      </c>
      <c r="B79" s="70" t="s">
        <v>278</v>
      </c>
      <c r="C79" s="71" t="s">
        <v>37</v>
      </c>
      <c r="D79" s="72">
        <v>98.12</v>
      </c>
    </row>
    <row r="80" spans="1:4" x14ac:dyDescent="0.25">
      <c r="A80" s="71">
        <v>103322</v>
      </c>
      <c r="B80" s="70" t="s">
        <v>279</v>
      </c>
      <c r="C80" s="71" t="s">
        <v>37</v>
      </c>
      <c r="D80" s="72">
        <v>61.77</v>
      </c>
    </row>
    <row r="81" spans="1:4" x14ac:dyDescent="0.25">
      <c r="A81" s="71">
        <v>103323</v>
      </c>
      <c r="B81" s="70" t="s">
        <v>280</v>
      </c>
      <c r="C81" s="71" t="s">
        <v>37</v>
      </c>
      <c r="D81" s="72">
        <v>62.84</v>
      </c>
    </row>
    <row r="82" spans="1:4" x14ac:dyDescent="0.25">
      <c r="A82" s="71">
        <v>103338</v>
      </c>
      <c r="B82" s="70" t="s">
        <v>18799</v>
      </c>
      <c r="C82" s="71" t="s">
        <v>37</v>
      </c>
      <c r="D82" s="72">
        <v>118.14</v>
      </c>
    </row>
    <row r="83" spans="1:4" x14ac:dyDescent="0.25">
      <c r="A83" s="71">
        <v>103339</v>
      </c>
      <c r="B83" s="70" t="s">
        <v>18800</v>
      </c>
      <c r="C83" s="71" t="s">
        <v>37</v>
      </c>
      <c r="D83" s="72">
        <v>119.19</v>
      </c>
    </row>
    <row r="84" spans="1:4" x14ac:dyDescent="0.25">
      <c r="A84" s="71">
        <v>103340</v>
      </c>
      <c r="B84" s="70" t="s">
        <v>18801</v>
      </c>
      <c r="C84" s="71" t="s">
        <v>37</v>
      </c>
      <c r="D84" s="72">
        <v>143.79</v>
      </c>
    </row>
    <row r="85" spans="1:4" x14ac:dyDescent="0.25">
      <c r="A85" s="71">
        <v>103341</v>
      </c>
      <c r="B85" s="70" t="s">
        <v>18802</v>
      </c>
      <c r="C85" s="71" t="s">
        <v>37</v>
      </c>
      <c r="D85" s="72">
        <v>145.1</v>
      </c>
    </row>
    <row r="86" spans="1:4" x14ac:dyDescent="0.25">
      <c r="A86" s="71">
        <v>103336</v>
      </c>
      <c r="B86" s="70" t="s">
        <v>18803</v>
      </c>
      <c r="C86" s="71" t="s">
        <v>37</v>
      </c>
      <c r="D86" s="72">
        <v>90.24</v>
      </c>
    </row>
    <row r="87" spans="1:4" x14ac:dyDescent="0.25">
      <c r="A87" s="71">
        <v>103337</v>
      </c>
      <c r="B87" s="70" t="s">
        <v>18804</v>
      </c>
      <c r="C87" s="71" t="s">
        <v>37</v>
      </c>
      <c r="D87" s="72">
        <v>91.13</v>
      </c>
    </row>
    <row r="88" spans="1:4" x14ac:dyDescent="0.25">
      <c r="A88" s="71">
        <v>103342</v>
      </c>
      <c r="B88" s="70" t="s">
        <v>18805</v>
      </c>
      <c r="C88" s="71" t="s">
        <v>37</v>
      </c>
      <c r="D88" s="72">
        <v>123.03</v>
      </c>
    </row>
    <row r="89" spans="1:4" x14ac:dyDescent="0.25">
      <c r="A89" s="71">
        <v>103343</v>
      </c>
      <c r="B89" s="70" t="s">
        <v>18806</v>
      </c>
      <c r="C89" s="71" t="s">
        <v>37</v>
      </c>
      <c r="D89" s="72">
        <v>124.2</v>
      </c>
    </row>
    <row r="90" spans="1:4" x14ac:dyDescent="0.25">
      <c r="A90" s="71">
        <v>103318</v>
      </c>
      <c r="B90" s="70" t="s">
        <v>18807</v>
      </c>
      <c r="C90" s="71" t="s">
        <v>37</v>
      </c>
      <c r="D90" s="72">
        <v>104.99</v>
      </c>
    </row>
    <row r="91" spans="1:4" x14ac:dyDescent="0.25">
      <c r="A91" s="71">
        <v>103319</v>
      </c>
      <c r="B91" s="70" t="s">
        <v>281</v>
      </c>
      <c r="C91" s="71" t="s">
        <v>37</v>
      </c>
      <c r="D91" s="72">
        <v>106.04</v>
      </c>
    </row>
    <row r="92" spans="1:4" x14ac:dyDescent="0.25">
      <c r="A92" s="71">
        <v>103320</v>
      </c>
      <c r="B92" s="70" t="s">
        <v>282</v>
      </c>
      <c r="C92" s="71" t="s">
        <v>37</v>
      </c>
      <c r="D92" s="72">
        <v>126.74</v>
      </c>
    </row>
    <row r="93" spans="1:4" x14ac:dyDescent="0.25">
      <c r="A93" s="71">
        <v>103321</v>
      </c>
      <c r="B93" s="70" t="s">
        <v>283</v>
      </c>
      <c r="C93" s="71" t="s">
        <v>37</v>
      </c>
      <c r="D93" s="72">
        <v>128.05000000000001</v>
      </c>
    </row>
    <row r="94" spans="1:4" x14ac:dyDescent="0.25">
      <c r="A94" s="71">
        <v>103316</v>
      </c>
      <c r="B94" s="70" t="s">
        <v>284</v>
      </c>
      <c r="C94" s="71" t="s">
        <v>37</v>
      </c>
      <c r="D94" s="72">
        <v>81.33</v>
      </c>
    </row>
    <row r="95" spans="1:4" x14ac:dyDescent="0.25">
      <c r="A95" s="71">
        <v>103317</v>
      </c>
      <c r="B95" s="70" t="s">
        <v>285</v>
      </c>
      <c r="C95" s="71" t="s">
        <v>37</v>
      </c>
      <c r="D95" s="72">
        <v>82.22</v>
      </c>
    </row>
    <row r="96" spans="1:4" x14ac:dyDescent="0.25">
      <c r="A96" s="71">
        <v>101166</v>
      </c>
      <c r="B96" s="70" t="s">
        <v>286</v>
      </c>
      <c r="C96" s="71" t="s">
        <v>42</v>
      </c>
      <c r="D96" s="72">
        <v>676.07</v>
      </c>
    </row>
    <row r="97" spans="1:4" x14ac:dyDescent="0.25">
      <c r="A97" s="71">
        <v>101165</v>
      </c>
      <c r="B97" s="70" t="s">
        <v>287</v>
      </c>
      <c r="C97" s="71" t="s">
        <v>42</v>
      </c>
      <c r="D97" s="72">
        <v>1040.07</v>
      </c>
    </row>
    <row r="98" spans="1:4" x14ac:dyDescent="0.25">
      <c r="A98" s="71">
        <v>101163</v>
      </c>
      <c r="B98" s="70" t="s">
        <v>288</v>
      </c>
      <c r="C98" s="71" t="s">
        <v>37</v>
      </c>
      <c r="D98" s="72">
        <v>631.74</v>
      </c>
    </row>
    <row r="99" spans="1:4" x14ac:dyDescent="0.25">
      <c r="A99" s="71">
        <v>101164</v>
      </c>
      <c r="B99" s="70" t="s">
        <v>289</v>
      </c>
      <c r="C99" s="71" t="s">
        <v>37</v>
      </c>
      <c r="D99" s="72">
        <v>641.5</v>
      </c>
    </row>
    <row r="100" spans="1:4" x14ac:dyDescent="0.25">
      <c r="A100" s="71">
        <v>101162</v>
      </c>
      <c r="B100" s="70" t="s">
        <v>290</v>
      </c>
      <c r="C100" s="71" t="s">
        <v>37</v>
      </c>
      <c r="D100" s="72">
        <v>157.12</v>
      </c>
    </row>
    <row r="101" spans="1:4" x14ac:dyDescent="0.25">
      <c r="A101" s="71">
        <v>101161</v>
      </c>
      <c r="B101" s="70" t="s">
        <v>291</v>
      </c>
      <c r="C101" s="71" t="s">
        <v>37</v>
      </c>
      <c r="D101" s="72">
        <v>245.77</v>
      </c>
    </row>
    <row r="102" spans="1:4" x14ac:dyDescent="0.25">
      <c r="A102" s="71">
        <v>101160</v>
      </c>
      <c r="B102" s="70" t="s">
        <v>18808</v>
      </c>
      <c r="C102" s="71" t="s">
        <v>37</v>
      </c>
      <c r="D102" s="72">
        <v>0</v>
      </c>
    </row>
    <row r="103" spans="1:4" x14ac:dyDescent="0.25">
      <c r="A103" s="71">
        <v>101159</v>
      </c>
      <c r="B103" s="70" t="s">
        <v>292</v>
      </c>
      <c r="C103" s="71" t="s">
        <v>37</v>
      </c>
      <c r="D103" s="72">
        <v>135.71</v>
      </c>
    </row>
    <row r="104" spans="1:4" x14ac:dyDescent="0.25">
      <c r="A104" s="71">
        <v>101154</v>
      </c>
      <c r="B104" s="70" t="s">
        <v>293</v>
      </c>
      <c r="C104" s="71" t="s">
        <v>37</v>
      </c>
      <c r="D104" s="72">
        <v>135.19999999999999</v>
      </c>
    </row>
    <row r="105" spans="1:4" x14ac:dyDescent="0.25">
      <c r="A105" s="71">
        <v>101155</v>
      </c>
      <c r="B105" s="70" t="s">
        <v>294</v>
      </c>
      <c r="C105" s="71" t="s">
        <v>37</v>
      </c>
      <c r="D105" s="72">
        <v>190.54</v>
      </c>
    </row>
    <row r="106" spans="1:4" x14ac:dyDescent="0.25">
      <c r="A106" s="71">
        <v>101156</v>
      </c>
      <c r="B106" s="70" t="s">
        <v>295</v>
      </c>
      <c r="C106" s="71" t="s">
        <v>37</v>
      </c>
      <c r="D106" s="72">
        <v>280.63</v>
      </c>
    </row>
    <row r="107" spans="1:4" x14ac:dyDescent="0.25">
      <c r="A107" s="71">
        <v>101158</v>
      </c>
      <c r="B107" s="70" t="s">
        <v>296</v>
      </c>
      <c r="C107" s="71" t="s">
        <v>37</v>
      </c>
      <c r="D107" s="72">
        <v>85.62</v>
      </c>
    </row>
    <row r="108" spans="1:4" x14ac:dyDescent="0.25">
      <c r="A108" s="71">
        <v>101157</v>
      </c>
      <c r="B108" s="70" t="s">
        <v>297</v>
      </c>
      <c r="C108" s="71" t="s">
        <v>37</v>
      </c>
      <c r="D108" s="72">
        <v>65.239999999999995</v>
      </c>
    </row>
    <row r="109" spans="1:4" x14ac:dyDescent="0.25">
      <c r="A109" s="71">
        <v>87382</v>
      </c>
      <c r="B109" s="70" t="s">
        <v>298</v>
      </c>
      <c r="C109" s="71" t="s">
        <v>42</v>
      </c>
      <c r="D109" s="72">
        <v>1888.01</v>
      </c>
    </row>
    <row r="110" spans="1:4" x14ac:dyDescent="0.25">
      <c r="A110" s="71">
        <v>87383</v>
      </c>
      <c r="B110" s="70" t="s">
        <v>299</v>
      </c>
      <c r="C110" s="71" t="s">
        <v>42</v>
      </c>
      <c r="D110" s="72">
        <v>1881.05</v>
      </c>
    </row>
    <row r="111" spans="1:4" x14ac:dyDescent="0.25">
      <c r="A111" s="71">
        <v>87384</v>
      </c>
      <c r="B111" s="70" t="s">
        <v>300</v>
      </c>
      <c r="C111" s="71" t="s">
        <v>42</v>
      </c>
      <c r="D111" s="72">
        <v>1867.91</v>
      </c>
    </row>
    <row r="112" spans="1:4" x14ac:dyDescent="0.25">
      <c r="A112" s="71">
        <v>87398</v>
      </c>
      <c r="B112" s="70" t="s">
        <v>301</v>
      </c>
      <c r="C112" s="71" t="s">
        <v>42</v>
      </c>
      <c r="D112" s="72">
        <v>2075.5100000000002</v>
      </c>
    </row>
    <row r="113" spans="1:4" x14ac:dyDescent="0.25">
      <c r="A113" s="71">
        <v>87395</v>
      </c>
      <c r="B113" s="70" t="s">
        <v>302</v>
      </c>
      <c r="C113" s="71" t="s">
        <v>42</v>
      </c>
      <c r="D113" s="72">
        <v>3658.53</v>
      </c>
    </row>
    <row r="114" spans="1:4" x14ac:dyDescent="0.25">
      <c r="A114" s="71">
        <v>87396</v>
      </c>
      <c r="B114" s="70" t="s">
        <v>303</v>
      </c>
      <c r="C114" s="71" t="s">
        <v>42</v>
      </c>
      <c r="D114" s="72">
        <v>3677.31</v>
      </c>
    </row>
    <row r="115" spans="1:4" x14ac:dyDescent="0.25">
      <c r="A115" s="71">
        <v>87397</v>
      </c>
      <c r="B115" s="70" t="s">
        <v>304</v>
      </c>
      <c r="C115" s="71" t="s">
        <v>42</v>
      </c>
      <c r="D115" s="72">
        <v>3693.94</v>
      </c>
    </row>
    <row r="116" spans="1:4" x14ac:dyDescent="0.25">
      <c r="A116" s="71">
        <v>87402</v>
      </c>
      <c r="B116" s="70" t="s">
        <v>305</v>
      </c>
      <c r="C116" s="71" t="s">
        <v>42</v>
      </c>
      <c r="D116" s="72">
        <v>3898.32</v>
      </c>
    </row>
    <row r="117" spans="1:4" x14ac:dyDescent="0.25">
      <c r="A117" s="71">
        <v>87391</v>
      </c>
      <c r="B117" s="70" t="s">
        <v>306</v>
      </c>
      <c r="C117" s="71" t="s">
        <v>42</v>
      </c>
      <c r="D117" s="72">
        <v>5809</v>
      </c>
    </row>
    <row r="118" spans="1:4" x14ac:dyDescent="0.25">
      <c r="A118" s="71">
        <v>87393</v>
      </c>
      <c r="B118" s="70" t="s">
        <v>307</v>
      </c>
      <c r="C118" s="71" t="s">
        <v>42</v>
      </c>
      <c r="D118" s="72">
        <v>5856.66</v>
      </c>
    </row>
    <row r="119" spans="1:4" x14ac:dyDescent="0.25">
      <c r="A119" s="71">
        <v>87394</v>
      </c>
      <c r="B119" s="70" t="s">
        <v>308</v>
      </c>
      <c r="C119" s="71" t="s">
        <v>42</v>
      </c>
      <c r="D119" s="72">
        <v>5900.88</v>
      </c>
    </row>
    <row r="120" spans="1:4" x14ac:dyDescent="0.25">
      <c r="A120" s="71">
        <v>87401</v>
      </c>
      <c r="B120" s="70" t="s">
        <v>309</v>
      </c>
      <c r="C120" s="71" t="s">
        <v>42</v>
      </c>
      <c r="D120" s="72">
        <v>6092.82</v>
      </c>
    </row>
    <row r="121" spans="1:4" x14ac:dyDescent="0.25">
      <c r="A121" s="71">
        <v>87407</v>
      </c>
      <c r="B121" s="70" t="s">
        <v>310</v>
      </c>
      <c r="C121" s="71" t="s">
        <v>42</v>
      </c>
      <c r="D121" s="72">
        <v>1922.88</v>
      </c>
    </row>
    <row r="122" spans="1:4" x14ac:dyDescent="0.25">
      <c r="A122" s="71">
        <v>87408</v>
      </c>
      <c r="B122" s="70" t="s">
        <v>311</v>
      </c>
      <c r="C122" s="71" t="s">
        <v>42</v>
      </c>
      <c r="D122" s="72">
        <v>1906.45</v>
      </c>
    </row>
    <row r="123" spans="1:4" x14ac:dyDescent="0.25">
      <c r="A123" s="71">
        <v>87404</v>
      </c>
      <c r="B123" s="70" t="s">
        <v>312</v>
      </c>
      <c r="C123" s="71" t="s">
        <v>42</v>
      </c>
      <c r="D123" s="72">
        <v>5420.43</v>
      </c>
    </row>
    <row r="124" spans="1:4" x14ac:dyDescent="0.25">
      <c r="A124" s="71">
        <v>87405</v>
      </c>
      <c r="B124" s="70" t="s">
        <v>313</v>
      </c>
      <c r="C124" s="71" t="s">
        <v>42</v>
      </c>
      <c r="D124" s="72">
        <v>5427.43</v>
      </c>
    </row>
    <row r="125" spans="1:4" x14ac:dyDescent="0.25">
      <c r="A125" s="71">
        <v>87388</v>
      </c>
      <c r="B125" s="70" t="s">
        <v>314</v>
      </c>
      <c r="C125" s="71" t="s">
        <v>42</v>
      </c>
      <c r="D125" s="72">
        <v>5213.47</v>
      </c>
    </row>
    <row r="126" spans="1:4" x14ac:dyDescent="0.25">
      <c r="A126" s="71">
        <v>87389</v>
      </c>
      <c r="B126" s="70" t="s">
        <v>315</v>
      </c>
      <c r="C126" s="71" t="s">
        <v>42</v>
      </c>
      <c r="D126" s="72">
        <v>5229.95</v>
      </c>
    </row>
    <row r="127" spans="1:4" x14ac:dyDescent="0.25">
      <c r="A127" s="71">
        <v>87390</v>
      </c>
      <c r="B127" s="70" t="s">
        <v>316</v>
      </c>
      <c r="C127" s="71" t="s">
        <v>42</v>
      </c>
      <c r="D127" s="72">
        <v>5251.28</v>
      </c>
    </row>
    <row r="128" spans="1:4" x14ac:dyDescent="0.25">
      <c r="A128" s="71">
        <v>87385</v>
      </c>
      <c r="B128" s="70" t="s">
        <v>317</v>
      </c>
      <c r="C128" s="71" t="s">
        <v>42</v>
      </c>
      <c r="D128" s="72">
        <v>2195.87</v>
      </c>
    </row>
    <row r="129" spans="1:4" x14ac:dyDescent="0.25">
      <c r="A129" s="71">
        <v>87386</v>
      </c>
      <c r="B129" s="70" t="s">
        <v>318</v>
      </c>
      <c r="C129" s="71" t="s">
        <v>42</v>
      </c>
      <c r="D129" s="72">
        <v>2182.66</v>
      </c>
    </row>
    <row r="130" spans="1:4" x14ac:dyDescent="0.25">
      <c r="A130" s="71">
        <v>87387</v>
      </c>
      <c r="B130" s="70" t="s">
        <v>319</v>
      </c>
      <c r="C130" s="71" t="s">
        <v>42</v>
      </c>
      <c r="D130" s="72">
        <v>2171.14</v>
      </c>
    </row>
    <row r="131" spans="1:4" x14ac:dyDescent="0.25">
      <c r="A131" s="71">
        <v>87399</v>
      </c>
      <c r="B131" s="70" t="s">
        <v>320</v>
      </c>
      <c r="C131" s="71" t="s">
        <v>42</v>
      </c>
      <c r="D131" s="72">
        <v>2382.71</v>
      </c>
    </row>
    <row r="132" spans="1:4" x14ac:dyDescent="0.25">
      <c r="A132" s="71">
        <v>88627</v>
      </c>
      <c r="B132" s="70" t="s">
        <v>321</v>
      </c>
      <c r="C132" s="71" t="s">
        <v>42</v>
      </c>
      <c r="D132" s="72">
        <v>641.52</v>
      </c>
    </row>
    <row r="133" spans="1:4" x14ac:dyDescent="0.25">
      <c r="A133" s="71">
        <v>100463</v>
      </c>
      <c r="B133" s="70" t="s">
        <v>18809</v>
      </c>
      <c r="C133" s="71" t="s">
        <v>42</v>
      </c>
      <c r="D133" s="72">
        <v>0</v>
      </c>
    </row>
    <row r="134" spans="1:4" x14ac:dyDescent="0.25">
      <c r="A134" s="71">
        <v>88626</v>
      </c>
      <c r="B134" s="70" t="s">
        <v>322</v>
      </c>
      <c r="C134" s="71" t="s">
        <v>42</v>
      </c>
      <c r="D134" s="72">
        <v>562.25</v>
      </c>
    </row>
    <row r="135" spans="1:4" x14ac:dyDescent="0.25">
      <c r="A135" s="71">
        <v>100488</v>
      </c>
      <c r="B135" s="70" t="s">
        <v>323</v>
      </c>
      <c r="C135" s="71" t="s">
        <v>42</v>
      </c>
      <c r="D135" s="72">
        <v>547.57000000000005</v>
      </c>
    </row>
    <row r="136" spans="1:4" x14ac:dyDescent="0.25">
      <c r="A136" s="71">
        <v>100464</v>
      </c>
      <c r="B136" s="70" t="s">
        <v>18810</v>
      </c>
      <c r="C136" s="71" t="s">
        <v>42</v>
      </c>
      <c r="D136" s="72">
        <v>592.94000000000005</v>
      </c>
    </row>
    <row r="137" spans="1:4" x14ac:dyDescent="0.25">
      <c r="A137" s="71">
        <v>100465</v>
      </c>
      <c r="B137" s="70" t="s">
        <v>18811</v>
      </c>
      <c r="C137" s="71" t="s">
        <v>42</v>
      </c>
      <c r="D137" s="72">
        <v>548.19000000000005</v>
      </c>
    </row>
    <row r="138" spans="1:4" x14ac:dyDescent="0.25">
      <c r="A138" s="71">
        <v>100466</v>
      </c>
      <c r="B138" s="70" t="s">
        <v>18812</v>
      </c>
      <c r="C138" s="71" t="s">
        <v>42</v>
      </c>
      <c r="D138" s="72">
        <v>523.28</v>
      </c>
    </row>
    <row r="139" spans="1:4" x14ac:dyDescent="0.25">
      <c r="A139" s="71">
        <v>87368</v>
      </c>
      <c r="B139" s="70" t="s">
        <v>324</v>
      </c>
      <c r="C139" s="71" t="s">
        <v>42</v>
      </c>
      <c r="D139" s="72">
        <v>669.17</v>
      </c>
    </row>
    <row r="140" spans="1:4" x14ac:dyDescent="0.25">
      <c r="A140" s="71">
        <v>100450</v>
      </c>
      <c r="B140" s="70" t="s">
        <v>325</v>
      </c>
      <c r="C140" s="71" t="s">
        <v>42</v>
      </c>
      <c r="D140" s="72">
        <v>0</v>
      </c>
    </row>
    <row r="141" spans="1:4" x14ac:dyDescent="0.25">
      <c r="A141" s="71">
        <v>87289</v>
      </c>
      <c r="B141" s="70" t="s">
        <v>326</v>
      </c>
      <c r="C141" s="71" t="s">
        <v>42</v>
      </c>
      <c r="D141" s="72">
        <v>570.97</v>
      </c>
    </row>
    <row r="142" spans="1:4" x14ac:dyDescent="0.25">
      <c r="A142" s="71">
        <v>87290</v>
      </c>
      <c r="B142" s="70" t="s">
        <v>327</v>
      </c>
      <c r="C142" s="71" t="s">
        <v>42</v>
      </c>
      <c r="D142" s="72">
        <v>555.26</v>
      </c>
    </row>
    <row r="143" spans="1:4" x14ac:dyDescent="0.25">
      <c r="A143" s="71">
        <v>87333</v>
      </c>
      <c r="B143" s="70" t="s">
        <v>328</v>
      </c>
      <c r="C143" s="71" t="s">
        <v>42</v>
      </c>
      <c r="D143" s="72">
        <v>577.38</v>
      </c>
    </row>
    <row r="144" spans="1:4" x14ac:dyDescent="0.25">
      <c r="A144" s="71">
        <v>87334</v>
      </c>
      <c r="B144" s="70" t="s">
        <v>329</v>
      </c>
      <c r="C144" s="71" t="s">
        <v>42</v>
      </c>
      <c r="D144" s="72">
        <v>531.1</v>
      </c>
    </row>
    <row r="145" spans="1:4" x14ac:dyDescent="0.25">
      <c r="A145" s="71">
        <v>105515</v>
      </c>
      <c r="B145" s="70" t="s">
        <v>330</v>
      </c>
      <c r="C145" s="71" t="s">
        <v>42</v>
      </c>
      <c r="D145" s="72">
        <v>834.04</v>
      </c>
    </row>
    <row r="146" spans="1:4" x14ac:dyDescent="0.25">
      <c r="A146" s="71">
        <v>87367</v>
      </c>
      <c r="B146" s="70" t="s">
        <v>331</v>
      </c>
      <c r="C146" s="71" t="s">
        <v>42</v>
      </c>
      <c r="D146" s="72">
        <v>683.03</v>
      </c>
    </row>
    <row r="147" spans="1:4" x14ac:dyDescent="0.25">
      <c r="A147" s="71">
        <v>100449</v>
      </c>
      <c r="B147" s="70" t="s">
        <v>332</v>
      </c>
      <c r="C147" s="71" t="s">
        <v>42</v>
      </c>
      <c r="D147" s="72">
        <v>0</v>
      </c>
    </row>
    <row r="148" spans="1:4" x14ac:dyDescent="0.25">
      <c r="A148" s="71">
        <v>87286</v>
      </c>
      <c r="B148" s="70" t="s">
        <v>333</v>
      </c>
      <c r="C148" s="71" t="s">
        <v>42</v>
      </c>
      <c r="D148" s="72">
        <v>590.20000000000005</v>
      </c>
    </row>
    <row r="149" spans="1:4" x14ac:dyDescent="0.25">
      <c r="A149" s="71">
        <v>87287</v>
      </c>
      <c r="B149" s="70" t="s">
        <v>334</v>
      </c>
      <c r="C149" s="71" t="s">
        <v>42</v>
      </c>
      <c r="D149" s="72">
        <v>563.65</v>
      </c>
    </row>
    <row r="150" spans="1:4" x14ac:dyDescent="0.25">
      <c r="A150" s="71">
        <v>87331</v>
      </c>
      <c r="B150" s="70" t="s">
        <v>335</v>
      </c>
      <c r="C150" s="71" t="s">
        <v>42</v>
      </c>
      <c r="D150" s="72">
        <v>616.04999999999995</v>
      </c>
    </row>
    <row r="151" spans="1:4" x14ac:dyDescent="0.25">
      <c r="A151" s="71">
        <v>87332</v>
      </c>
      <c r="B151" s="70" t="s">
        <v>336</v>
      </c>
      <c r="C151" s="71" t="s">
        <v>42</v>
      </c>
      <c r="D151" s="72">
        <v>541.87</v>
      </c>
    </row>
    <row r="152" spans="1:4" x14ac:dyDescent="0.25">
      <c r="A152" s="71">
        <v>87369</v>
      </c>
      <c r="B152" s="70" t="s">
        <v>337</v>
      </c>
      <c r="C152" s="71" t="s">
        <v>42</v>
      </c>
      <c r="D152" s="72">
        <v>690.46</v>
      </c>
    </row>
    <row r="153" spans="1:4" x14ac:dyDescent="0.25">
      <c r="A153" s="71">
        <v>100451</v>
      </c>
      <c r="B153" s="70" t="s">
        <v>338</v>
      </c>
      <c r="C153" s="71" t="s">
        <v>42</v>
      </c>
      <c r="D153" s="72">
        <v>0</v>
      </c>
    </row>
    <row r="154" spans="1:4" x14ac:dyDescent="0.25">
      <c r="A154" s="71">
        <v>87292</v>
      </c>
      <c r="B154" s="70" t="s">
        <v>99</v>
      </c>
      <c r="C154" s="71" t="s">
        <v>42</v>
      </c>
      <c r="D154" s="72">
        <v>587.53</v>
      </c>
    </row>
    <row r="155" spans="1:4" x14ac:dyDescent="0.25">
      <c r="A155" s="71">
        <v>87335</v>
      </c>
      <c r="B155" s="70" t="s">
        <v>339</v>
      </c>
      <c r="C155" s="71" t="s">
        <v>42</v>
      </c>
      <c r="D155" s="72">
        <v>568.57000000000005</v>
      </c>
    </row>
    <row r="156" spans="1:4" x14ac:dyDescent="0.25">
      <c r="A156" s="71">
        <v>87336</v>
      </c>
      <c r="B156" s="70" t="s">
        <v>340</v>
      </c>
      <c r="C156" s="71" t="s">
        <v>42</v>
      </c>
      <c r="D156" s="72">
        <v>553.05999999999995</v>
      </c>
    </row>
    <row r="157" spans="1:4" x14ac:dyDescent="0.25">
      <c r="A157" s="71">
        <v>87370</v>
      </c>
      <c r="B157" s="70" t="s">
        <v>341</v>
      </c>
      <c r="C157" s="71" t="s">
        <v>42</v>
      </c>
      <c r="D157" s="72">
        <v>661.91</v>
      </c>
    </row>
    <row r="158" spans="1:4" x14ac:dyDescent="0.25">
      <c r="A158" s="71">
        <v>100452</v>
      </c>
      <c r="B158" s="70" t="s">
        <v>342</v>
      </c>
      <c r="C158" s="71" t="s">
        <v>42</v>
      </c>
      <c r="D158" s="72">
        <v>0</v>
      </c>
    </row>
    <row r="159" spans="1:4" x14ac:dyDescent="0.25">
      <c r="A159" s="71">
        <v>88715</v>
      </c>
      <c r="B159" s="70" t="s">
        <v>343</v>
      </c>
      <c r="C159" s="71" t="s">
        <v>42</v>
      </c>
      <c r="D159" s="72">
        <v>551.4</v>
      </c>
    </row>
    <row r="160" spans="1:4" x14ac:dyDescent="0.25">
      <c r="A160" s="71">
        <v>87294</v>
      </c>
      <c r="B160" s="70" t="s">
        <v>344</v>
      </c>
      <c r="C160" s="71" t="s">
        <v>42</v>
      </c>
      <c r="D160" s="72">
        <v>553.82000000000005</v>
      </c>
    </row>
    <row r="161" spans="1:4" x14ac:dyDescent="0.25">
      <c r="A161" s="71">
        <v>87337</v>
      </c>
      <c r="B161" s="70" t="s">
        <v>345</v>
      </c>
      <c r="C161" s="71" t="s">
        <v>42</v>
      </c>
      <c r="D161" s="72">
        <v>561.79</v>
      </c>
    </row>
    <row r="162" spans="1:4" x14ac:dyDescent="0.25">
      <c r="A162" s="71">
        <v>100487</v>
      </c>
      <c r="B162" s="70" t="s">
        <v>346</v>
      </c>
      <c r="C162" s="71" t="s">
        <v>42</v>
      </c>
      <c r="D162" s="72">
        <v>520.23</v>
      </c>
    </row>
    <row r="163" spans="1:4" x14ac:dyDescent="0.25">
      <c r="A163" s="71">
        <v>87380</v>
      </c>
      <c r="B163" s="70" t="s">
        <v>347</v>
      </c>
      <c r="C163" s="71" t="s">
        <v>42</v>
      </c>
      <c r="D163" s="72">
        <v>3695.11</v>
      </c>
    </row>
    <row r="164" spans="1:4" x14ac:dyDescent="0.25">
      <c r="A164" s="71">
        <v>100461</v>
      </c>
      <c r="B164" s="70" t="s">
        <v>348</v>
      </c>
      <c r="C164" s="71" t="s">
        <v>42</v>
      </c>
      <c r="D164" s="72">
        <v>0</v>
      </c>
    </row>
    <row r="165" spans="1:4" x14ac:dyDescent="0.25">
      <c r="A165" s="71">
        <v>87322</v>
      </c>
      <c r="B165" s="70" t="s">
        <v>349</v>
      </c>
      <c r="C165" s="71" t="s">
        <v>42</v>
      </c>
      <c r="D165" s="72">
        <v>3626.75</v>
      </c>
    </row>
    <row r="166" spans="1:4" x14ac:dyDescent="0.25">
      <c r="A166" s="71">
        <v>87323</v>
      </c>
      <c r="B166" s="70" t="s">
        <v>350</v>
      </c>
      <c r="C166" s="71" t="s">
        <v>42</v>
      </c>
      <c r="D166" s="72">
        <v>3618.51</v>
      </c>
    </row>
    <row r="167" spans="1:4" x14ac:dyDescent="0.25">
      <c r="A167" s="71">
        <v>87360</v>
      </c>
      <c r="B167" s="70" t="s">
        <v>351</v>
      </c>
      <c r="C167" s="71" t="s">
        <v>42</v>
      </c>
      <c r="D167" s="72">
        <v>3593.69</v>
      </c>
    </row>
    <row r="168" spans="1:4" x14ac:dyDescent="0.25">
      <c r="A168" s="71">
        <v>87361</v>
      </c>
      <c r="B168" s="70" t="s">
        <v>352</v>
      </c>
      <c r="C168" s="71" t="s">
        <v>42</v>
      </c>
      <c r="D168" s="72">
        <v>3539.95</v>
      </c>
    </row>
    <row r="169" spans="1:4" x14ac:dyDescent="0.25">
      <c r="A169" s="71">
        <v>87362</v>
      </c>
      <c r="B169" s="70" t="s">
        <v>353</v>
      </c>
      <c r="C169" s="71" t="s">
        <v>42</v>
      </c>
      <c r="D169" s="72">
        <v>3532.75</v>
      </c>
    </row>
    <row r="170" spans="1:4" x14ac:dyDescent="0.25">
      <c r="A170" s="71">
        <v>87377</v>
      </c>
      <c r="B170" s="70" t="s">
        <v>354</v>
      </c>
      <c r="C170" s="71" t="s">
        <v>42</v>
      </c>
      <c r="D170" s="72">
        <v>646.63</v>
      </c>
    </row>
    <row r="171" spans="1:4" x14ac:dyDescent="0.25">
      <c r="A171" s="71">
        <v>100458</v>
      </c>
      <c r="B171" s="70" t="s">
        <v>355</v>
      </c>
      <c r="C171" s="71" t="s">
        <v>42</v>
      </c>
      <c r="D171" s="72">
        <v>0</v>
      </c>
    </row>
    <row r="172" spans="1:4" x14ac:dyDescent="0.25">
      <c r="A172" s="71">
        <v>87313</v>
      </c>
      <c r="B172" s="70" t="s">
        <v>356</v>
      </c>
      <c r="C172" s="71" t="s">
        <v>42</v>
      </c>
      <c r="D172" s="72">
        <v>536.52</v>
      </c>
    </row>
    <row r="173" spans="1:4" x14ac:dyDescent="0.25">
      <c r="A173" s="71">
        <v>87314</v>
      </c>
      <c r="B173" s="70" t="s">
        <v>357</v>
      </c>
      <c r="C173" s="71" t="s">
        <v>42</v>
      </c>
      <c r="D173" s="72">
        <v>522.65</v>
      </c>
    </row>
    <row r="174" spans="1:4" x14ac:dyDescent="0.25">
      <c r="A174" s="71">
        <v>87352</v>
      </c>
      <c r="B174" s="70" t="s">
        <v>358</v>
      </c>
      <c r="C174" s="71" t="s">
        <v>42</v>
      </c>
      <c r="D174" s="72">
        <v>631.64</v>
      </c>
    </row>
    <row r="175" spans="1:4" x14ac:dyDescent="0.25">
      <c r="A175" s="71">
        <v>87353</v>
      </c>
      <c r="B175" s="70" t="s">
        <v>359</v>
      </c>
      <c r="C175" s="71" t="s">
        <v>42</v>
      </c>
      <c r="D175" s="72">
        <v>542.86</v>
      </c>
    </row>
    <row r="176" spans="1:4" x14ac:dyDescent="0.25">
      <c r="A176" s="71">
        <v>87354</v>
      </c>
      <c r="B176" s="70" t="s">
        <v>360</v>
      </c>
      <c r="C176" s="71" t="s">
        <v>42</v>
      </c>
      <c r="D176" s="72">
        <v>500</v>
      </c>
    </row>
    <row r="177" spans="1:4" x14ac:dyDescent="0.25">
      <c r="A177" s="71">
        <v>100480</v>
      </c>
      <c r="B177" s="70" t="s">
        <v>361</v>
      </c>
      <c r="C177" s="71" t="s">
        <v>42</v>
      </c>
      <c r="D177" s="72">
        <v>803.8</v>
      </c>
    </row>
    <row r="178" spans="1:4" x14ac:dyDescent="0.25">
      <c r="A178" s="71">
        <v>100476</v>
      </c>
      <c r="B178" s="70" t="s">
        <v>362</v>
      </c>
      <c r="C178" s="71" t="s">
        <v>42</v>
      </c>
      <c r="D178" s="72">
        <v>0</v>
      </c>
    </row>
    <row r="179" spans="1:4" x14ac:dyDescent="0.25">
      <c r="A179" s="71">
        <v>100475</v>
      </c>
      <c r="B179" s="70" t="s">
        <v>363</v>
      </c>
      <c r="C179" s="71" t="s">
        <v>42</v>
      </c>
      <c r="D179" s="72">
        <v>720.03</v>
      </c>
    </row>
    <row r="180" spans="1:4" x14ac:dyDescent="0.25">
      <c r="A180" s="71">
        <v>100491</v>
      </c>
      <c r="B180" s="70" t="s">
        <v>364</v>
      </c>
      <c r="C180" s="71" t="s">
        <v>42</v>
      </c>
      <c r="D180" s="72">
        <v>714.5</v>
      </c>
    </row>
    <row r="181" spans="1:4" x14ac:dyDescent="0.25">
      <c r="A181" s="71">
        <v>100477</v>
      </c>
      <c r="B181" s="70" t="s">
        <v>365</v>
      </c>
      <c r="C181" s="71" t="s">
        <v>42</v>
      </c>
      <c r="D181" s="72">
        <v>794.33</v>
      </c>
    </row>
    <row r="182" spans="1:4" x14ac:dyDescent="0.25">
      <c r="A182" s="71">
        <v>100478</v>
      </c>
      <c r="B182" s="70" t="s">
        <v>366</v>
      </c>
      <c r="C182" s="71" t="s">
        <v>42</v>
      </c>
      <c r="D182" s="72">
        <v>706.05</v>
      </c>
    </row>
    <row r="183" spans="1:4" x14ac:dyDescent="0.25">
      <c r="A183" s="71">
        <v>100479</v>
      </c>
      <c r="B183" s="70" t="s">
        <v>367</v>
      </c>
      <c r="C183" s="71" t="s">
        <v>42</v>
      </c>
      <c r="D183" s="72">
        <v>684.39</v>
      </c>
    </row>
    <row r="184" spans="1:4" x14ac:dyDescent="0.25">
      <c r="A184" s="71">
        <v>87372</v>
      </c>
      <c r="B184" s="70" t="s">
        <v>368</v>
      </c>
      <c r="C184" s="71" t="s">
        <v>42</v>
      </c>
      <c r="D184" s="72">
        <v>797.49</v>
      </c>
    </row>
    <row r="185" spans="1:4" x14ac:dyDescent="0.25">
      <c r="A185" s="71">
        <v>100453</v>
      </c>
      <c r="B185" s="70" t="s">
        <v>369</v>
      </c>
      <c r="C185" s="71" t="s">
        <v>42</v>
      </c>
      <c r="D185" s="72">
        <v>0</v>
      </c>
    </row>
    <row r="186" spans="1:4" x14ac:dyDescent="0.25">
      <c r="A186" s="71">
        <v>87298</v>
      </c>
      <c r="B186" s="70" t="s">
        <v>370</v>
      </c>
      <c r="C186" s="71" t="s">
        <v>42</v>
      </c>
      <c r="D186" s="72">
        <v>682.71</v>
      </c>
    </row>
    <row r="187" spans="1:4" x14ac:dyDescent="0.25">
      <c r="A187" s="71">
        <v>87299</v>
      </c>
      <c r="B187" s="70" t="s">
        <v>371</v>
      </c>
      <c r="C187" s="71" t="s">
        <v>42</v>
      </c>
      <c r="D187" s="72">
        <v>434.92</v>
      </c>
    </row>
    <row r="188" spans="1:4" x14ac:dyDescent="0.25">
      <c r="A188" s="71">
        <v>87339</v>
      </c>
      <c r="B188" s="70" t="s">
        <v>372</v>
      </c>
      <c r="C188" s="71" t="s">
        <v>42</v>
      </c>
      <c r="D188" s="72">
        <v>826.38</v>
      </c>
    </row>
    <row r="189" spans="1:4" x14ac:dyDescent="0.25">
      <c r="A189" s="71">
        <v>87340</v>
      </c>
      <c r="B189" s="70" t="s">
        <v>373</v>
      </c>
      <c r="C189" s="71" t="s">
        <v>42</v>
      </c>
      <c r="D189" s="72">
        <v>682.1</v>
      </c>
    </row>
    <row r="190" spans="1:4" x14ac:dyDescent="0.25">
      <c r="A190" s="71">
        <v>87341</v>
      </c>
      <c r="B190" s="70" t="s">
        <v>374</v>
      </c>
      <c r="C190" s="71" t="s">
        <v>42</v>
      </c>
      <c r="D190" s="72">
        <v>643.27</v>
      </c>
    </row>
    <row r="191" spans="1:4" x14ac:dyDescent="0.25">
      <c r="A191" s="71">
        <v>88629</v>
      </c>
      <c r="B191" s="70" t="s">
        <v>375</v>
      </c>
      <c r="C191" s="71" t="s">
        <v>42</v>
      </c>
      <c r="D191" s="72">
        <v>653.98</v>
      </c>
    </row>
    <row r="192" spans="1:4" x14ac:dyDescent="0.25">
      <c r="A192" s="71">
        <v>100467</v>
      </c>
      <c r="B192" s="70" t="s">
        <v>18813</v>
      </c>
      <c r="C192" s="71" t="s">
        <v>42</v>
      </c>
      <c r="D192" s="72">
        <v>0</v>
      </c>
    </row>
    <row r="193" spans="1:4" x14ac:dyDescent="0.25">
      <c r="A193" s="71">
        <v>88628</v>
      </c>
      <c r="B193" s="70" t="s">
        <v>376</v>
      </c>
      <c r="C193" s="71" t="s">
        <v>42</v>
      </c>
      <c r="D193" s="72">
        <v>567.48</v>
      </c>
    </row>
    <row r="194" spans="1:4" x14ac:dyDescent="0.25">
      <c r="A194" s="71">
        <v>100489</v>
      </c>
      <c r="B194" s="70" t="s">
        <v>377</v>
      </c>
      <c r="C194" s="71" t="s">
        <v>42</v>
      </c>
      <c r="D194" s="72">
        <v>561.24</v>
      </c>
    </row>
    <row r="195" spans="1:4" x14ac:dyDescent="0.25">
      <c r="A195" s="71">
        <v>100468</v>
      </c>
      <c r="B195" s="70" t="s">
        <v>378</v>
      </c>
      <c r="C195" s="71" t="s">
        <v>42</v>
      </c>
      <c r="D195" s="72">
        <v>692.14</v>
      </c>
    </row>
    <row r="196" spans="1:4" x14ac:dyDescent="0.25">
      <c r="A196" s="71">
        <v>100469</v>
      </c>
      <c r="B196" s="70" t="s">
        <v>379</v>
      </c>
      <c r="C196" s="71" t="s">
        <v>42</v>
      </c>
      <c r="D196" s="72">
        <v>557.14</v>
      </c>
    </row>
    <row r="197" spans="1:4" x14ac:dyDescent="0.25">
      <c r="A197" s="71">
        <v>100470</v>
      </c>
      <c r="B197" s="70" t="s">
        <v>380</v>
      </c>
      <c r="C197" s="71" t="s">
        <v>42</v>
      </c>
      <c r="D197" s="72">
        <v>500</v>
      </c>
    </row>
    <row r="198" spans="1:4" x14ac:dyDescent="0.25">
      <c r="A198" s="71">
        <v>87371</v>
      </c>
      <c r="B198" s="70" t="s">
        <v>381</v>
      </c>
      <c r="C198" s="71" t="s">
        <v>42</v>
      </c>
      <c r="D198" s="72">
        <v>651.20000000000005</v>
      </c>
    </row>
    <row r="199" spans="1:4" x14ac:dyDescent="0.25">
      <c r="A199" s="71">
        <v>87295</v>
      </c>
      <c r="B199" s="70" t="s">
        <v>382</v>
      </c>
      <c r="C199" s="71" t="s">
        <v>42</v>
      </c>
      <c r="D199" s="72">
        <v>576.19000000000005</v>
      </c>
    </row>
    <row r="200" spans="1:4" x14ac:dyDescent="0.25">
      <c r="A200" s="71">
        <v>87296</v>
      </c>
      <c r="B200" s="70" t="s">
        <v>383</v>
      </c>
      <c r="C200" s="71" t="s">
        <v>42</v>
      </c>
      <c r="D200" s="72">
        <v>538.41</v>
      </c>
    </row>
    <row r="201" spans="1:4" x14ac:dyDescent="0.25">
      <c r="A201" s="71">
        <v>87338</v>
      </c>
      <c r="B201" s="70" t="s">
        <v>384</v>
      </c>
      <c r="C201" s="71" t="s">
        <v>42</v>
      </c>
      <c r="D201" s="72">
        <v>538.75</v>
      </c>
    </row>
    <row r="202" spans="1:4" x14ac:dyDescent="0.25">
      <c r="A202" s="71">
        <v>88630</v>
      </c>
      <c r="B202" s="70" t="s">
        <v>385</v>
      </c>
      <c r="C202" s="71" t="s">
        <v>42</v>
      </c>
      <c r="D202" s="72">
        <v>476.39</v>
      </c>
    </row>
    <row r="203" spans="1:4" x14ac:dyDescent="0.25">
      <c r="A203" s="71">
        <v>87381</v>
      </c>
      <c r="B203" s="70" t="s">
        <v>386</v>
      </c>
      <c r="C203" s="71" t="s">
        <v>42</v>
      </c>
      <c r="D203" s="72">
        <v>3630.29</v>
      </c>
    </row>
    <row r="204" spans="1:4" x14ac:dyDescent="0.25">
      <c r="A204" s="71">
        <v>100462</v>
      </c>
      <c r="B204" s="70" t="s">
        <v>387</v>
      </c>
      <c r="C204" s="71" t="s">
        <v>42</v>
      </c>
      <c r="D204" s="72">
        <v>0</v>
      </c>
    </row>
    <row r="205" spans="1:4" x14ac:dyDescent="0.25">
      <c r="A205" s="71">
        <v>87325</v>
      </c>
      <c r="B205" s="70" t="s">
        <v>388</v>
      </c>
      <c r="C205" s="71" t="s">
        <v>42</v>
      </c>
      <c r="D205" s="72">
        <v>3542.45</v>
      </c>
    </row>
    <row r="206" spans="1:4" x14ac:dyDescent="0.25">
      <c r="A206" s="71">
        <v>87326</v>
      </c>
      <c r="B206" s="70" t="s">
        <v>389</v>
      </c>
      <c r="C206" s="71" t="s">
        <v>42</v>
      </c>
      <c r="D206" s="72">
        <v>3542.87</v>
      </c>
    </row>
    <row r="207" spans="1:4" x14ac:dyDescent="0.25">
      <c r="A207" s="71">
        <v>87363</v>
      </c>
      <c r="B207" s="70" t="s">
        <v>390</v>
      </c>
      <c r="C207" s="71" t="s">
        <v>42</v>
      </c>
      <c r="D207" s="72">
        <v>3517.9</v>
      </c>
    </row>
    <row r="208" spans="1:4" x14ac:dyDescent="0.25">
      <c r="A208" s="71">
        <v>87364</v>
      </c>
      <c r="B208" s="70" t="s">
        <v>391</v>
      </c>
      <c r="C208" s="71" t="s">
        <v>42</v>
      </c>
      <c r="D208" s="72">
        <v>3477.76</v>
      </c>
    </row>
    <row r="209" spans="1:4" x14ac:dyDescent="0.25">
      <c r="A209" s="71">
        <v>87378</v>
      </c>
      <c r="B209" s="70" t="s">
        <v>392</v>
      </c>
      <c r="C209" s="71" t="s">
        <v>42</v>
      </c>
      <c r="D209" s="72">
        <v>579.34</v>
      </c>
    </row>
    <row r="210" spans="1:4" x14ac:dyDescent="0.25">
      <c r="A210" s="71">
        <v>100459</v>
      </c>
      <c r="B210" s="70" t="s">
        <v>393</v>
      </c>
      <c r="C210" s="71" t="s">
        <v>42</v>
      </c>
      <c r="D210" s="72">
        <v>0</v>
      </c>
    </row>
    <row r="211" spans="1:4" x14ac:dyDescent="0.25">
      <c r="A211" s="71">
        <v>87316</v>
      </c>
      <c r="B211" s="70" t="s">
        <v>394</v>
      </c>
      <c r="C211" s="71" t="s">
        <v>42</v>
      </c>
      <c r="D211" s="72">
        <v>484.57</v>
      </c>
    </row>
    <row r="212" spans="1:4" x14ac:dyDescent="0.25">
      <c r="A212" s="71">
        <v>87317</v>
      </c>
      <c r="B212" s="70" t="s">
        <v>395</v>
      </c>
      <c r="C212" s="71" t="s">
        <v>42</v>
      </c>
      <c r="D212" s="72">
        <v>462.41</v>
      </c>
    </row>
    <row r="213" spans="1:4" x14ac:dyDescent="0.25">
      <c r="A213" s="71">
        <v>87355</v>
      </c>
      <c r="B213" s="70" t="s">
        <v>396</v>
      </c>
      <c r="C213" s="71" t="s">
        <v>42</v>
      </c>
      <c r="D213" s="72">
        <v>529.97</v>
      </c>
    </row>
    <row r="214" spans="1:4" x14ac:dyDescent="0.25">
      <c r="A214" s="71">
        <v>87356</v>
      </c>
      <c r="B214" s="70" t="s">
        <v>397</v>
      </c>
      <c r="C214" s="71" t="s">
        <v>42</v>
      </c>
      <c r="D214" s="72">
        <v>469.69</v>
      </c>
    </row>
    <row r="215" spans="1:4" x14ac:dyDescent="0.25">
      <c r="A215" s="71">
        <v>87357</v>
      </c>
      <c r="B215" s="70" t="s">
        <v>398</v>
      </c>
      <c r="C215" s="71" t="s">
        <v>42</v>
      </c>
      <c r="D215" s="72">
        <v>438.13</v>
      </c>
    </row>
    <row r="216" spans="1:4" x14ac:dyDescent="0.25">
      <c r="A216" s="71">
        <v>100486</v>
      </c>
      <c r="B216" s="70" t="s">
        <v>399</v>
      </c>
      <c r="C216" s="71" t="s">
        <v>42</v>
      </c>
      <c r="D216" s="72">
        <v>706.03</v>
      </c>
    </row>
    <row r="217" spans="1:4" x14ac:dyDescent="0.25">
      <c r="A217" s="71">
        <v>100482</v>
      </c>
      <c r="B217" s="70" t="s">
        <v>400</v>
      </c>
      <c r="C217" s="71" t="s">
        <v>42</v>
      </c>
      <c r="D217" s="72">
        <v>0</v>
      </c>
    </row>
    <row r="218" spans="1:4" x14ac:dyDescent="0.25">
      <c r="A218" s="71">
        <v>100481</v>
      </c>
      <c r="B218" s="70" t="s">
        <v>401</v>
      </c>
      <c r="C218" s="71" t="s">
        <v>42</v>
      </c>
      <c r="D218" s="72">
        <v>616.26</v>
      </c>
    </row>
    <row r="219" spans="1:4" x14ac:dyDescent="0.25">
      <c r="A219" s="71">
        <v>100492</v>
      </c>
      <c r="B219" s="70" t="s">
        <v>402</v>
      </c>
      <c r="C219" s="71" t="s">
        <v>42</v>
      </c>
      <c r="D219" s="72">
        <v>611.54999999999995</v>
      </c>
    </row>
    <row r="220" spans="1:4" x14ac:dyDescent="0.25">
      <c r="A220" s="71">
        <v>100483</v>
      </c>
      <c r="B220" s="70" t="s">
        <v>403</v>
      </c>
      <c r="C220" s="71" t="s">
        <v>42</v>
      </c>
      <c r="D220" s="72">
        <v>672.01</v>
      </c>
    </row>
    <row r="221" spans="1:4" x14ac:dyDescent="0.25">
      <c r="A221" s="71">
        <v>100484</v>
      </c>
      <c r="B221" s="70" t="s">
        <v>404</v>
      </c>
      <c r="C221" s="71" t="s">
        <v>42</v>
      </c>
      <c r="D221" s="72">
        <v>616.35</v>
      </c>
    </row>
    <row r="222" spans="1:4" x14ac:dyDescent="0.25">
      <c r="A222" s="71">
        <v>100485</v>
      </c>
      <c r="B222" s="70" t="s">
        <v>405</v>
      </c>
      <c r="C222" s="71" t="s">
        <v>42</v>
      </c>
      <c r="D222" s="72">
        <v>590.41999999999996</v>
      </c>
    </row>
    <row r="223" spans="1:4" x14ac:dyDescent="0.25">
      <c r="A223" s="71">
        <v>87373</v>
      </c>
      <c r="B223" s="70" t="s">
        <v>406</v>
      </c>
      <c r="C223" s="71" t="s">
        <v>42</v>
      </c>
      <c r="D223" s="72">
        <v>705.61</v>
      </c>
    </row>
    <row r="224" spans="1:4" x14ac:dyDescent="0.25">
      <c r="A224" s="71">
        <v>100454</v>
      </c>
      <c r="B224" s="70" t="s">
        <v>407</v>
      </c>
      <c r="C224" s="71" t="s">
        <v>42</v>
      </c>
      <c r="D224" s="72">
        <v>0</v>
      </c>
    </row>
    <row r="225" spans="1:4" x14ac:dyDescent="0.25">
      <c r="A225" s="71">
        <v>87301</v>
      </c>
      <c r="B225" s="70" t="s">
        <v>408</v>
      </c>
      <c r="C225" s="71" t="s">
        <v>42</v>
      </c>
      <c r="D225" s="72">
        <v>610.65</v>
      </c>
    </row>
    <row r="226" spans="1:4" x14ac:dyDescent="0.25">
      <c r="A226" s="71">
        <v>87302</v>
      </c>
      <c r="B226" s="70" t="s">
        <v>409</v>
      </c>
      <c r="C226" s="71" t="s">
        <v>42</v>
      </c>
      <c r="D226" s="72">
        <v>594.55999999999995</v>
      </c>
    </row>
    <row r="227" spans="1:4" x14ac:dyDescent="0.25">
      <c r="A227" s="71">
        <v>87342</v>
      </c>
      <c r="B227" s="70" t="s">
        <v>410</v>
      </c>
      <c r="C227" s="71" t="s">
        <v>42</v>
      </c>
      <c r="D227" s="72">
        <v>694.82</v>
      </c>
    </row>
    <row r="228" spans="1:4" x14ac:dyDescent="0.25">
      <c r="A228" s="71">
        <v>87343</v>
      </c>
      <c r="B228" s="70" t="s">
        <v>411</v>
      </c>
      <c r="C228" s="71" t="s">
        <v>42</v>
      </c>
      <c r="D228" s="72">
        <v>613.26</v>
      </c>
    </row>
    <row r="229" spans="1:4" x14ac:dyDescent="0.25">
      <c r="A229" s="71">
        <v>87344</v>
      </c>
      <c r="B229" s="70" t="s">
        <v>412</v>
      </c>
      <c r="C229" s="71" t="s">
        <v>42</v>
      </c>
      <c r="D229" s="72">
        <v>565.12</v>
      </c>
    </row>
    <row r="230" spans="1:4" x14ac:dyDescent="0.25">
      <c r="A230" s="71">
        <v>88631</v>
      </c>
      <c r="B230" s="70" t="s">
        <v>413</v>
      </c>
      <c r="C230" s="71" t="s">
        <v>42</v>
      </c>
      <c r="D230" s="72">
        <v>580.16</v>
      </c>
    </row>
    <row r="231" spans="1:4" x14ac:dyDescent="0.25">
      <c r="A231" s="71">
        <v>100471</v>
      </c>
      <c r="B231" s="70" t="s">
        <v>414</v>
      </c>
      <c r="C231" s="71" t="s">
        <v>42</v>
      </c>
      <c r="D231" s="72">
        <v>0</v>
      </c>
    </row>
    <row r="232" spans="1:4" x14ac:dyDescent="0.25">
      <c r="A232" s="71">
        <v>100490</v>
      </c>
      <c r="B232" s="70" t="s">
        <v>415</v>
      </c>
      <c r="C232" s="71" t="s">
        <v>42</v>
      </c>
      <c r="D232" s="72">
        <v>489.19</v>
      </c>
    </row>
    <row r="233" spans="1:4" x14ac:dyDescent="0.25">
      <c r="A233" s="71">
        <v>100472</v>
      </c>
      <c r="B233" s="70" t="s">
        <v>416</v>
      </c>
      <c r="C233" s="71" t="s">
        <v>42</v>
      </c>
      <c r="D233" s="72">
        <v>554.21</v>
      </c>
    </row>
    <row r="234" spans="1:4" x14ac:dyDescent="0.25">
      <c r="A234" s="71">
        <v>100473</v>
      </c>
      <c r="B234" s="70" t="s">
        <v>417</v>
      </c>
      <c r="C234" s="71" t="s">
        <v>42</v>
      </c>
      <c r="D234" s="72">
        <v>497.45</v>
      </c>
    </row>
    <row r="235" spans="1:4" x14ac:dyDescent="0.25">
      <c r="A235" s="71">
        <v>100474</v>
      </c>
      <c r="B235" s="70" t="s">
        <v>418</v>
      </c>
      <c r="C235" s="71" t="s">
        <v>42</v>
      </c>
      <c r="D235" s="72">
        <v>469.84</v>
      </c>
    </row>
    <row r="236" spans="1:4" x14ac:dyDescent="0.25">
      <c r="A236" s="71">
        <v>87379</v>
      </c>
      <c r="B236" s="70" t="s">
        <v>419</v>
      </c>
      <c r="C236" s="71" t="s">
        <v>42</v>
      </c>
      <c r="D236" s="72">
        <v>3595.08</v>
      </c>
    </row>
    <row r="237" spans="1:4" x14ac:dyDescent="0.25">
      <c r="A237" s="71">
        <v>100460</v>
      </c>
      <c r="B237" s="70" t="s">
        <v>420</v>
      </c>
      <c r="C237" s="71" t="s">
        <v>42</v>
      </c>
      <c r="D237" s="72">
        <v>0</v>
      </c>
    </row>
    <row r="238" spans="1:4" x14ac:dyDescent="0.25">
      <c r="A238" s="71">
        <v>87319</v>
      </c>
      <c r="B238" s="70" t="s">
        <v>421</v>
      </c>
      <c r="C238" s="71" t="s">
        <v>42</v>
      </c>
      <c r="D238" s="72">
        <v>3510.77</v>
      </c>
    </row>
    <row r="239" spans="1:4" x14ac:dyDescent="0.25">
      <c r="A239" s="71">
        <v>87320</v>
      </c>
      <c r="B239" s="70" t="s">
        <v>422</v>
      </c>
      <c r="C239" s="71" t="s">
        <v>42</v>
      </c>
      <c r="D239" s="72">
        <v>3510.37</v>
      </c>
    </row>
    <row r="240" spans="1:4" x14ac:dyDescent="0.25">
      <c r="A240" s="71">
        <v>87358</v>
      </c>
      <c r="B240" s="70" t="s">
        <v>423</v>
      </c>
      <c r="C240" s="71" t="s">
        <v>42</v>
      </c>
      <c r="D240" s="72">
        <v>3476.37</v>
      </c>
    </row>
    <row r="241" spans="1:4" x14ac:dyDescent="0.25">
      <c r="A241" s="71">
        <v>87359</v>
      </c>
      <c r="B241" s="70" t="s">
        <v>424</v>
      </c>
      <c r="C241" s="71" t="s">
        <v>42</v>
      </c>
      <c r="D241" s="72">
        <v>3439.1</v>
      </c>
    </row>
    <row r="242" spans="1:4" x14ac:dyDescent="0.25">
      <c r="A242" s="71">
        <v>87376</v>
      </c>
      <c r="B242" s="70" t="s">
        <v>425</v>
      </c>
      <c r="C242" s="71" t="s">
        <v>42</v>
      </c>
      <c r="D242" s="72">
        <v>542.15</v>
      </c>
    </row>
    <row r="243" spans="1:4" x14ac:dyDescent="0.25">
      <c r="A243" s="71">
        <v>100457</v>
      </c>
      <c r="B243" s="70" t="s">
        <v>426</v>
      </c>
      <c r="C243" s="71" t="s">
        <v>42</v>
      </c>
      <c r="D243" s="72">
        <v>0</v>
      </c>
    </row>
    <row r="244" spans="1:4" x14ac:dyDescent="0.25">
      <c r="A244" s="71">
        <v>87310</v>
      </c>
      <c r="B244" s="70" t="s">
        <v>427</v>
      </c>
      <c r="C244" s="71" t="s">
        <v>42</v>
      </c>
      <c r="D244" s="72">
        <v>436.47</v>
      </c>
    </row>
    <row r="245" spans="1:4" x14ac:dyDescent="0.25">
      <c r="A245" s="71">
        <v>87311</v>
      </c>
      <c r="B245" s="70" t="s">
        <v>428</v>
      </c>
      <c r="C245" s="71" t="s">
        <v>42</v>
      </c>
      <c r="D245" s="72">
        <v>420.71</v>
      </c>
    </row>
    <row r="246" spans="1:4" x14ac:dyDescent="0.25">
      <c r="A246" s="71">
        <v>87350</v>
      </c>
      <c r="B246" s="70" t="s">
        <v>429</v>
      </c>
      <c r="C246" s="71" t="s">
        <v>42</v>
      </c>
      <c r="D246" s="72">
        <v>490.54</v>
      </c>
    </row>
    <row r="247" spans="1:4" x14ac:dyDescent="0.25">
      <c r="A247" s="71">
        <v>87351</v>
      </c>
      <c r="B247" s="70" t="s">
        <v>430</v>
      </c>
      <c r="C247" s="71" t="s">
        <v>42</v>
      </c>
      <c r="D247" s="72">
        <v>404.47</v>
      </c>
    </row>
    <row r="248" spans="1:4" x14ac:dyDescent="0.25">
      <c r="A248" s="71">
        <v>87374</v>
      </c>
      <c r="B248" s="70" t="s">
        <v>431</v>
      </c>
      <c r="C248" s="71" t="s">
        <v>42</v>
      </c>
      <c r="D248" s="72">
        <v>653.37</v>
      </c>
    </row>
    <row r="249" spans="1:4" x14ac:dyDescent="0.25">
      <c r="A249" s="71">
        <v>100455</v>
      </c>
      <c r="B249" s="70" t="s">
        <v>432</v>
      </c>
      <c r="C249" s="71" t="s">
        <v>42</v>
      </c>
      <c r="D249" s="72">
        <v>0</v>
      </c>
    </row>
    <row r="250" spans="1:4" x14ac:dyDescent="0.25">
      <c r="A250" s="71">
        <v>87304</v>
      </c>
      <c r="B250" s="70" t="s">
        <v>433</v>
      </c>
      <c r="C250" s="71" t="s">
        <v>42</v>
      </c>
      <c r="D250" s="72">
        <v>546.5</v>
      </c>
    </row>
    <row r="251" spans="1:4" x14ac:dyDescent="0.25">
      <c r="A251" s="71">
        <v>87305</v>
      </c>
      <c r="B251" s="70" t="s">
        <v>434</v>
      </c>
      <c r="C251" s="71" t="s">
        <v>42</v>
      </c>
      <c r="D251" s="72">
        <v>544.33000000000004</v>
      </c>
    </row>
    <row r="252" spans="1:4" x14ac:dyDescent="0.25">
      <c r="A252" s="71">
        <v>87345</v>
      </c>
      <c r="B252" s="70" t="s">
        <v>435</v>
      </c>
      <c r="C252" s="71" t="s">
        <v>42</v>
      </c>
      <c r="D252" s="72">
        <v>617.86</v>
      </c>
    </row>
    <row r="253" spans="1:4" x14ac:dyDescent="0.25">
      <c r="A253" s="71">
        <v>87346</v>
      </c>
      <c r="B253" s="70" t="s">
        <v>436</v>
      </c>
      <c r="C253" s="71" t="s">
        <v>42</v>
      </c>
      <c r="D253" s="72">
        <v>550.48</v>
      </c>
    </row>
    <row r="254" spans="1:4" x14ac:dyDescent="0.25">
      <c r="A254" s="71">
        <v>87347</v>
      </c>
      <c r="B254" s="70" t="s">
        <v>437</v>
      </c>
      <c r="C254" s="71" t="s">
        <v>42</v>
      </c>
      <c r="D254" s="72">
        <v>511.68</v>
      </c>
    </row>
    <row r="255" spans="1:4" x14ac:dyDescent="0.25">
      <c r="A255" s="71">
        <v>87366</v>
      </c>
      <c r="B255" s="70" t="s">
        <v>438</v>
      </c>
      <c r="C255" s="71" t="s">
        <v>42</v>
      </c>
      <c r="D255" s="72">
        <v>561.23</v>
      </c>
    </row>
    <row r="256" spans="1:4" x14ac:dyDescent="0.25">
      <c r="A256" s="71">
        <v>100448</v>
      </c>
      <c r="B256" s="70" t="s">
        <v>439</v>
      </c>
      <c r="C256" s="71" t="s">
        <v>42</v>
      </c>
      <c r="D256" s="72">
        <v>0</v>
      </c>
    </row>
    <row r="257" spans="1:4" x14ac:dyDescent="0.25">
      <c r="A257" s="71">
        <v>87283</v>
      </c>
      <c r="B257" s="70" t="s">
        <v>440</v>
      </c>
      <c r="C257" s="71" t="s">
        <v>42</v>
      </c>
      <c r="D257" s="72">
        <v>451.11</v>
      </c>
    </row>
    <row r="258" spans="1:4" x14ac:dyDescent="0.25">
      <c r="A258" s="71">
        <v>87284</v>
      </c>
      <c r="B258" s="70" t="s">
        <v>441</v>
      </c>
      <c r="C258" s="71" t="s">
        <v>42</v>
      </c>
      <c r="D258" s="72">
        <v>437.5</v>
      </c>
    </row>
    <row r="259" spans="1:4" x14ac:dyDescent="0.25">
      <c r="A259" s="71">
        <v>87329</v>
      </c>
      <c r="B259" s="70" t="s">
        <v>442</v>
      </c>
      <c r="C259" s="71" t="s">
        <v>42</v>
      </c>
      <c r="D259" s="72">
        <v>500.11</v>
      </c>
    </row>
    <row r="260" spans="1:4" x14ac:dyDescent="0.25">
      <c r="A260" s="71">
        <v>87330</v>
      </c>
      <c r="B260" s="70" t="s">
        <v>443</v>
      </c>
      <c r="C260" s="71" t="s">
        <v>42</v>
      </c>
      <c r="D260" s="72">
        <v>419.59</v>
      </c>
    </row>
    <row r="261" spans="1:4" x14ac:dyDescent="0.25">
      <c r="A261" s="71">
        <v>87375</v>
      </c>
      <c r="B261" s="70" t="s">
        <v>444</v>
      </c>
      <c r="C261" s="71" t="s">
        <v>42</v>
      </c>
      <c r="D261" s="72">
        <v>619.41999999999996</v>
      </c>
    </row>
    <row r="262" spans="1:4" x14ac:dyDescent="0.25">
      <c r="A262" s="71">
        <v>100456</v>
      </c>
      <c r="B262" s="70" t="s">
        <v>445</v>
      </c>
      <c r="C262" s="71" t="s">
        <v>42</v>
      </c>
      <c r="D262" s="72">
        <v>0</v>
      </c>
    </row>
    <row r="263" spans="1:4" x14ac:dyDescent="0.25">
      <c r="A263" s="71">
        <v>87307</v>
      </c>
      <c r="B263" s="70" t="s">
        <v>446</v>
      </c>
      <c r="C263" s="71" t="s">
        <v>42</v>
      </c>
      <c r="D263" s="72">
        <v>518.76</v>
      </c>
    </row>
    <row r="264" spans="1:4" x14ac:dyDescent="0.25">
      <c r="A264" s="71">
        <v>87308</v>
      </c>
      <c r="B264" s="70" t="s">
        <v>447</v>
      </c>
      <c r="C264" s="71" t="s">
        <v>42</v>
      </c>
      <c r="D264" s="72">
        <v>502.81</v>
      </c>
    </row>
    <row r="265" spans="1:4" x14ac:dyDescent="0.25">
      <c r="A265" s="71">
        <v>87348</v>
      </c>
      <c r="B265" s="70" t="s">
        <v>448</v>
      </c>
      <c r="C265" s="71" t="s">
        <v>42</v>
      </c>
      <c r="D265" s="72">
        <v>560.16999999999996</v>
      </c>
    </row>
    <row r="266" spans="1:4" x14ac:dyDescent="0.25">
      <c r="A266" s="71">
        <v>87349</v>
      </c>
      <c r="B266" s="70" t="s">
        <v>449</v>
      </c>
      <c r="C266" s="71" t="s">
        <v>42</v>
      </c>
      <c r="D266" s="72">
        <v>468.88</v>
      </c>
    </row>
    <row r="267" spans="1:4" x14ac:dyDescent="0.25">
      <c r="A267" s="71">
        <v>87365</v>
      </c>
      <c r="B267" s="70" t="s">
        <v>450</v>
      </c>
      <c r="C267" s="71" t="s">
        <v>42</v>
      </c>
      <c r="D267" s="72">
        <v>529.15</v>
      </c>
    </row>
    <row r="268" spans="1:4" x14ac:dyDescent="0.25">
      <c r="A268" s="71">
        <v>100447</v>
      </c>
      <c r="B268" s="70" t="s">
        <v>451</v>
      </c>
      <c r="C268" s="71" t="s">
        <v>42</v>
      </c>
      <c r="D268" s="72">
        <v>0</v>
      </c>
    </row>
    <row r="269" spans="1:4" x14ac:dyDescent="0.25">
      <c r="A269" s="71">
        <v>87280</v>
      </c>
      <c r="B269" s="70" t="s">
        <v>452</v>
      </c>
      <c r="C269" s="71" t="s">
        <v>42</v>
      </c>
      <c r="D269" s="72">
        <v>435.05</v>
      </c>
    </row>
    <row r="270" spans="1:4" x14ac:dyDescent="0.25">
      <c r="A270" s="71">
        <v>87281</v>
      </c>
      <c r="B270" s="70" t="s">
        <v>453</v>
      </c>
      <c r="C270" s="71" t="s">
        <v>42</v>
      </c>
      <c r="D270" s="72">
        <v>422.65</v>
      </c>
    </row>
    <row r="271" spans="1:4" x14ac:dyDescent="0.25">
      <c r="A271" s="71">
        <v>87327</v>
      </c>
      <c r="B271" s="70" t="s">
        <v>454</v>
      </c>
      <c r="C271" s="71" t="s">
        <v>42</v>
      </c>
      <c r="D271" s="72">
        <v>462.54</v>
      </c>
    </row>
    <row r="272" spans="1:4" x14ac:dyDescent="0.25">
      <c r="A272" s="71">
        <v>87328</v>
      </c>
      <c r="B272" s="70" t="s">
        <v>455</v>
      </c>
      <c r="C272" s="71" t="s">
        <v>42</v>
      </c>
      <c r="D272" s="72">
        <v>391.15</v>
      </c>
    </row>
    <row r="273" spans="1:4" x14ac:dyDescent="0.25">
      <c r="A273" s="71">
        <v>87410</v>
      </c>
      <c r="B273" s="70" t="s">
        <v>456</v>
      </c>
      <c r="C273" s="71" t="s">
        <v>42</v>
      </c>
      <c r="D273" s="72">
        <v>937.65</v>
      </c>
    </row>
    <row r="274" spans="1:4" x14ac:dyDescent="0.25">
      <c r="A274" s="71">
        <v>95577</v>
      </c>
      <c r="B274" s="70" t="s">
        <v>120</v>
      </c>
      <c r="C274" s="71" t="s">
        <v>66</v>
      </c>
      <c r="D274" s="72">
        <v>10.82</v>
      </c>
    </row>
    <row r="275" spans="1:4" x14ac:dyDescent="0.25">
      <c r="A275" s="71">
        <v>95578</v>
      </c>
      <c r="B275" s="70" t="s">
        <v>457</v>
      </c>
      <c r="C275" s="71" t="s">
        <v>66</v>
      </c>
      <c r="D275" s="72">
        <v>9.0299999999999994</v>
      </c>
    </row>
    <row r="276" spans="1:4" x14ac:dyDescent="0.25">
      <c r="A276" s="71">
        <v>95579</v>
      </c>
      <c r="B276" s="70" t="s">
        <v>458</v>
      </c>
      <c r="C276" s="71" t="s">
        <v>66</v>
      </c>
      <c r="D276" s="72">
        <v>8.74</v>
      </c>
    </row>
    <row r="277" spans="1:4" x14ac:dyDescent="0.25">
      <c r="A277" s="71">
        <v>95580</v>
      </c>
      <c r="B277" s="70" t="s">
        <v>459</v>
      </c>
      <c r="C277" s="71" t="s">
        <v>66</v>
      </c>
      <c r="D277" s="72">
        <v>10.09</v>
      </c>
    </row>
    <row r="278" spans="1:4" x14ac:dyDescent="0.25">
      <c r="A278" s="71">
        <v>95581</v>
      </c>
      <c r="B278" s="70" t="s">
        <v>460</v>
      </c>
      <c r="C278" s="71" t="s">
        <v>66</v>
      </c>
      <c r="D278" s="72">
        <v>10.050000000000001</v>
      </c>
    </row>
    <row r="279" spans="1:4" x14ac:dyDescent="0.25">
      <c r="A279" s="71">
        <v>95582</v>
      </c>
      <c r="B279" s="70" t="s">
        <v>461</v>
      </c>
      <c r="C279" s="71" t="s">
        <v>66</v>
      </c>
      <c r="D279" s="72">
        <v>10.95</v>
      </c>
    </row>
    <row r="280" spans="1:4" x14ac:dyDescent="0.25">
      <c r="A280" s="71">
        <v>95576</v>
      </c>
      <c r="B280" s="70" t="s">
        <v>462</v>
      </c>
      <c r="C280" s="71" t="s">
        <v>66</v>
      </c>
      <c r="D280" s="72">
        <v>12.65</v>
      </c>
    </row>
    <row r="281" spans="1:4" x14ac:dyDescent="0.25">
      <c r="A281" s="71">
        <v>95583</v>
      </c>
      <c r="B281" s="70" t="s">
        <v>463</v>
      </c>
      <c r="C281" s="71" t="s">
        <v>66</v>
      </c>
      <c r="D281" s="72">
        <v>15.61</v>
      </c>
    </row>
    <row r="282" spans="1:4" x14ac:dyDescent="0.25">
      <c r="A282" s="71">
        <v>95584</v>
      </c>
      <c r="B282" s="70" t="s">
        <v>464</v>
      </c>
      <c r="C282" s="71" t="s">
        <v>66</v>
      </c>
      <c r="D282" s="72">
        <v>13.91</v>
      </c>
    </row>
    <row r="283" spans="1:4" x14ac:dyDescent="0.25">
      <c r="A283" s="71">
        <v>95593</v>
      </c>
      <c r="B283" s="70" t="s">
        <v>465</v>
      </c>
      <c r="C283" s="71" t="s">
        <v>66</v>
      </c>
      <c r="D283" s="72">
        <v>13.91</v>
      </c>
    </row>
    <row r="284" spans="1:4" x14ac:dyDescent="0.25">
      <c r="A284" s="71">
        <v>95592</v>
      </c>
      <c r="B284" s="70" t="s">
        <v>466</v>
      </c>
      <c r="C284" s="71" t="s">
        <v>66</v>
      </c>
      <c r="D284" s="72">
        <v>15.61</v>
      </c>
    </row>
    <row r="285" spans="1:4" x14ac:dyDescent="0.25">
      <c r="A285" s="71">
        <v>92919</v>
      </c>
      <c r="B285" s="70" t="s">
        <v>467</v>
      </c>
      <c r="C285" s="71" t="s">
        <v>66</v>
      </c>
      <c r="D285" s="72">
        <v>12.07</v>
      </c>
    </row>
    <row r="286" spans="1:4" x14ac:dyDescent="0.25">
      <c r="A286" s="71">
        <v>92921</v>
      </c>
      <c r="B286" s="70" t="s">
        <v>468</v>
      </c>
      <c r="C286" s="71" t="s">
        <v>66</v>
      </c>
      <c r="D286" s="72">
        <v>9.98</v>
      </c>
    </row>
    <row r="287" spans="1:4" x14ac:dyDescent="0.25">
      <c r="A287" s="71">
        <v>92922</v>
      </c>
      <c r="B287" s="70" t="s">
        <v>469</v>
      </c>
      <c r="C287" s="71" t="s">
        <v>66</v>
      </c>
      <c r="D287" s="72">
        <v>9.5399999999999991</v>
      </c>
    </row>
    <row r="288" spans="1:4" x14ac:dyDescent="0.25">
      <c r="A288" s="71">
        <v>92923</v>
      </c>
      <c r="B288" s="70" t="s">
        <v>470</v>
      </c>
      <c r="C288" s="71" t="s">
        <v>66</v>
      </c>
      <c r="D288" s="72">
        <v>10.74</v>
      </c>
    </row>
    <row r="289" spans="1:4" x14ac:dyDescent="0.25">
      <c r="A289" s="71">
        <v>92924</v>
      </c>
      <c r="B289" s="70" t="s">
        <v>471</v>
      </c>
      <c r="C289" s="71" t="s">
        <v>66</v>
      </c>
      <c r="D289" s="72">
        <v>10.55</v>
      </c>
    </row>
    <row r="290" spans="1:4" x14ac:dyDescent="0.25">
      <c r="A290" s="71">
        <v>104104</v>
      </c>
      <c r="B290" s="70" t="s">
        <v>472</v>
      </c>
      <c r="C290" s="71" t="s">
        <v>66</v>
      </c>
      <c r="D290" s="72">
        <v>11.1</v>
      </c>
    </row>
    <row r="291" spans="1:4" x14ac:dyDescent="0.25">
      <c r="A291" s="71">
        <v>92916</v>
      </c>
      <c r="B291" s="70" t="s">
        <v>473</v>
      </c>
      <c r="C291" s="71" t="s">
        <v>66</v>
      </c>
      <c r="D291" s="72">
        <v>15.06</v>
      </c>
    </row>
    <row r="292" spans="1:4" x14ac:dyDescent="0.25">
      <c r="A292" s="71">
        <v>92917</v>
      </c>
      <c r="B292" s="70" t="s">
        <v>474</v>
      </c>
      <c r="C292" s="71" t="s">
        <v>66</v>
      </c>
      <c r="D292" s="72">
        <v>13.78</v>
      </c>
    </row>
    <row r="293" spans="1:4" x14ac:dyDescent="0.25">
      <c r="A293" s="71">
        <v>92915</v>
      </c>
      <c r="B293" s="70" t="s">
        <v>475</v>
      </c>
      <c r="C293" s="71" t="s">
        <v>66</v>
      </c>
      <c r="D293" s="72">
        <v>16.399999999999999</v>
      </c>
    </row>
    <row r="294" spans="1:4" x14ac:dyDescent="0.25">
      <c r="A294" s="71">
        <v>92771</v>
      </c>
      <c r="B294" s="70" t="s">
        <v>476</v>
      </c>
      <c r="C294" s="71" t="s">
        <v>66</v>
      </c>
      <c r="D294" s="72">
        <v>10.72</v>
      </c>
    </row>
    <row r="295" spans="1:4" x14ac:dyDescent="0.25">
      <c r="A295" s="71">
        <v>92772</v>
      </c>
      <c r="B295" s="70" t="s">
        <v>477</v>
      </c>
      <c r="C295" s="71" t="s">
        <v>66</v>
      </c>
      <c r="D295" s="72">
        <v>8.99</v>
      </c>
    </row>
    <row r="296" spans="1:4" x14ac:dyDescent="0.25">
      <c r="A296" s="71">
        <v>92773</v>
      </c>
      <c r="B296" s="70" t="s">
        <v>478</v>
      </c>
      <c r="C296" s="71" t="s">
        <v>66</v>
      </c>
      <c r="D296" s="72">
        <v>8.83</v>
      </c>
    </row>
    <row r="297" spans="1:4" x14ac:dyDescent="0.25">
      <c r="A297" s="71">
        <v>92774</v>
      </c>
      <c r="B297" s="70" t="s">
        <v>479</v>
      </c>
      <c r="C297" s="71" t="s">
        <v>66</v>
      </c>
      <c r="D297" s="72">
        <v>10.23</v>
      </c>
    </row>
    <row r="298" spans="1:4" x14ac:dyDescent="0.25">
      <c r="A298" s="71">
        <v>92769</v>
      </c>
      <c r="B298" s="70" t="s">
        <v>480</v>
      </c>
      <c r="C298" s="71" t="s">
        <v>66</v>
      </c>
      <c r="D298" s="72">
        <v>12.72</v>
      </c>
    </row>
    <row r="299" spans="1:4" x14ac:dyDescent="0.25">
      <c r="A299" s="71">
        <v>92770</v>
      </c>
      <c r="B299" s="70" t="s">
        <v>481</v>
      </c>
      <c r="C299" s="71" t="s">
        <v>66</v>
      </c>
      <c r="D299" s="72">
        <v>12.01</v>
      </c>
    </row>
    <row r="300" spans="1:4" x14ac:dyDescent="0.25">
      <c r="A300" s="71">
        <v>92767</v>
      </c>
      <c r="B300" s="70" t="s">
        <v>482</v>
      </c>
      <c r="C300" s="71" t="s">
        <v>66</v>
      </c>
      <c r="D300" s="72">
        <v>15.21</v>
      </c>
    </row>
    <row r="301" spans="1:4" x14ac:dyDescent="0.25">
      <c r="A301" s="71">
        <v>92768</v>
      </c>
      <c r="B301" s="70" t="s">
        <v>483</v>
      </c>
      <c r="C301" s="71" t="s">
        <v>66</v>
      </c>
      <c r="D301" s="72">
        <v>13.4</v>
      </c>
    </row>
    <row r="302" spans="1:4" x14ac:dyDescent="0.25">
      <c r="A302" s="71">
        <v>92762</v>
      </c>
      <c r="B302" s="70" t="s">
        <v>113</v>
      </c>
      <c r="C302" s="71" t="s">
        <v>66</v>
      </c>
      <c r="D302" s="72">
        <v>11.15</v>
      </c>
    </row>
    <row r="303" spans="1:4" x14ac:dyDescent="0.25">
      <c r="A303" s="71">
        <v>92763</v>
      </c>
      <c r="B303" s="70" t="s">
        <v>114</v>
      </c>
      <c r="C303" s="71" t="s">
        <v>66</v>
      </c>
      <c r="D303" s="72">
        <v>9.3699999999999992</v>
      </c>
    </row>
    <row r="304" spans="1:4" x14ac:dyDescent="0.25">
      <c r="A304" s="71">
        <v>92764</v>
      </c>
      <c r="B304" s="70" t="s">
        <v>484</v>
      </c>
      <c r="C304" s="71" t="s">
        <v>66</v>
      </c>
      <c r="D304" s="72">
        <v>9.08</v>
      </c>
    </row>
    <row r="305" spans="1:4" x14ac:dyDescent="0.25">
      <c r="A305" s="71">
        <v>92765</v>
      </c>
      <c r="B305" s="70" t="s">
        <v>485</v>
      </c>
      <c r="C305" s="71" t="s">
        <v>66</v>
      </c>
      <c r="D305" s="72">
        <v>10.38</v>
      </c>
    </row>
    <row r="306" spans="1:4" x14ac:dyDescent="0.25">
      <c r="A306" s="71">
        <v>92766</v>
      </c>
      <c r="B306" s="70" t="s">
        <v>486</v>
      </c>
      <c r="C306" s="71" t="s">
        <v>66</v>
      </c>
      <c r="D306" s="72">
        <v>10.27</v>
      </c>
    </row>
    <row r="307" spans="1:4" x14ac:dyDescent="0.25">
      <c r="A307" s="71">
        <v>104105</v>
      </c>
      <c r="B307" s="70" t="s">
        <v>487</v>
      </c>
      <c r="C307" s="71" t="s">
        <v>66</v>
      </c>
      <c r="D307" s="72">
        <v>11.1</v>
      </c>
    </row>
    <row r="308" spans="1:4" x14ac:dyDescent="0.25">
      <c r="A308" s="71">
        <v>92760</v>
      </c>
      <c r="B308" s="70" t="s">
        <v>488</v>
      </c>
      <c r="C308" s="71" t="s">
        <v>66</v>
      </c>
      <c r="D308" s="72">
        <v>13.21</v>
      </c>
    </row>
    <row r="309" spans="1:4" x14ac:dyDescent="0.25">
      <c r="A309" s="71">
        <v>92761</v>
      </c>
      <c r="B309" s="70" t="s">
        <v>155</v>
      </c>
      <c r="C309" s="71" t="s">
        <v>66</v>
      </c>
      <c r="D309" s="72">
        <v>12.46</v>
      </c>
    </row>
    <row r="310" spans="1:4" x14ac:dyDescent="0.25">
      <c r="A310" s="71">
        <v>92759</v>
      </c>
      <c r="B310" s="70" t="s">
        <v>489</v>
      </c>
      <c r="C310" s="71" t="s">
        <v>66</v>
      </c>
      <c r="D310" s="72">
        <v>13.89</v>
      </c>
    </row>
    <row r="311" spans="1:4" x14ac:dyDescent="0.25">
      <c r="A311" s="71">
        <v>104108</v>
      </c>
      <c r="B311" s="70" t="s">
        <v>490</v>
      </c>
      <c r="C311" s="71" t="s">
        <v>66</v>
      </c>
      <c r="D311" s="72">
        <v>12.79</v>
      </c>
    </row>
    <row r="312" spans="1:4" x14ac:dyDescent="0.25">
      <c r="A312" s="71">
        <v>104107</v>
      </c>
      <c r="B312" s="70" t="s">
        <v>491</v>
      </c>
      <c r="C312" s="71" t="s">
        <v>66</v>
      </c>
      <c r="D312" s="72">
        <v>10.78</v>
      </c>
    </row>
    <row r="313" spans="1:4" x14ac:dyDescent="0.25">
      <c r="A313" s="71">
        <v>104106</v>
      </c>
      <c r="B313" s="70" t="s">
        <v>492</v>
      </c>
      <c r="C313" s="71" t="s">
        <v>66</v>
      </c>
      <c r="D313" s="72">
        <v>10.15</v>
      </c>
    </row>
    <row r="314" spans="1:4" x14ac:dyDescent="0.25">
      <c r="A314" s="71">
        <v>104110</v>
      </c>
      <c r="B314" s="70" t="s">
        <v>493</v>
      </c>
      <c r="C314" s="71" t="s">
        <v>66</v>
      </c>
      <c r="D314" s="72">
        <v>17.55</v>
      </c>
    </row>
    <row r="315" spans="1:4" x14ac:dyDescent="0.25">
      <c r="A315" s="71">
        <v>104109</v>
      </c>
      <c r="B315" s="70" t="s">
        <v>494</v>
      </c>
      <c r="C315" s="71" t="s">
        <v>66</v>
      </c>
      <c r="D315" s="72">
        <v>15.55</v>
      </c>
    </row>
    <row r="316" spans="1:4" x14ac:dyDescent="0.25">
      <c r="A316" s="71">
        <v>104111</v>
      </c>
      <c r="B316" s="70" t="s">
        <v>495</v>
      </c>
      <c r="C316" s="71" t="s">
        <v>66</v>
      </c>
      <c r="D316" s="72">
        <v>19.77</v>
      </c>
    </row>
    <row r="317" spans="1:4" x14ac:dyDescent="0.25">
      <c r="A317" s="71">
        <v>92884</v>
      </c>
      <c r="B317" s="70" t="s">
        <v>496</v>
      </c>
      <c r="C317" s="71" t="s">
        <v>66</v>
      </c>
      <c r="D317" s="72">
        <v>12.32</v>
      </c>
    </row>
    <row r="318" spans="1:4" x14ac:dyDescent="0.25">
      <c r="A318" s="71">
        <v>92885</v>
      </c>
      <c r="B318" s="70" t="s">
        <v>497</v>
      </c>
      <c r="C318" s="71" t="s">
        <v>66</v>
      </c>
      <c r="D318" s="72">
        <v>11.72</v>
      </c>
    </row>
    <row r="319" spans="1:4" x14ac:dyDescent="0.25">
      <c r="A319" s="71">
        <v>92886</v>
      </c>
      <c r="B319" s="70" t="s">
        <v>498</v>
      </c>
      <c r="C319" s="71" t="s">
        <v>66</v>
      </c>
      <c r="D319" s="72">
        <v>11.22</v>
      </c>
    </row>
    <row r="320" spans="1:4" x14ac:dyDescent="0.25">
      <c r="A320" s="71">
        <v>92887</v>
      </c>
      <c r="B320" s="70" t="s">
        <v>499</v>
      </c>
      <c r="C320" s="71" t="s">
        <v>66</v>
      </c>
      <c r="D320" s="72">
        <v>11.16</v>
      </c>
    </row>
    <row r="321" spans="1:4" x14ac:dyDescent="0.25">
      <c r="A321" s="71">
        <v>92888</v>
      </c>
      <c r="B321" s="70" t="s">
        <v>500</v>
      </c>
      <c r="C321" s="71" t="s">
        <v>66</v>
      </c>
      <c r="D321" s="72">
        <v>10.91</v>
      </c>
    </row>
    <row r="322" spans="1:4" x14ac:dyDescent="0.25">
      <c r="A322" s="71">
        <v>92882</v>
      </c>
      <c r="B322" s="70" t="s">
        <v>501</v>
      </c>
      <c r="C322" s="71" t="s">
        <v>66</v>
      </c>
      <c r="D322" s="72">
        <v>13.11</v>
      </c>
    </row>
    <row r="323" spans="1:4" x14ac:dyDescent="0.25">
      <c r="A323" s="71">
        <v>92883</v>
      </c>
      <c r="B323" s="70" t="s">
        <v>502</v>
      </c>
      <c r="C323" s="71" t="s">
        <v>66</v>
      </c>
      <c r="D323" s="72">
        <v>12.12</v>
      </c>
    </row>
    <row r="324" spans="1:4" x14ac:dyDescent="0.25">
      <c r="A324" s="71">
        <v>92877</v>
      </c>
      <c r="B324" s="70" t="s">
        <v>503</v>
      </c>
      <c r="C324" s="71" t="s">
        <v>66</v>
      </c>
      <c r="D324" s="72">
        <v>10.199999999999999</v>
      </c>
    </row>
    <row r="325" spans="1:4" x14ac:dyDescent="0.25">
      <c r="A325" s="71">
        <v>92878</v>
      </c>
      <c r="B325" s="70" t="s">
        <v>504</v>
      </c>
      <c r="C325" s="71" t="s">
        <v>66</v>
      </c>
      <c r="D325" s="72">
        <v>10.050000000000001</v>
      </c>
    </row>
    <row r="326" spans="1:4" x14ac:dyDescent="0.25">
      <c r="A326" s="71">
        <v>92879</v>
      </c>
      <c r="B326" s="70" t="s">
        <v>505</v>
      </c>
      <c r="C326" s="71" t="s">
        <v>66</v>
      </c>
      <c r="D326" s="72">
        <v>9.9499999999999993</v>
      </c>
    </row>
    <row r="327" spans="1:4" x14ac:dyDescent="0.25">
      <c r="A327" s="71">
        <v>92880</v>
      </c>
      <c r="B327" s="70" t="s">
        <v>506</v>
      </c>
      <c r="C327" s="71" t="s">
        <v>66</v>
      </c>
      <c r="D327" s="72">
        <v>10.18</v>
      </c>
    </row>
    <row r="328" spans="1:4" x14ac:dyDescent="0.25">
      <c r="A328" s="71">
        <v>92881</v>
      </c>
      <c r="B328" s="70" t="s">
        <v>507</v>
      </c>
      <c r="C328" s="71" t="s">
        <v>66</v>
      </c>
      <c r="D328" s="72">
        <v>10.15</v>
      </c>
    </row>
    <row r="329" spans="1:4" x14ac:dyDescent="0.25">
      <c r="A329" s="71">
        <v>92875</v>
      </c>
      <c r="B329" s="70" t="s">
        <v>508</v>
      </c>
      <c r="C329" s="71" t="s">
        <v>66</v>
      </c>
      <c r="D329" s="72">
        <v>9.68</v>
      </c>
    </row>
    <row r="330" spans="1:4" x14ac:dyDescent="0.25">
      <c r="A330" s="71">
        <v>92876</v>
      </c>
      <c r="B330" s="70" t="s">
        <v>509</v>
      </c>
      <c r="C330" s="71" t="s">
        <v>66</v>
      </c>
      <c r="D330" s="72">
        <v>9.44</v>
      </c>
    </row>
    <row r="331" spans="1:4" x14ac:dyDescent="0.25">
      <c r="A331" s="71">
        <v>92803</v>
      </c>
      <c r="B331" s="70" t="s">
        <v>510</v>
      </c>
      <c r="C331" s="71" t="s">
        <v>66</v>
      </c>
      <c r="D331" s="72">
        <v>9.43</v>
      </c>
    </row>
    <row r="332" spans="1:4" x14ac:dyDescent="0.25">
      <c r="A332" s="71">
        <v>92804</v>
      </c>
      <c r="B332" s="70" t="s">
        <v>511</v>
      </c>
      <c r="C332" s="71" t="s">
        <v>66</v>
      </c>
      <c r="D332" s="72">
        <v>8.08</v>
      </c>
    </row>
    <row r="333" spans="1:4" x14ac:dyDescent="0.25">
      <c r="A333" s="71">
        <v>92805</v>
      </c>
      <c r="B333" s="70" t="s">
        <v>512</v>
      </c>
      <c r="C333" s="71" t="s">
        <v>66</v>
      </c>
      <c r="D333" s="72">
        <v>8.01</v>
      </c>
    </row>
    <row r="334" spans="1:4" x14ac:dyDescent="0.25">
      <c r="A334" s="71">
        <v>92806</v>
      </c>
      <c r="B334" s="70" t="s">
        <v>513</v>
      </c>
      <c r="C334" s="71" t="s">
        <v>66</v>
      </c>
      <c r="D334" s="72">
        <v>9.4499999999999993</v>
      </c>
    </row>
    <row r="335" spans="1:4" x14ac:dyDescent="0.25">
      <c r="A335" s="71">
        <v>92798</v>
      </c>
      <c r="B335" s="70" t="s">
        <v>514</v>
      </c>
      <c r="C335" s="71" t="s">
        <v>66</v>
      </c>
      <c r="D335" s="72">
        <v>9.44</v>
      </c>
    </row>
    <row r="336" spans="1:4" x14ac:dyDescent="0.25">
      <c r="A336" s="71">
        <v>95448</v>
      </c>
      <c r="B336" s="70" t="s">
        <v>515</v>
      </c>
      <c r="C336" s="71" t="s">
        <v>66</v>
      </c>
      <c r="D336" s="72">
        <v>10.36</v>
      </c>
    </row>
    <row r="337" spans="1:4" x14ac:dyDescent="0.25">
      <c r="A337" s="71">
        <v>92801</v>
      </c>
      <c r="B337" s="70" t="s">
        <v>516</v>
      </c>
      <c r="C337" s="71" t="s">
        <v>66</v>
      </c>
      <c r="D337" s="72">
        <v>10.23</v>
      </c>
    </row>
    <row r="338" spans="1:4" x14ac:dyDescent="0.25">
      <c r="A338" s="71">
        <v>92802</v>
      </c>
      <c r="B338" s="70" t="s">
        <v>100</v>
      </c>
      <c r="C338" s="71" t="s">
        <v>66</v>
      </c>
      <c r="D338" s="72">
        <v>10.199999999999999</v>
      </c>
    </row>
    <row r="339" spans="1:4" x14ac:dyDescent="0.25">
      <c r="A339" s="71">
        <v>92799</v>
      </c>
      <c r="B339" s="70" t="s">
        <v>156</v>
      </c>
      <c r="C339" s="71" t="s">
        <v>66</v>
      </c>
      <c r="D339" s="72">
        <v>11.07</v>
      </c>
    </row>
    <row r="340" spans="1:4" x14ac:dyDescent="0.25">
      <c r="A340" s="71">
        <v>92800</v>
      </c>
      <c r="B340" s="70" t="s">
        <v>157</v>
      </c>
      <c r="C340" s="71" t="s">
        <v>66</v>
      </c>
      <c r="D340" s="72">
        <v>10.050000000000001</v>
      </c>
    </row>
    <row r="341" spans="1:4" x14ac:dyDescent="0.25">
      <c r="A341" s="71">
        <v>95605</v>
      </c>
      <c r="B341" s="70" t="s">
        <v>517</v>
      </c>
      <c r="C341" s="71" t="s">
        <v>14</v>
      </c>
      <c r="D341" s="72">
        <v>135.54</v>
      </c>
    </row>
    <row r="342" spans="1:4" x14ac:dyDescent="0.25">
      <c r="A342" s="71">
        <v>95602</v>
      </c>
      <c r="B342" s="70" t="s">
        <v>518</v>
      </c>
      <c r="C342" s="71" t="s">
        <v>14</v>
      </c>
      <c r="D342" s="72">
        <v>27.88</v>
      </c>
    </row>
    <row r="343" spans="1:4" x14ac:dyDescent="0.25">
      <c r="A343" s="71">
        <v>95603</v>
      </c>
      <c r="B343" s="70" t="s">
        <v>519</v>
      </c>
      <c r="C343" s="71" t="s">
        <v>14</v>
      </c>
      <c r="D343" s="72">
        <v>47.57</v>
      </c>
    </row>
    <row r="344" spans="1:4" x14ac:dyDescent="0.25">
      <c r="A344" s="71">
        <v>95604</v>
      </c>
      <c r="B344" s="70" t="s">
        <v>520</v>
      </c>
      <c r="C344" s="71" t="s">
        <v>14</v>
      </c>
      <c r="D344" s="72">
        <v>73.819999999999993</v>
      </c>
    </row>
    <row r="345" spans="1:4" x14ac:dyDescent="0.25">
      <c r="A345" s="71">
        <v>95601</v>
      </c>
      <c r="B345" s="70" t="s">
        <v>521</v>
      </c>
      <c r="C345" s="71" t="s">
        <v>14</v>
      </c>
      <c r="D345" s="72">
        <v>17.420000000000002</v>
      </c>
    </row>
    <row r="346" spans="1:4" x14ac:dyDescent="0.25">
      <c r="A346" s="71">
        <v>102521</v>
      </c>
      <c r="B346" s="70" t="s">
        <v>522</v>
      </c>
      <c r="C346" s="71" t="s">
        <v>14</v>
      </c>
      <c r="D346" s="72">
        <v>111.82</v>
      </c>
    </row>
    <row r="347" spans="1:4" x14ac:dyDescent="0.25">
      <c r="A347" s="71">
        <v>102522</v>
      </c>
      <c r="B347" s="70" t="s">
        <v>523</v>
      </c>
      <c r="C347" s="71" t="s">
        <v>14</v>
      </c>
      <c r="D347" s="72">
        <v>164.05</v>
      </c>
    </row>
    <row r="348" spans="1:4" x14ac:dyDescent="0.25">
      <c r="A348" s="71">
        <v>102523</v>
      </c>
      <c r="B348" s="70" t="s">
        <v>524</v>
      </c>
      <c r="C348" s="71" t="s">
        <v>14</v>
      </c>
      <c r="D348" s="72">
        <v>216.26</v>
      </c>
    </row>
    <row r="349" spans="1:4" x14ac:dyDescent="0.25">
      <c r="A349" s="71">
        <v>95608</v>
      </c>
      <c r="B349" s="70" t="s">
        <v>18814</v>
      </c>
      <c r="C349" s="71" t="s">
        <v>14</v>
      </c>
      <c r="D349" s="72">
        <v>33.28</v>
      </c>
    </row>
    <row r="350" spans="1:4" x14ac:dyDescent="0.25">
      <c r="A350" s="71">
        <v>95609</v>
      </c>
      <c r="B350" s="70" t="s">
        <v>18815</v>
      </c>
      <c r="C350" s="71" t="s">
        <v>14</v>
      </c>
      <c r="D350" s="72">
        <v>42.2</v>
      </c>
    </row>
    <row r="351" spans="1:4" x14ac:dyDescent="0.25">
      <c r="A351" s="71">
        <v>95607</v>
      </c>
      <c r="B351" s="70" t="s">
        <v>18816</v>
      </c>
      <c r="C351" s="71" t="s">
        <v>14</v>
      </c>
      <c r="D351" s="72">
        <v>22.94</v>
      </c>
    </row>
    <row r="352" spans="1:4" x14ac:dyDescent="0.25">
      <c r="A352" s="71">
        <v>95996</v>
      </c>
      <c r="B352" s="70" t="s">
        <v>525</v>
      </c>
      <c r="C352" s="71" t="s">
        <v>42</v>
      </c>
      <c r="D352" s="72">
        <v>1519.93</v>
      </c>
    </row>
    <row r="353" spans="1:4" x14ac:dyDescent="0.25">
      <c r="A353" s="71">
        <v>95995</v>
      </c>
      <c r="B353" s="70" t="s">
        <v>526</v>
      </c>
      <c r="C353" s="71" t="s">
        <v>42</v>
      </c>
      <c r="D353" s="72">
        <v>1754.97</v>
      </c>
    </row>
    <row r="354" spans="1:4" x14ac:dyDescent="0.25">
      <c r="A354" s="71">
        <v>104372</v>
      </c>
      <c r="B354" s="70" t="s">
        <v>527</v>
      </c>
      <c r="C354" s="71" t="s">
        <v>42</v>
      </c>
      <c r="D354" s="72">
        <v>0</v>
      </c>
    </row>
    <row r="355" spans="1:4" x14ac:dyDescent="0.25">
      <c r="A355" s="71">
        <v>104371</v>
      </c>
      <c r="B355" s="70" t="s">
        <v>528</v>
      </c>
      <c r="C355" s="71" t="s">
        <v>42</v>
      </c>
      <c r="D355" s="72">
        <v>0</v>
      </c>
    </row>
    <row r="356" spans="1:4" x14ac:dyDescent="0.25">
      <c r="A356" s="71">
        <v>96001</v>
      </c>
      <c r="B356" s="70" t="s">
        <v>529</v>
      </c>
      <c r="C356" s="71" t="s">
        <v>37</v>
      </c>
      <c r="D356" s="72">
        <v>7.32</v>
      </c>
    </row>
    <row r="357" spans="1:4" x14ac:dyDescent="0.25">
      <c r="A357" s="71">
        <v>94880</v>
      </c>
      <c r="B357" s="70" t="s">
        <v>530</v>
      </c>
      <c r="C357" s="71" t="s">
        <v>16</v>
      </c>
      <c r="D357" s="72">
        <v>42.85</v>
      </c>
    </row>
    <row r="358" spans="1:4" x14ac:dyDescent="0.25">
      <c r="A358" s="71">
        <v>94882</v>
      </c>
      <c r="B358" s="70" t="s">
        <v>531</v>
      </c>
      <c r="C358" s="71" t="s">
        <v>16</v>
      </c>
      <c r="D358" s="72">
        <v>49.61</v>
      </c>
    </row>
    <row r="359" spans="1:4" x14ac:dyDescent="0.25">
      <c r="A359" s="71">
        <v>94884</v>
      </c>
      <c r="B359" s="70" t="s">
        <v>532</v>
      </c>
      <c r="C359" s="71" t="s">
        <v>16</v>
      </c>
      <c r="D359" s="72">
        <v>63.32</v>
      </c>
    </row>
    <row r="360" spans="1:4" x14ac:dyDescent="0.25">
      <c r="A360" s="71">
        <v>94870</v>
      </c>
      <c r="B360" s="70" t="s">
        <v>533</v>
      </c>
      <c r="C360" s="71" t="s">
        <v>16</v>
      </c>
      <c r="D360" s="72">
        <v>1.97</v>
      </c>
    </row>
    <row r="361" spans="1:4" x14ac:dyDescent="0.25">
      <c r="A361" s="71">
        <v>94872</v>
      </c>
      <c r="B361" s="70" t="s">
        <v>18817</v>
      </c>
      <c r="C361" s="71" t="s">
        <v>16</v>
      </c>
      <c r="D361" s="72">
        <v>2.67</v>
      </c>
    </row>
    <row r="362" spans="1:4" x14ac:dyDescent="0.25">
      <c r="A362" s="71">
        <v>90746</v>
      </c>
      <c r="B362" s="70" t="s">
        <v>534</v>
      </c>
      <c r="C362" s="71" t="s">
        <v>16</v>
      </c>
      <c r="D362" s="72">
        <v>3.19</v>
      </c>
    </row>
    <row r="363" spans="1:4" x14ac:dyDescent="0.25">
      <c r="A363" s="71">
        <v>90747</v>
      </c>
      <c r="B363" s="70" t="s">
        <v>535</v>
      </c>
      <c r="C363" s="71" t="s">
        <v>16</v>
      </c>
      <c r="D363" s="72">
        <v>16.670000000000002</v>
      </c>
    </row>
    <row r="364" spans="1:4" x14ac:dyDescent="0.25">
      <c r="A364" s="71">
        <v>94876</v>
      </c>
      <c r="B364" s="70" t="s">
        <v>18818</v>
      </c>
      <c r="C364" s="71" t="s">
        <v>16</v>
      </c>
      <c r="D364" s="72">
        <v>28.53</v>
      </c>
    </row>
    <row r="365" spans="1:4" x14ac:dyDescent="0.25">
      <c r="A365" s="71">
        <v>94878</v>
      </c>
      <c r="B365" s="70" t="s">
        <v>536</v>
      </c>
      <c r="C365" s="71" t="s">
        <v>16</v>
      </c>
      <c r="D365" s="72">
        <v>32.92</v>
      </c>
    </row>
    <row r="366" spans="1:4" x14ac:dyDescent="0.25">
      <c r="A366" s="71">
        <v>90740</v>
      </c>
      <c r="B366" s="70" t="s">
        <v>537</v>
      </c>
      <c r="C366" s="71" t="s">
        <v>16</v>
      </c>
      <c r="D366" s="72">
        <v>3.89</v>
      </c>
    </row>
    <row r="367" spans="1:4" x14ac:dyDescent="0.25">
      <c r="A367" s="71">
        <v>90741</v>
      </c>
      <c r="B367" s="70" t="s">
        <v>538</v>
      </c>
      <c r="C367" s="71" t="s">
        <v>16</v>
      </c>
      <c r="D367" s="72">
        <v>4.4400000000000004</v>
      </c>
    </row>
    <row r="368" spans="1:4" x14ac:dyDescent="0.25">
      <c r="A368" s="71">
        <v>90742</v>
      </c>
      <c r="B368" s="70" t="s">
        <v>539</v>
      </c>
      <c r="C368" s="71" t="s">
        <v>16</v>
      </c>
      <c r="D368" s="72">
        <v>4.9800000000000004</v>
      </c>
    </row>
    <row r="369" spans="1:4" x14ac:dyDescent="0.25">
      <c r="A369" s="71">
        <v>90743</v>
      </c>
      <c r="B369" s="70" t="s">
        <v>540</v>
      </c>
      <c r="C369" s="71" t="s">
        <v>16</v>
      </c>
      <c r="D369" s="72">
        <v>5.53</v>
      </c>
    </row>
    <row r="370" spans="1:4" x14ac:dyDescent="0.25">
      <c r="A370" s="71">
        <v>90744</v>
      </c>
      <c r="B370" s="70" t="s">
        <v>541</v>
      </c>
      <c r="C370" s="71" t="s">
        <v>16</v>
      </c>
      <c r="D370" s="72">
        <v>6.08</v>
      </c>
    </row>
    <row r="371" spans="1:4" x14ac:dyDescent="0.25">
      <c r="A371" s="71">
        <v>90745</v>
      </c>
      <c r="B371" s="70" t="s">
        <v>18819</v>
      </c>
      <c r="C371" s="71" t="s">
        <v>16</v>
      </c>
      <c r="D371" s="72">
        <v>9.75</v>
      </c>
    </row>
    <row r="372" spans="1:4" x14ac:dyDescent="0.25">
      <c r="A372" s="71">
        <v>90733</v>
      </c>
      <c r="B372" s="70" t="s">
        <v>542</v>
      </c>
      <c r="C372" s="71" t="s">
        <v>16</v>
      </c>
      <c r="D372" s="72">
        <v>2.95</v>
      </c>
    </row>
    <row r="373" spans="1:4" x14ac:dyDescent="0.25">
      <c r="A373" s="71">
        <v>90734</v>
      </c>
      <c r="B373" s="70" t="s">
        <v>18820</v>
      </c>
      <c r="C373" s="71" t="s">
        <v>16</v>
      </c>
      <c r="D373" s="72">
        <v>3.5</v>
      </c>
    </row>
    <row r="374" spans="1:4" x14ac:dyDescent="0.25">
      <c r="A374" s="71">
        <v>90735</v>
      </c>
      <c r="B374" s="70" t="s">
        <v>543</v>
      </c>
      <c r="C374" s="71" t="s">
        <v>16</v>
      </c>
      <c r="D374" s="72">
        <v>4.04</v>
      </c>
    </row>
    <row r="375" spans="1:4" x14ac:dyDescent="0.25">
      <c r="A375" s="71">
        <v>90736</v>
      </c>
      <c r="B375" s="70" t="s">
        <v>544</v>
      </c>
      <c r="C375" s="71" t="s">
        <v>16</v>
      </c>
      <c r="D375" s="72">
        <v>4.58</v>
      </c>
    </row>
    <row r="376" spans="1:4" x14ac:dyDescent="0.25">
      <c r="A376" s="71">
        <v>90737</v>
      </c>
      <c r="B376" s="70" t="s">
        <v>18821</v>
      </c>
      <c r="C376" s="71" t="s">
        <v>16</v>
      </c>
      <c r="D376" s="72">
        <v>5.13</v>
      </c>
    </row>
    <row r="377" spans="1:4" x14ac:dyDescent="0.25">
      <c r="A377" s="71">
        <v>90738</v>
      </c>
      <c r="B377" s="70" t="s">
        <v>545</v>
      </c>
      <c r="C377" s="71" t="s">
        <v>16</v>
      </c>
      <c r="D377" s="72">
        <v>5.68</v>
      </c>
    </row>
    <row r="378" spans="1:4" x14ac:dyDescent="0.25">
      <c r="A378" s="71">
        <v>90739</v>
      </c>
      <c r="B378" s="70" t="s">
        <v>546</v>
      </c>
      <c r="C378" s="71" t="s">
        <v>16</v>
      </c>
      <c r="D378" s="72">
        <v>8.74</v>
      </c>
    </row>
    <row r="379" spans="1:4" x14ac:dyDescent="0.25">
      <c r="A379" s="71">
        <v>90724</v>
      </c>
      <c r="B379" s="70" t="s">
        <v>547</v>
      </c>
      <c r="C379" s="71" t="s">
        <v>14</v>
      </c>
      <c r="D379" s="72">
        <v>21.14</v>
      </c>
    </row>
    <row r="380" spans="1:4" x14ac:dyDescent="0.25">
      <c r="A380" s="71">
        <v>102267</v>
      </c>
      <c r="B380" s="70" t="s">
        <v>548</v>
      </c>
      <c r="C380" s="71" t="s">
        <v>14</v>
      </c>
      <c r="D380" s="72">
        <v>114.43</v>
      </c>
    </row>
    <row r="381" spans="1:4" x14ac:dyDescent="0.25">
      <c r="A381" s="71">
        <v>102268</v>
      </c>
      <c r="B381" s="70" t="s">
        <v>549</v>
      </c>
      <c r="C381" s="71" t="s">
        <v>14</v>
      </c>
      <c r="D381" s="72">
        <v>129.13999999999999</v>
      </c>
    </row>
    <row r="382" spans="1:4" x14ac:dyDescent="0.25">
      <c r="A382" s="71">
        <v>90725</v>
      </c>
      <c r="B382" s="70" t="s">
        <v>550</v>
      </c>
      <c r="C382" s="71" t="s">
        <v>14</v>
      </c>
      <c r="D382" s="72">
        <v>26.05</v>
      </c>
    </row>
    <row r="383" spans="1:4" x14ac:dyDescent="0.25">
      <c r="A383" s="71">
        <v>102269</v>
      </c>
      <c r="B383" s="70" t="s">
        <v>551</v>
      </c>
      <c r="C383" s="71" t="s">
        <v>14</v>
      </c>
      <c r="D383" s="72">
        <v>158.55000000000001</v>
      </c>
    </row>
    <row r="384" spans="1:4" x14ac:dyDescent="0.25">
      <c r="A384" s="71">
        <v>90726</v>
      </c>
      <c r="B384" s="70" t="s">
        <v>552</v>
      </c>
      <c r="C384" s="71" t="s">
        <v>14</v>
      </c>
      <c r="D384" s="72">
        <v>31.01</v>
      </c>
    </row>
    <row r="385" spans="1:4" x14ac:dyDescent="0.25">
      <c r="A385" s="71">
        <v>90727</v>
      </c>
      <c r="B385" s="70" t="s">
        <v>553</v>
      </c>
      <c r="C385" s="71" t="s">
        <v>14</v>
      </c>
      <c r="D385" s="72">
        <v>35.92</v>
      </c>
    </row>
    <row r="386" spans="1:4" x14ac:dyDescent="0.25">
      <c r="A386" s="71">
        <v>90728</v>
      </c>
      <c r="B386" s="70" t="s">
        <v>554</v>
      </c>
      <c r="C386" s="71" t="s">
        <v>14</v>
      </c>
      <c r="D386" s="72">
        <v>40.83</v>
      </c>
    </row>
    <row r="387" spans="1:4" x14ac:dyDescent="0.25">
      <c r="A387" s="71">
        <v>90729</v>
      </c>
      <c r="B387" s="70" t="s">
        <v>555</v>
      </c>
      <c r="C387" s="71" t="s">
        <v>14</v>
      </c>
      <c r="D387" s="72">
        <v>45.73</v>
      </c>
    </row>
    <row r="388" spans="1:4" x14ac:dyDescent="0.25">
      <c r="A388" s="71">
        <v>90730</v>
      </c>
      <c r="B388" s="70" t="s">
        <v>556</v>
      </c>
      <c r="C388" s="71" t="s">
        <v>14</v>
      </c>
      <c r="D388" s="72">
        <v>50.63</v>
      </c>
    </row>
    <row r="389" spans="1:4" x14ac:dyDescent="0.25">
      <c r="A389" s="71">
        <v>90731</v>
      </c>
      <c r="B389" s="70" t="s">
        <v>557</v>
      </c>
      <c r="C389" s="71" t="s">
        <v>14</v>
      </c>
      <c r="D389" s="72">
        <v>55.53</v>
      </c>
    </row>
    <row r="390" spans="1:4" x14ac:dyDescent="0.25">
      <c r="A390" s="71">
        <v>90732</v>
      </c>
      <c r="B390" s="70" t="s">
        <v>558</v>
      </c>
      <c r="C390" s="71" t="s">
        <v>14</v>
      </c>
      <c r="D390" s="72">
        <v>70.25</v>
      </c>
    </row>
    <row r="391" spans="1:4" x14ac:dyDescent="0.25">
      <c r="A391" s="71">
        <v>102265</v>
      </c>
      <c r="B391" s="70" t="s">
        <v>559</v>
      </c>
      <c r="C391" s="71" t="s">
        <v>14</v>
      </c>
      <c r="D391" s="72">
        <v>89.85</v>
      </c>
    </row>
    <row r="392" spans="1:4" x14ac:dyDescent="0.25">
      <c r="A392" s="71">
        <v>102266</v>
      </c>
      <c r="B392" s="70" t="s">
        <v>560</v>
      </c>
      <c r="C392" s="71" t="s">
        <v>14</v>
      </c>
      <c r="D392" s="72">
        <v>99.65</v>
      </c>
    </row>
    <row r="393" spans="1:4" x14ac:dyDescent="0.25">
      <c r="A393" s="71">
        <v>94879</v>
      </c>
      <c r="B393" s="70" t="s">
        <v>561</v>
      </c>
      <c r="C393" s="71" t="s">
        <v>16</v>
      </c>
      <c r="D393" s="72">
        <v>2186.1799999999998</v>
      </c>
    </row>
    <row r="394" spans="1:4" x14ac:dyDescent="0.25">
      <c r="A394" s="71">
        <v>94881</v>
      </c>
      <c r="B394" s="70" t="s">
        <v>562</v>
      </c>
      <c r="C394" s="71" t="s">
        <v>16</v>
      </c>
      <c r="D394" s="72">
        <v>3011.82</v>
      </c>
    </row>
    <row r="395" spans="1:4" x14ac:dyDescent="0.25">
      <c r="A395" s="71">
        <v>94869</v>
      </c>
      <c r="B395" s="70" t="s">
        <v>563</v>
      </c>
      <c r="C395" s="71" t="s">
        <v>16</v>
      </c>
      <c r="D395" s="72">
        <v>154.38</v>
      </c>
    </row>
    <row r="396" spans="1:4" x14ac:dyDescent="0.25">
      <c r="A396" s="71">
        <v>94871</v>
      </c>
      <c r="B396" s="70" t="s">
        <v>564</v>
      </c>
      <c r="C396" s="71" t="s">
        <v>16</v>
      </c>
      <c r="D396" s="72">
        <v>241.46</v>
      </c>
    </row>
    <row r="397" spans="1:4" x14ac:dyDescent="0.25">
      <c r="A397" s="71">
        <v>90708</v>
      </c>
      <c r="B397" s="70" t="s">
        <v>565</v>
      </c>
      <c r="C397" s="71" t="s">
        <v>16</v>
      </c>
      <c r="D397" s="72">
        <v>874.26</v>
      </c>
    </row>
    <row r="398" spans="1:4" x14ac:dyDescent="0.25">
      <c r="A398" s="71">
        <v>94875</v>
      </c>
      <c r="B398" s="70" t="s">
        <v>566</v>
      </c>
      <c r="C398" s="71" t="s">
        <v>16</v>
      </c>
      <c r="D398" s="72">
        <v>1419.86</v>
      </c>
    </row>
    <row r="399" spans="1:4" x14ac:dyDescent="0.25">
      <c r="A399" s="71">
        <v>102264</v>
      </c>
      <c r="B399" s="70" t="s">
        <v>567</v>
      </c>
      <c r="C399" s="71" t="s">
        <v>16</v>
      </c>
      <c r="D399" s="72">
        <v>19.87</v>
      </c>
    </row>
    <row r="400" spans="1:4" x14ac:dyDescent="0.25">
      <c r="A400" s="71">
        <v>90701</v>
      </c>
      <c r="B400" s="70" t="s">
        <v>568</v>
      </c>
      <c r="C400" s="71" t="s">
        <v>16</v>
      </c>
      <c r="D400" s="72">
        <v>69.53</v>
      </c>
    </row>
    <row r="401" spans="1:4" x14ac:dyDescent="0.25">
      <c r="A401" s="71">
        <v>90702</v>
      </c>
      <c r="B401" s="70" t="s">
        <v>569</v>
      </c>
      <c r="C401" s="71" t="s">
        <v>16</v>
      </c>
      <c r="D401" s="72">
        <v>115.43</v>
      </c>
    </row>
    <row r="402" spans="1:4" x14ac:dyDescent="0.25">
      <c r="A402" s="71">
        <v>90703</v>
      </c>
      <c r="B402" s="70" t="s">
        <v>570</v>
      </c>
      <c r="C402" s="71" t="s">
        <v>16</v>
      </c>
      <c r="D402" s="72">
        <v>181.16</v>
      </c>
    </row>
    <row r="403" spans="1:4" x14ac:dyDescent="0.25">
      <c r="A403" s="71">
        <v>90704</v>
      </c>
      <c r="B403" s="70" t="s">
        <v>571</v>
      </c>
      <c r="C403" s="71" t="s">
        <v>16</v>
      </c>
      <c r="D403" s="72">
        <v>269.58999999999997</v>
      </c>
    </row>
    <row r="404" spans="1:4" x14ac:dyDescent="0.25">
      <c r="A404" s="71">
        <v>90705</v>
      </c>
      <c r="B404" s="70" t="s">
        <v>572</v>
      </c>
      <c r="C404" s="71" t="s">
        <v>16</v>
      </c>
      <c r="D404" s="72">
        <v>352.5</v>
      </c>
    </row>
    <row r="405" spans="1:4" x14ac:dyDescent="0.25">
      <c r="A405" s="71">
        <v>90706</v>
      </c>
      <c r="B405" s="70" t="s">
        <v>573</v>
      </c>
      <c r="C405" s="71" t="s">
        <v>16</v>
      </c>
      <c r="D405" s="72">
        <v>467.88</v>
      </c>
    </row>
    <row r="406" spans="1:4" x14ac:dyDescent="0.25">
      <c r="A406" s="71">
        <v>90694</v>
      </c>
      <c r="B406" s="70" t="s">
        <v>574</v>
      </c>
      <c r="C406" s="71" t="s">
        <v>16</v>
      </c>
      <c r="D406" s="72">
        <v>46.5</v>
      </c>
    </row>
    <row r="407" spans="1:4" x14ac:dyDescent="0.25">
      <c r="A407" s="71">
        <v>90695</v>
      </c>
      <c r="B407" s="70" t="s">
        <v>18822</v>
      </c>
      <c r="C407" s="71" t="s">
        <v>16</v>
      </c>
      <c r="D407" s="72">
        <v>88.75</v>
      </c>
    </row>
    <row r="408" spans="1:4" x14ac:dyDescent="0.25">
      <c r="A408" s="71">
        <v>90696</v>
      </c>
      <c r="B408" s="70" t="s">
        <v>575</v>
      </c>
      <c r="C408" s="71" t="s">
        <v>16</v>
      </c>
      <c r="D408" s="72">
        <v>148.56</v>
      </c>
    </row>
    <row r="409" spans="1:4" x14ac:dyDescent="0.25">
      <c r="A409" s="71">
        <v>90697</v>
      </c>
      <c r="B409" s="70" t="s">
        <v>18823</v>
      </c>
      <c r="C409" s="71" t="s">
        <v>16</v>
      </c>
      <c r="D409" s="72">
        <v>230.78</v>
      </c>
    </row>
    <row r="410" spans="1:4" x14ac:dyDescent="0.25">
      <c r="A410" s="71">
        <v>90698</v>
      </c>
      <c r="B410" s="70" t="s">
        <v>18824</v>
      </c>
      <c r="C410" s="71" t="s">
        <v>16</v>
      </c>
      <c r="D410" s="72">
        <v>353.08</v>
      </c>
    </row>
    <row r="411" spans="1:4" x14ac:dyDescent="0.25">
      <c r="A411" s="71">
        <v>90699</v>
      </c>
      <c r="B411" s="70" t="s">
        <v>18825</v>
      </c>
      <c r="C411" s="71" t="s">
        <v>16</v>
      </c>
      <c r="D411" s="72">
        <v>497.23</v>
      </c>
    </row>
    <row r="412" spans="1:4" x14ac:dyDescent="0.25">
      <c r="A412" s="71">
        <v>90700</v>
      </c>
      <c r="B412" s="70" t="s">
        <v>18826</v>
      </c>
      <c r="C412" s="71" t="s">
        <v>16</v>
      </c>
      <c r="D412" s="72">
        <v>581.17999999999995</v>
      </c>
    </row>
    <row r="413" spans="1:4" x14ac:dyDescent="0.25">
      <c r="A413" s="71">
        <v>105378</v>
      </c>
      <c r="B413" s="70" t="s">
        <v>576</v>
      </c>
      <c r="C413" s="71" t="s">
        <v>14</v>
      </c>
      <c r="D413" s="72">
        <v>11.46</v>
      </c>
    </row>
    <row r="414" spans="1:4" x14ac:dyDescent="0.25">
      <c r="A414" s="71">
        <v>105373</v>
      </c>
      <c r="B414" s="70" t="s">
        <v>577</v>
      </c>
      <c r="C414" s="71" t="s">
        <v>14</v>
      </c>
      <c r="D414" s="72">
        <v>8.92</v>
      </c>
    </row>
    <row r="415" spans="1:4" x14ac:dyDescent="0.25">
      <c r="A415" s="71">
        <v>105380</v>
      </c>
      <c r="B415" s="70" t="s">
        <v>578</v>
      </c>
      <c r="C415" s="71" t="s">
        <v>14</v>
      </c>
      <c r="D415" s="72">
        <v>91.6</v>
      </c>
    </row>
    <row r="416" spans="1:4" x14ac:dyDescent="0.25">
      <c r="A416" s="71">
        <v>105267</v>
      </c>
      <c r="B416" s="70" t="s">
        <v>579</v>
      </c>
      <c r="C416" s="71" t="s">
        <v>14</v>
      </c>
      <c r="D416" s="72">
        <v>73.900000000000006</v>
      </c>
    </row>
    <row r="417" spans="1:4" x14ac:dyDescent="0.25">
      <c r="A417" s="71">
        <v>105249</v>
      </c>
      <c r="B417" s="70" t="s">
        <v>580</v>
      </c>
      <c r="C417" s="71" t="s">
        <v>14</v>
      </c>
      <c r="D417" s="72">
        <v>112.41</v>
      </c>
    </row>
    <row r="418" spans="1:4" x14ac:dyDescent="0.25">
      <c r="A418" s="71">
        <v>105268</v>
      </c>
      <c r="B418" s="70" t="s">
        <v>581</v>
      </c>
      <c r="C418" s="71" t="s">
        <v>14</v>
      </c>
      <c r="D418" s="72">
        <v>91.56</v>
      </c>
    </row>
    <row r="419" spans="1:4" x14ac:dyDescent="0.25">
      <c r="A419" s="71">
        <v>105379</v>
      </c>
      <c r="B419" s="70" t="s">
        <v>582</v>
      </c>
      <c r="C419" s="71" t="s">
        <v>14</v>
      </c>
      <c r="D419" s="72">
        <v>15.09</v>
      </c>
    </row>
    <row r="420" spans="1:4" x14ac:dyDescent="0.25">
      <c r="A420" s="71">
        <v>105388</v>
      </c>
      <c r="B420" s="70" t="s">
        <v>583</v>
      </c>
      <c r="C420" s="71" t="s">
        <v>14</v>
      </c>
      <c r="D420" s="72">
        <v>11.92</v>
      </c>
    </row>
    <row r="421" spans="1:4" x14ac:dyDescent="0.25">
      <c r="A421" s="71">
        <v>105392</v>
      </c>
      <c r="B421" s="70" t="s">
        <v>584</v>
      </c>
      <c r="C421" s="71" t="s">
        <v>14</v>
      </c>
      <c r="D421" s="72">
        <v>18.72</v>
      </c>
    </row>
    <row r="422" spans="1:4" x14ac:dyDescent="0.25">
      <c r="A422" s="71">
        <v>105389</v>
      </c>
      <c r="B422" s="70" t="s">
        <v>585</v>
      </c>
      <c r="C422" s="71" t="s">
        <v>14</v>
      </c>
      <c r="D422" s="72">
        <v>14.93</v>
      </c>
    </row>
    <row r="423" spans="1:4" x14ac:dyDescent="0.25">
      <c r="A423" s="71">
        <v>105393</v>
      </c>
      <c r="B423" s="70" t="s">
        <v>586</v>
      </c>
      <c r="C423" s="71" t="s">
        <v>14</v>
      </c>
      <c r="D423" s="72">
        <v>22.52</v>
      </c>
    </row>
    <row r="424" spans="1:4" x14ac:dyDescent="0.25">
      <c r="A424" s="71">
        <v>105316</v>
      </c>
      <c r="B424" s="70" t="s">
        <v>587</v>
      </c>
      <c r="C424" s="71" t="s">
        <v>14</v>
      </c>
      <c r="D424" s="72">
        <v>18.14</v>
      </c>
    </row>
    <row r="425" spans="1:4" x14ac:dyDescent="0.25">
      <c r="A425" s="71">
        <v>105394</v>
      </c>
      <c r="B425" s="70" t="s">
        <v>588</v>
      </c>
      <c r="C425" s="71" t="s">
        <v>14</v>
      </c>
      <c r="D425" s="72">
        <v>26.29</v>
      </c>
    </row>
    <row r="426" spans="1:4" x14ac:dyDescent="0.25">
      <c r="A426" s="71">
        <v>105317</v>
      </c>
      <c r="B426" s="70" t="s">
        <v>589</v>
      </c>
      <c r="C426" s="71" t="s">
        <v>14</v>
      </c>
      <c r="D426" s="72">
        <v>21.3</v>
      </c>
    </row>
    <row r="427" spans="1:4" x14ac:dyDescent="0.25">
      <c r="A427" s="71">
        <v>105395</v>
      </c>
      <c r="B427" s="70" t="s">
        <v>590</v>
      </c>
      <c r="C427" s="71" t="s">
        <v>14</v>
      </c>
      <c r="D427" s="72">
        <v>30.09</v>
      </c>
    </row>
    <row r="428" spans="1:4" x14ac:dyDescent="0.25">
      <c r="A428" s="71">
        <v>105318</v>
      </c>
      <c r="B428" s="70" t="s">
        <v>591</v>
      </c>
      <c r="C428" s="71" t="s">
        <v>14</v>
      </c>
      <c r="D428" s="72">
        <v>24.48</v>
      </c>
    </row>
    <row r="429" spans="1:4" x14ac:dyDescent="0.25">
      <c r="A429" s="71">
        <v>105396</v>
      </c>
      <c r="B429" s="70" t="s">
        <v>592</v>
      </c>
      <c r="C429" s="71" t="s">
        <v>14</v>
      </c>
      <c r="D429" s="72">
        <v>33.869999999999997</v>
      </c>
    </row>
    <row r="430" spans="1:4" x14ac:dyDescent="0.25">
      <c r="A430" s="71">
        <v>105258</v>
      </c>
      <c r="B430" s="70" t="s">
        <v>593</v>
      </c>
      <c r="C430" s="71" t="s">
        <v>14</v>
      </c>
      <c r="D430" s="72">
        <v>27.66</v>
      </c>
    </row>
    <row r="431" spans="1:4" x14ac:dyDescent="0.25">
      <c r="A431" s="71">
        <v>105397</v>
      </c>
      <c r="B431" s="70" t="s">
        <v>594</v>
      </c>
      <c r="C431" s="71" t="s">
        <v>14</v>
      </c>
      <c r="D431" s="72">
        <v>37.799999999999997</v>
      </c>
    </row>
    <row r="432" spans="1:4" x14ac:dyDescent="0.25">
      <c r="A432" s="71">
        <v>105261</v>
      </c>
      <c r="B432" s="70" t="s">
        <v>595</v>
      </c>
      <c r="C432" s="71" t="s">
        <v>14</v>
      </c>
      <c r="D432" s="72">
        <v>30.97</v>
      </c>
    </row>
    <row r="433" spans="1:4" x14ac:dyDescent="0.25">
      <c r="A433" s="71">
        <v>105398</v>
      </c>
      <c r="B433" s="70" t="s">
        <v>596</v>
      </c>
      <c r="C433" s="71" t="s">
        <v>14</v>
      </c>
      <c r="D433" s="72">
        <v>48.86</v>
      </c>
    </row>
    <row r="434" spans="1:4" x14ac:dyDescent="0.25">
      <c r="A434" s="71">
        <v>105262</v>
      </c>
      <c r="B434" s="70" t="s">
        <v>597</v>
      </c>
      <c r="C434" s="71" t="s">
        <v>14</v>
      </c>
      <c r="D434" s="72">
        <v>39.049999999999997</v>
      </c>
    </row>
    <row r="435" spans="1:4" x14ac:dyDescent="0.25">
      <c r="A435" s="71">
        <v>105399</v>
      </c>
      <c r="B435" s="70" t="s">
        <v>598</v>
      </c>
      <c r="C435" s="71" t="s">
        <v>14</v>
      </c>
      <c r="D435" s="72">
        <v>57.77</v>
      </c>
    </row>
    <row r="436" spans="1:4" x14ac:dyDescent="0.25">
      <c r="A436" s="71">
        <v>105263</v>
      </c>
      <c r="B436" s="70" t="s">
        <v>599</v>
      </c>
      <c r="C436" s="71" t="s">
        <v>14</v>
      </c>
      <c r="D436" s="72">
        <v>46.39</v>
      </c>
    </row>
    <row r="437" spans="1:4" x14ac:dyDescent="0.25">
      <c r="A437" s="71">
        <v>105400</v>
      </c>
      <c r="B437" s="70" t="s">
        <v>600</v>
      </c>
      <c r="C437" s="71" t="s">
        <v>14</v>
      </c>
      <c r="D437" s="72">
        <v>65.84</v>
      </c>
    </row>
    <row r="438" spans="1:4" x14ac:dyDescent="0.25">
      <c r="A438" s="71">
        <v>105264</v>
      </c>
      <c r="B438" s="70" t="s">
        <v>601</v>
      </c>
      <c r="C438" s="71" t="s">
        <v>14</v>
      </c>
      <c r="D438" s="72">
        <v>52.88</v>
      </c>
    </row>
    <row r="439" spans="1:4" x14ac:dyDescent="0.25">
      <c r="A439" s="71">
        <v>105297</v>
      </c>
      <c r="B439" s="70" t="s">
        <v>602</v>
      </c>
      <c r="C439" s="71" t="s">
        <v>14</v>
      </c>
      <c r="D439" s="72">
        <v>9.98</v>
      </c>
    </row>
    <row r="440" spans="1:4" x14ac:dyDescent="0.25">
      <c r="A440" s="71">
        <v>105372</v>
      </c>
      <c r="B440" s="70" t="s">
        <v>603</v>
      </c>
      <c r="C440" s="71" t="s">
        <v>14</v>
      </c>
      <c r="D440" s="72">
        <v>7.68</v>
      </c>
    </row>
    <row r="441" spans="1:4" x14ac:dyDescent="0.25">
      <c r="A441" s="71">
        <v>105401</v>
      </c>
      <c r="B441" s="70" t="s">
        <v>604</v>
      </c>
      <c r="C441" s="71" t="s">
        <v>14</v>
      </c>
      <c r="D441" s="72">
        <v>74.22</v>
      </c>
    </row>
    <row r="442" spans="1:4" x14ac:dyDescent="0.25">
      <c r="A442" s="71">
        <v>105265</v>
      </c>
      <c r="B442" s="70" t="s">
        <v>605</v>
      </c>
      <c r="C442" s="71" t="s">
        <v>14</v>
      </c>
      <c r="D442" s="72">
        <v>59.68</v>
      </c>
    </row>
    <row r="443" spans="1:4" x14ac:dyDescent="0.25">
      <c r="A443" s="71">
        <v>105402</v>
      </c>
      <c r="B443" s="70" t="s">
        <v>606</v>
      </c>
      <c r="C443" s="71" t="s">
        <v>14</v>
      </c>
      <c r="D443" s="72">
        <v>82.86</v>
      </c>
    </row>
    <row r="444" spans="1:4" x14ac:dyDescent="0.25">
      <c r="A444" s="71">
        <v>105266</v>
      </c>
      <c r="B444" s="70" t="s">
        <v>607</v>
      </c>
      <c r="C444" s="71" t="s">
        <v>14</v>
      </c>
      <c r="D444" s="72">
        <v>66.73</v>
      </c>
    </row>
    <row r="445" spans="1:4" x14ac:dyDescent="0.25">
      <c r="A445" s="71">
        <v>105361</v>
      </c>
      <c r="B445" s="70" t="s">
        <v>608</v>
      </c>
      <c r="C445" s="71" t="s">
        <v>14</v>
      </c>
      <c r="D445" s="72">
        <v>15.6</v>
      </c>
    </row>
    <row r="446" spans="1:4" x14ac:dyDescent="0.25">
      <c r="A446" s="71">
        <v>105382</v>
      </c>
      <c r="B446" s="70" t="s">
        <v>609</v>
      </c>
      <c r="C446" s="71" t="s">
        <v>14</v>
      </c>
      <c r="D446" s="72">
        <v>12.99</v>
      </c>
    </row>
    <row r="447" spans="1:4" x14ac:dyDescent="0.25">
      <c r="A447" s="71">
        <v>105359</v>
      </c>
      <c r="B447" s="70" t="s">
        <v>610</v>
      </c>
      <c r="C447" s="71" t="s">
        <v>14</v>
      </c>
      <c r="D447" s="72">
        <v>10.93</v>
      </c>
    </row>
    <row r="448" spans="1:4" x14ac:dyDescent="0.25">
      <c r="A448" s="71">
        <v>105315</v>
      </c>
      <c r="B448" s="70" t="s">
        <v>611</v>
      </c>
      <c r="C448" s="71" t="s">
        <v>14</v>
      </c>
      <c r="D448" s="72">
        <v>9.01</v>
      </c>
    </row>
    <row r="449" spans="1:4" x14ac:dyDescent="0.25">
      <c r="A449" s="71">
        <v>105360</v>
      </c>
      <c r="B449" s="70" t="s">
        <v>612</v>
      </c>
      <c r="C449" s="71" t="s">
        <v>14</v>
      </c>
      <c r="D449" s="72">
        <v>13.37</v>
      </c>
    </row>
    <row r="450" spans="1:4" x14ac:dyDescent="0.25">
      <c r="A450" s="71">
        <v>105381</v>
      </c>
      <c r="B450" s="70" t="s">
        <v>613</v>
      </c>
      <c r="C450" s="71" t="s">
        <v>14</v>
      </c>
      <c r="D450" s="72">
        <v>11.1</v>
      </c>
    </row>
    <row r="451" spans="1:4" x14ac:dyDescent="0.25">
      <c r="A451" s="71">
        <v>105251</v>
      </c>
      <c r="B451" s="70" t="s">
        <v>614</v>
      </c>
      <c r="C451" s="71" t="s">
        <v>14</v>
      </c>
      <c r="D451" s="72">
        <v>16.71</v>
      </c>
    </row>
    <row r="452" spans="1:4" x14ac:dyDescent="0.25">
      <c r="A452" s="71">
        <v>105282</v>
      </c>
      <c r="B452" s="70" t="s">
        <v>615</v>
      </c>
      <c r="C452" s="71" t="s">
        <v>14</v>
      </c>
      <c r="D452" s="72">
        <v>12.87</v>
      </c>
    </row>
    <row r="453" spans="1:4" x14ac:dyDescent="0.25">
      <c r="A453" s="71">
        <v>105276</v>
      </c>
      <c r="B453" s="70" t="s">
        <v>616</v>
      </c>
      <c r="C453" s="71" t="s">
        <v>14</v>
      </c>
      <c r="D453" s="72">
        <v>132.94999999999999</v>
      </c>
    </row>
    <row r="454" spans="1:4" x14ac:dyDescent="0.25">
      <c r="A454" s="71">
        <v>105341</v>
      </c>
      <c r="B454" s="70" t="s">
        <v>617</v>
      </c>
      <c r="C454" s="71" t="s">
        <v>14</v>
      </c>
      <c r="D454" s="72">
        <v>106.41</v>
      </c>
    </row>
    <row r="455" spans="1:4" x14ac:dyDescent="0.25">
      <c r="A455" s="71">
        <v>105277</v>
      </c>
      <c r="B455" s="70" t="s">
        <v>618</v>
      </c>
      <c r="C455" s="71" t="s">
        <v>14</v>
      </c>
      <c r="D455" s="72">
        <v>161.46</v>
      </c>
    </row>
    <row r="456" spans="1:4" x14ac:dyDescent="0.25">
      <c r="A456" s="71">
        <v>105342</v>
      </c>
      <c r="B456" s="70" t="s">
        <v>619</v>
      </c>
      <c r="C456" s="71" t="s">
        <v>14</v>
      </c>
      <c r="D456" s="72">
        <v>130.19</v>
      </c>
    </row>
    <row r="457" spans="1:4" x14ac:dyDescent="0.25">
      <c r="A457" s="71">
        <v>105252</v>
      </c>
      <c r="B457" s="70" t="s">
        <v>620</v>
      </c>
      <c r="C457" s="71" t="s">
        <v>14</v>
      </c>
      <c r="D457" s="72">
        <v>21.99</v>
      </c>
    </row>
    <row r="458" spans="1:4" x14ac:dyDescent="0.25">
      <c r="A458" s="71">
        <v>105298</v>
      </c>
      <c r="B458" s="70" t="s">
        <v>621</v>
      </c>
      <c r="C458" s="71" t="s">
        <v>14</v>
      </c>
      <c r="D458" s="72">
        <v>17.23</v>
      </c>
    </row>
    <row r="459" spans="1:4" x14ac:dyDescent="0.25">
      <c r="A459" s="71">
        <v>105253</v>
      </c>
      <c r="B459" s="70" t="s">
        <v>622</v>
      </c>
      <c r="C459" s="71" t="s">
        <v>14</v>
      </c>
      <c r="D459" s="72">
        <v>27.27</v>
      </c>
    </row>
    <row r="460" spans="1:4" x14ac:dyDescent="0.25">
      <c r="A460" s="71">
        <v>105299</v>
      </c>
      <c r="B460" s="70" t="s">
        <v>623</v>
      </c>
      <c r="C460" s="71" t="s">
        <v>14</v>
      </c>
      <c r="D460" s="72">
        <v>21.6</v>
      </c>
    </row>
    <row r="461" spans="1:4" x14ac:dyDescent="0.25">
      <c r="A461" s="71">
        <v>105254</v>
      </c>
      <c r="B461" s="70" t="s">
        <v>624</v>
      </c>
      <c r="C461" s="71" t="s">
        <v>14</v>
      </c>
      <c r="D461" s="72">
        <v>32.729999999999997</v>
      </c>
    </row>
    <row r="462" spans="1:4" x14ac:dyDescent="0.25">
      <c r="A462" s="71">
        <v>105300</v>
      </c>
      <c r="B462" s="70" t="s">
        <v>625</v>
      </c>
      <c r="C462" s="71" t="s">
        <v>14</v>
      </c>
      <c r="D462" s="72">
        <v>26.14</v>
      </c>
    </row>
    <row r="463" spans="1:4" x14ac:dyDescent="0.25">
      <c r="A463" s="71">
        <v>105255</v>
      </c>
      <c r="B463" s="70" t="s">
        <v>626</v>
      </c>
      <c r="C463" s="71" t="s">
        <v>14</v>
      </c>
      <c r="D463" s="72">
        <v>38.15</v>
      </c>
    </row>
    <row r="464" spans="1:4" x14ac:dyDescent="0.25">
      <c r="A464" s="71">
        <v>105301</v>
      </c>
      <c r="B464" s="70" t="s">
        <v>627</v>
      </c>
      <c r="C464" s="71" t="s">
        <v>14</v>
      </c>
      <c r="D464" s="72">
        <v>30.66</v>
      </c>
    </row>
    <row r="465" spans="1:4" x14ac:dyDescent="0.25">
      <c r="A465" s="71">
        <v>105256</v>
      </c>
      <c r="B465" s="70" t="s">
        <v>628</v>
      </c>
      <c r="C465" s="71" t="s">
        <v>14</v>
      </c>
      <c r="D465" s="72">
        <v>43.59</v>
      </c>
    </row>
    <row r="466" spans="1:4" x14ac:dyDescent="0.25">
      <c r="A466" s="71">
        <v>105302</v>
      </c>
      <c r="B466" s="70" t="s">
        <v>629</v>
      </c>
      <c r="C466" s="71" t="s">
        <v>14</v>
      </c>
      <c r="D466" s="72">
        <v>35.18</v>
      </c>
    </row>
    <row r="467" spans="1:4" x14ac:dyDescent="0.25">
      <c r="A467" s="71">
        <v>105257</v>
      </c>
      <c r="B467" s="70" t="s">
        <v>630</v>
      </c>
      <c r="C467" s="71" t="s">
        <v>14</v>
      </c>
      <c r="D467" s="72">
        <v>49.03</v>
      </c>
    </row>
    <row r="468" spans="1:4" x14ac:dyDescent="0.25">
      <c r="A468" s="71">
        <v>105303</v>
      </c>
      <c r="B468" s="70" t="s">
        <v>631</v>
      </c>
      <c r="C468" s="71" t="s">
        <v>14</v>
      </c>
      <c r="D468" s="72">
        <v>39.69</v>
      </c>
    </row>
    <row r="469" spans="1:4" x14ac:dyDescent="0.25">
      <c r="A469" s="71">
        <v>105270</v>
      </c>
      <c r="B469" s="70" t="s">
        <v>632</v>
      </c>
      <c r="C469" s="71" t="s">
        <v>14</v>
      </c>
      <c r="D469" s="72">
        <v>54.64</v>
      </c>
    </row>
    <row r="470" spans="1:4" x14ac:dyDescent="0.25">
      <c r="A470" s="71">
        <v>105304</v>
      </c>
      <c r="B470" s="70" t="s">
        <v>633</v>
      </c>
      <c r="C470" s="71" t="s">
        <v>14</v>
      </c>
      <c r="D470" s="72">
        <v>44.39</v>
      </c>
    </row>
    <row r="471" spans="1:4" x14ac:dyDescent="0.25">
      <c r="A471" s="71">
        <v>105271</v>
      </c>
      <c r="B471" s="70" t="s">
        <v>634</v>
      </c>
      <c r="C471" s="71" t="s">
        <v>14</v>
      </c>
      <c r="D471" s="72">
        <v>70.92</v>
      </c>
    </row>
    <row r="472" spans="1:4" x14ac:dyDescent="0.25">
      <c r="A472" s="71">
        <v>105305</v>
      </c>
      <c r="B472" s="70" t="s">
        <v>635</v>
      </c>
      <c r="C472" s="71" t="s">
        <v>14</v>
      </c>
      <c r="D472" s="72">
        <v>56.23</v>
      </c>
    </row>
    <row r="473" spans="1:4" x14ac:dyDescent="0.25">
      <c r="A473" s="71">
        <v>105272</v>
      </c>
      <c r="B473" s="70" t="s">
        <v>636</v>
      </c>
      <c r="C473" s="71" t="s">
        <v>14</v>
      </c>
      <c r="D473" s="72">
        <v>83.71</v>
      </c>
    </row>
    <row r="474" spans="1:4" x14ac:dyDescent="0.25">
      <c r="A474" s="71">
        <v>105306</v>
      </c>
      <c r="B474" s="70" t="s">
        <v>637</v>
      </c>
      <c r="C474" s="71" t="s">
        <v>14</v>
      </c>
      <c r="D474" s="72">
        <v>66.63</v>
      </c>
    </row>
    <row r="475" spans="1:4" x14ac:dyDescent="0.25">
      <c r="A475" s="71">
        <v>105273</v>
      </c>
      <c r="B475" s="70" t="s">
        <v>638</v>
      </c>
      <c r="C475" s="71" t="s">
        <v>14</v>
      </c>
      <c r="D475" s="72">
        <v>95.63</v>
      </c>
    </row>
    <row r="476" spans="1:4" x14ac:dyDescent="0.25">
      <c r="A476" s="71">
        <v>105307</v>
      </c>
      <c r="B476" s="70" t="s">
        <v>639</v>
      </c>
      <c r="C476" s="71" t="s">
        <v>14</v>
      </c>
      <c r="D476" s="72">
        <v>76.19</v>
      </c>
    </row>
    <row r="477" spans="1:4" x14ac:dyDescent="0.25">
      <c r="A477" s="71">
        <v>105250</v>
      </c>
      <c r="B477" s="70" t="s">
        <v>640</v>
      </c>
      <c r="C477" s="71" t="s">
        <v>14</v>
      </c>
      <c r="D477" s="72">
        <v>14.56</v>
      </c>
    </row>
    <row r="478" spans="1:4" x14ac:dyDescent="0.25">
      <c r="A478" s="71">
        <v>105269</v>
      </c>
      <c r="B478" s="70" t="s">
        <v>641</v>
      </c>
      <c r="C478" s="71" t="s">
        <v>14</v>
      </c>
      <c r="D478" s="72">
        <v>11.09</v>
      </c>
    </row>
    <row r="479" spans="1:4" x14ac:dyDescent="0.25">
      <c r="A479" s="71">
        <v>105274</v>
      </c>
      <c r="B479" s="70" t="s">
        <v>642</v>
      </c>
      <c r="C479" s="71" t="s">
        <v>14</v>
      </c>
      <c r="D479" s="72">
        <v>107.87</v>
      </c>
    </row>
    <row r="480" spans="1:4" x14ac:dyDescent="0.25">
      <c r="A480" s="71">
        <v>105340</v>
      </c>
      <c r="B480" s="70" t="s">
        <v>643</v>
      </c>
      <c r="C480" s="71" t="s">
        <v>14</v>
      </c>
      <c r="D480" s="72">
        <v>86.06</v>
      </c>
    </row>
    <row r="481" spans="1:4" x14ac:dyDescent="0.25">
      <c r="A481" s="71">
        <v>105275</v>
      </c>
      <c r="B481" s="70" t="s">
        <v>644</v>
      </c>
      <c r="C481" s="71" t="s">
        <v>14</v>
      </c>
      <c r="D481" s="72">
        <v>120.34</v>
      </c>
    </row>
    <row r="482" spans="1:4" x14ac:dyDescent="0.25">
      <c r="A482" s="71">
        <v>105390</v>
      </c>
      <c r="B482" s="70" t="s">
        <v>645</v>
      </c>
      <c r="C482" s="71" t="s">
        <v>14</v>
      </c>
      <c r="D482" s="72">
        <v>96.16</v>
      </c>
    </row>
    <row r="483" spans="1:4" x14ac:dyDescent="0.25">
      <c r="A483" s="71">
        <v>105364</v>
      </c>
      <c r="B483" s="70" t="s">
        <v>646</v>
      </c>
      <c r="C483" s="71" t="s">
        <v>14</v>
      </c>
      <c r="D483" s="72">
        <v>22.52</v>
      </c>
    </row>
    <row r="484" spans="1:4" x14ac:dyDescent="0.25">
      <c r="A484" s="71">
        <v>105385</v>
      </c>
      <c r="B484" s="70" t="s">
        <v>647</v>
      </c>
      <c r="C484" s="71" t="s">
        <v>14</v>
      </c>
      <c r="D484" s="72">
        <v>18.61</v>
      </c>
    </row>
    <row r="485" spans="1:4" x14ac:dyDescent="0.25">
      <c r="A485" s="71">
        <v>105362</v>
      </c>
      <c r="B485" s="70" t="s">
        <v>648</v>
      </c>
      <c r="C485" s="71" t="s">
        <v>14</v>
      </c>
      <c r="D485" s="72">
        <v>16.010000000000002</v>
      </c>
    </row>
    <row r="486" spans="1:4" x14ac:dyDescent="0.25">
      <c r="A486" s="71">
        <v>105383</v>
      </c>
      <c r="B486" s="70" t="s">
        <v>649</v>
      </c>
      <c r="C486" s="71" t="s">
        <v>14</v>
      </c>
      <c r="D486" s="72">
        <v>13.13</v>
      </c>
    </row>
    <row r="487" spans="1:4" x14ac:dyDescent="0.25">
      <c r="A487" s="71">
        <v>105363</v>
      </c>
      <c r="B487" s="70" t="s">
        <v>650</v>
      </c>
      <c r="C487" s="71" t="s">
        <v>14</v>
      </c>
      <c r="D487" s="72">
        <v>19.37</v>
      </c>
    </row>
    <row r="488" spans="1:4" x14ac:dyDescent="0.25">
      <c r="A488" s="71">
        <v>105384</v>
      </c>
      <c r="B488" s="70" t="s">
        <v>651</v>
      </c>
      <c r="C488" s="71" t="s">
        <v>14</v>
      </c>
      <c r="D488" s="72">
        <v>15.97</v>
      </c>
    </row>
    <row r="489" spans="1:4" x14ac:dyDescent="0.25">
      <c r="A489" s="71">
        <v>105279</v>
      </c>
      <c r="B489" s="70" t="s">
        <v>652</v>
      </c>
      <c r="C489" s="71" t="s">
        <v>14</v>
      </c>
      <c r="D489" s="72">
        <v>22.96</v>
      </c>
    </row>
    <row r="490" spans="1:4" x14ac:dyDescent="0.25">
      <c r="A490" s="71">
        <v>105259</v>
      </c>
      <c r="B490" s="70" t="s">
        <v>653</v>
      </c>
      <c r="C490" s="71" t="s">
        <v>14</v>
      </c>
      <c r="D490" s="72">
        <v>17.86</v>
      </c>
    </row>
    <row r="491" spans="1:4" x14ac:dyDescent="0.25">
      <c r="A491" s="71">
        <v>105357</v>
      </c>
      <c r="B491" s="70" t="s">
        <v>654</v>
      </c>
      <c r="C491" s="71" t="s">
        <v>14</v>
      </c>
      <c r="D491" s="72">
        <v>183.24</v>
      </c>
    </row>
    <row r="492" spans="1:4" x14ac:dyDescent="0.25">
      <c r="A492" s="71">
        <v>105346</v>
      </c>
      <c r="B492" s="70" t="s">
        <v>655</v>
      </c>
      <c r="C492" s="71" t="s">
        <v>14</v>
      </c>
      <c r="D492" s="72">
        <v>147.84</v>
      </c>
    </row>
    <row r="493" spans="1:4" x14ac:dyDescent="0.25">
      <c r="A493" s="71">
        <v>105358</v>
      </c>
      <c r="B493" s="70" t="s">
        <v>656</v>
      </c>
      <c r="C493" s="71" t="s">
        <v>14</v>
      </c>
      <c r="D493" s="72">
        <v>224.83</v>
      </c>
    </row>
    <row r="494" spans="1:4" x14ac:dyDescent="0.25">
      <c r="A494" s="71">
        <v>105347</v>
      </c>
      <c r="B494" s="70" t="s">
        <v>657</v>
      </c>
      <c r="C494" s="71" t="s">
        <v>14</v>
      </c>
      <c r="D494" s="72">
        <v>183.12</v>
      </c>
    </row>
    <row r="495" spans="1:4" x14ac:dyDescent="0.25">
      <c r="A495" s="71">
        <v>105280</v>
      </c>
      <c r="B495" s="70" t="s">
        <v>658</v>
      </c>
      <c r="C495" s="71" t="s">
        <v>14</v>
      </c>
      <c r="D495" s="72">
        <v>30.22</v>
      </c>
    </row>
    <row r="496" spans="1:4" x14ac:dyDescent="0.25">
      <c r="A496" s="71">
        <v>105283</v>
      </c>
      <c r="B496" s="70" t="s">
        <v>659</v>
      </c>
      <c r="C496" s="71" t="s">
        <v>14</v>
      </c>
      <c r="D496" s="72">
        <v>23.9</v>
      </c>
    </row>
    <row r="497" spans="1:4" x14ac:dyDescent="0.25">
      <c r="A497" s="71">
        <v>105281</v>
      </c>
      <c r="B497" s="70" t="s">
        <v>660</v>
      </c>
      <c r="C497" s="71" t="s">
        <v>14</v>
      </c>
      <c r="D497" s="72">
        <v>37.46</v>
      </c>
    </row>
    <row r="498" spans="1:4" x14ac:dyDescent="0.25">
      <c r="A498" s="71">
        <v>105319</v>
      </c>
      <c r="B498" s="70" t="s">
        <v>661</v>
      </c>
      <c r="C498" s="71" t="s">
        <v>14</v>
      </c>
      <c r="D498" s="72">
        <v>29.92</v>
      </c>
    </row>
    <row r="499" spans="1:4" x14ac:dyDescent="0.25">
      <c r="A499" s="71">
        <v>105284</v>
      </c>
      <c r="B499" s="70" t="s">
        <v>662</v>
      </c>
      <c r="C499" s="71" t="s">
        <v>14</v>
      </c>
      <c r="D499" s="72">
        <v>45.07</v>
      </c>
    </row>
    <row r="500" spans="1:4" x14ac:dyDescent="0.25">
      <c r="A500" s="71">
        <v>105320</v>
      </c>
      <c r="B500" s="70" t="s">
        <v>663</v>
      </c>
      <c r="C500" s="71" t="s">
        <v>14</v>
      </c>
      <c r="D500" s="72">
        <v>36.299999999999997</v>
      </c>
    </row>
    <row r="501" spans="1:4" x14ac:dyDescent="0.25">
      <c r="A501" s="71">
        <v>105348</v>
      </c>
      <c r="B501" s="70" t="s">
        <v>664</v>
      </c>
      <c r="C501" s="71" t="s">
        <v>14</v>
      </c>
      <c r="D501" s="72">
        <v>52.62</v>
      </c>
    </row>
    <row r="502" spans="1:4" x14ac:dyDescent="0.25">
      <c r="A502" s="71">
        <v>105321</v>
      </c>
      <c r="B502" s="70" t="s">
        <v>665</v>
      </c>
      <c r="C502" s="71" t="s">
        <v>14</v>
      </c>
      <c r="D502" s="72">
        <v>42.63</v>
      </c>
    </row>
    <row r="503" spans="1:4" x14ac:dyDescent="0.25">
      <c r="A503" s="71">
        <v>105349</v>
      </c>
      <c r="B503" s="70" t="s">
        <v>666</v>
      </c>
      <c r="C503" s="71" t="s">
        <v>14</v>
      </c>
      <c r="D503" s="72">
        <v>60.21</v>
      </c>
    </row>
    <row r="504" spans="1:4" x14ac:dyDescent="0.25">
      <c r="A504" s="71">
        <v>105322</v>
      </c>
      <c r="B504" s="70" t="s">
        <v>667</v>
      </c>
      <c r="C504" s="71" t="s">
        <v>14</v>
      </c>
      <c r="D504" s="72">
        <v>48.99</v>
      </c>
    </row>
    <row r="505" spans="1:4" x14ac:dyDescent="0.25">
      <c r="A505" s="71">
        <v>105350</v>
      </c>
      <c r="B505" s="70" t="s">
        <v>668</v>
      </c>
      <c r="C505" s="71" t="s">
        <v>14</v>
      </c>
      <c r="D505" s="72">
        <v>67.760000000000005</v>
      </c>
    </row>
    <row r="506" spans="1:4" x14ac:dyDescent="0.25">
      <c r="A506" s="71">
        <v>105323</v>
      </c>
      <c r="B506" s="70" t="s">
        <v>669</v>
      </c>
      <c r="C506" s="71" t="s">
        <v>14</v>
      </c>
      <c r="D506" s="72">
        <v>55.32</v>
      </c>
    </row>
    <row r="507" spans="1:4" x14ac:dyDescent="0.25">
      <c r="A507" s="71">
        <v>105351</v>
      </c>
      <c r="B507" s="70" t="s">
        <v>670</v>
      </c>
      <c r="C507" s="71" t="s">
        <v>14</v>
      </c>
      <c r="D507" s="72">
        <v>75.63</v>
      </c>
    </row>
    <row r="508" spans="1:4" x14ac:dyDescent="0.25">
      <c r="A508" s="71">
        <v>105324</v>
      </c>
      <c r="B508" s="70" t="s">
        <v>671</v>
      </c>
      <c r="C508" s="71" t="s">
        <v>14</v>
      </c>
      <c r="D508" s="72">
        <v>61.97</v>
      </c>
    </row>
    <row r="509" spans="1:4" x14ac:dyDescent="0.25">
      <c r="A509" s="71">
        <v>105352</v>
      </c>
      <c r="B509" s="70" t="s">
        <v>672</v>
      </c>
      <c r="C509" s="71" t="s">
        <v>14</v>
      </c>
      <c r="D509" s="72">
        <v>97.71</v>
      </c>
    </row>
    <row r="510" spans="1:4" x14ac:dyDescent="0.25">
      <c r="A510" s="71">
        <v>105325</v>
      </c>
      <c r="B510" s="70" t="s">
        <v>673</v>
      </c>
      <c r="C510" s="71" t="s">
        <v>14</v>
      </c>
      <c r="D510" s="72">
        <v>78.09</v>
      </c>
    </row>
    <row r="511" spans="1:4" x14ac:dyDescent="0.25">
      <c r="A511" s="71">
        <v>105353</v>
      </c>
      <c r="B511" s="70" t="s">
        <v>674</v>
      </c>
      <c r="C511" s="71" t="s">
        <v>14</v>
      </c>
      <c r="D511" s="72">
        <v>115.58</v>
      </c>
    </row>
    <row r="512" spans="1:4" x14ac:dyDescent="0.25">
      <c r="A512" s="71">
        <v>105326</v>
      </c>
      <c r="B512" s="70" t="s">
        <v>675</v>
      </c>
      <c r="C512" s="71" t="s">
        <v>14</v>
      </c>
      <c r="D512" s="72">
        <v>92.81</v>
      </c>
    </row>
    <row r="513" spans="1:4" x14ac:dyDescent="0.25">
      <c r="A513" s="71">
        <v>105354</v>
      </c>
      <c r="B513" s="70" t="s">
        <v>676</v>
      </c>
      <c r="C513" s="71" t="s">
        <v>14</v>
      </c>
      <c r="D513" s="72">
        <v>131.69</v>
      </c>
    </row>
    <row r="514" spans="1:4" x14ac:dyDescent="0.25">
      <c r="A514" s="71">
        <v>105344</v>
      </c>
      <c r="B514" s="70" t="s">
        <v>677</v>
      </c>
      <c r="C514" s="71" t="s">
        <v>14</v>
      </c>
      <c r="D514" s="72">
        <v>105.77</v>
      </c>
    </row>
    <row r="515" spans="1:4" x14ac:dyDescent="0.25">
      <c r="A515" s="71">
        <v>105278</v>
      </c>
      <c r="B515" s="70" t="s">
        <v>678</v>
      </c>
      <c r="C515" s="71" t="s">
        <v>14</v>
      </c>
      <c r="D515" s="72">
        <v>19.989999999999998</v>
      </c>
    </row>
    <row r="516" spans="1:4" x14ac:dyDescent="0.25">
      <c r="A516" s="71">
        <v>105343</v>
      </c>
      <c r="B516" s="70" t="s">
        <v>679</v>
      </c>
      <c r="C516" s="71" t="s">
        <v>14</v>
      </c>
      <c r="D516" s="72">
        <v>15.38</v>
      </c>
    </row>
    <row r="517" spans="1:4" x14ac:dyDescent="0.25">
      <c r="A517" s="71">
        <v>105355</v>
      </c>
      <c r="B517" s="70" t="s">
        <v>680</v>
      </c>
      <c r="C517" s="71" t="s">
        <v>14</v>
      </c>
      <c r="D517" s="72">
        <v>148.46</v>
      </c>
    </row>
    <row r="518" spans="1:4" x14ac:dyDescent="0.25">
      <c r="A518" s="71">
        <v>105391</v>
      </c>
      <c r="B518" s="70" t="s">
        <v>681</v>
      </c>
      <c r="C518" s="71" t="s">
        <v>14</v>
      </c>
      <c r="D518" s="72">
        <v>119.37</v>
      </c>
    </row>
    <row r="519" spans="1:4" x14ac:dyDescent="0.25">
      <c r="A519" s="71">
        <v>105356</v>
      </c>
      <c r="B519" s="70" t="s">
        <v>682</v>
      </c>
      <c r="C519" s="71" t="s">
        <v>14</v>
      </c>
      <c r="D519" s="72">
        <v>165.7</v>
      </c>
    </row>
    <row r="520" spans="1:4" x14ac:dyDescent="0.25">
      <c r="A520" s="71">
        <v>105345</v>
      </c>
      <c r="B520" s="70" t="s">
        <v>683</v>
      </c>
      <c r="C520" s="71" t="s">
        <v>14</v>
      </c>
      <c r="D520" s="72">
        <v>133.46</v>
      </c>
    </row>
    <row r="521" spans="1:4" x14ac:dyDescent="0.25">
      <c r="A521" s="71">
        <v>105367</v>
      </c>
      <c r="B521" s="70" t="s">
        <v>684</v>
      </c>
      <c r="C521" s="71" t="s">
        <v>14</v>
      </c>
      <c r="D521" s="72">
        <v>31.23</v>
      </c>
    </row>
    <row r="522" spans="1:4" x14ac:dyDescent="0.25">
      <c r="A522" s="71">
        <v>105371</v>
      </c>
      <c r="B522" s="70" t="s">
        <v>685</v>
      </c>
      <c r="C522" s="71" t="s">
        <v>14</v>
      </c>
      <c r="D522" s="72">
        <v>26</v>
      </c>
    </row>
    <row r="523" spans="1:4" x14ac:dyDescent="0.25">
      <c r="A523" s="71">
        <v>105365</v>
      </c>
      <c r="B523" s="70" t="s">
        <v>686</v>
      </c>
      <c r="C523" s="71" t="s">
        <v>14</v>
      </c>
      <c r="D523" s="72">
        <v>21.88</v>
      </c>
    </row>
    <row r="524" spans="1:4" x14ac:dyDescent="0.25">
      <c r="A524" s="71">
        <v>105386</v>
      </c>
      <c r="B524" s="70" t="s">
        <v>687</v>
      </c>
      <c r="C524" s="71" t="s">
        <v>14</v>
      </c>
      <c r="D524" s="72">
        <v>18.04</v>
      </c>
    </row>
    <row r="525" spans="1:4" x14ac:dyDescent="0.25">
      <c r="A525" s="71">
        <v>105366</v>
      </c>
      <c r="B525" s="70" t="s">
        <v>688</v>
      </c>
      <c r="C525" s="71" t="s">
        <v>14</v>
      </c>
      <c r="D525" s="72">
        <v>26.75</v>
      </c>
    </row>
    <row r="526" spans="1:4" x14ac:dyDescent="0.25">
      <c r="A526" s="71">
        <v>105387</v>
      </c>
      <c r="B526" s="70" t="s">
        <v>689</v>
      </c>
      <c r="C526" s="71" t="s">
        <v>14</v>
      </c>
      <c r="D526" s="72">
        <v>22.22</v>
      </c>
    </row>
    <row r="527" spans="1:4" x14ac:dyDescent="0.25">
      <c r="A527" s="71">
        <v>97177</v>
      </c>
      <c r="B527" s="70" t="s">
        <v>690</v>
      </c>
      <c r="C527" s="71" t="s">
        <v>16</v>
      </c>
      <c r="D527" s="72">
        <v>68.09</v>
      </c>
    </row>
    <row r="528" spans="1:4" x14ac:dyDescent="0.25">
      <c r="A528" s="71">
        <v>97187</v>
      </c>
      <c r="B528" s="70" t="s">
        <v>691</v>
      </c>
      <c r="C528" s="71" t="s">
        <v>16</v>
      </c>
      <c r="D528" s="72">
        <v>60.45</v>
      </c>
    </row>
    <row r="529" spans="1:4" x14ac:dyDescent="0.25">
      <c r="A529" s="71">
        <v>97178</v>
      </c>
      <c r="B529" s="70" t="s">
        <v>692</v>
      </c>
      <c r="C529" s="71" t="s">
        <v>16</v>
      </c>
      <c r="D529" s="72">
        <v>82.76</v>
      </c>
    </row>
    <row r="530" spans="1:4" x14ac:dyDescent="0.25">
      <c r="A530" s="71">
        <v>97188</v>
      </c>
      <c r="B530" s="70" t="s">
        <v>693</v>
      </c>
      <c r="C530" s="71" t="s">
        <v>16</v>
      </c>
      <c r="D530" s="72">
        <v>73.599999999999994</v>
      </c>
    </row>
    <row r="531" spans="1:4" x14ac:dyDescent="0.25">
      <c r="A531" s="71">
        <v>97179</v>
      </c>
      <c r="B531" s="70" t="s">
        <v>694</v>
      </c>
      <c r="C531" s="71" t="s">
        <v>16</v>
      </c>
      <c r="D531" s="72">
        <v>97.43</v>
      </c>
    </row>
    <row r="532" spans="1:4" x14ac:dyDescent="0.25">
      <c r="A532" s="71">
        <v>97189</v>
      </c>
      <c r="B532" s="70" t="s">
        <v>695</v>
      </c>
      <c r="C532" s="71" t="s">
        <v>16</v>
      </c>
      <c r="D532" s="72">
        <v>86.73</v>
      </c>
    </row>
    <row r="533" spans="1:4" x14ac:dyDescent="0.25">
      <c r="A533" s="71">
        <v>97180</v>
      </c>
      <c r="B533" s="70" t="s">
        <v>696</v>
      </c>
      <c r="C533" s="71" t="s">
        <v>16</v>
      </c>
      <c r="D533" s="72">
        <v>112.09</v>
      </c>
    </row>
    <row r="534" spans="1:4" x14ac:dyDescent="0.25">
      <c r="A534" s="71">
        <v>97190</v>
      </c>
      <c r="B534" s="70" t="s">
        <v>697</v>
      </c>
      <c r="C534" s="71" t="s">
        <v>16</v>
      </c>
      <c r="D534" s="72">
        <v>99.85</v>
      </c>
    </row>
    <row r="535" spans="1:4" x14ac:dyDescent="0.25">
      <c r="A535" s="71">
        <v>97181</v>
      </c>
      <c r="B535" s="70" t="s">
        <v>698</v>
      </c>
      <c r="C535" s="71" t="s">
        <v>16</v>
      </c>
      <c r="D535" s="72">
        <v>126.75</v>
      </c>
    </row>
    <row r="536" spans="1:4" x14ac:dyDescent="0.25">
      <c r="A536" s="71">
        <v>97191</v>
      </c>
      <c r="B536" s="70" t="s">
        <v>699</v>
      </c>
      <c r="C536" s="71" t="s">
        <v>16</v>
      </c>
      <c r="D536" s="72">
        <v>112.97</v>
      </c>
    </row>
    <row r="537" spans="1:4" x14ac:dyDescent="0.25">
      <c r="A537" s="71">
        <v>97182</v>
      </c>
      <c r="B537" s="70" t="s">
        <v>700</v>
      </c>
      <c r="C537" s="71" t="s">
        <v>16</v>
      </c>
      <c r="D537" s="72">
        <v>145.78</v>
      </c>
    </row>
    <row r="538" spans="1:4" x14ac:dyDescent="0.25">
      <c r="A538" s="71">
        <v>97192</v>
      </c>
      <c r="B538" s="70" t="s">
        <v>701</v>
      </c>
      <c r="C538" s="71" t="s">
        <v>16</v>
      </c>
      <c r="D538" s="72">
        <v>129.41999999999999</v>
      </c>
    </row>
    <row r="539" spans="1:4" x14ac:dyDescent="0.25">
      <c r="A539" s="71">
        <v>97173</v>
      </c>
      <c r="B539" s="70" t="s">
        <v>702</v>
      </c>
      <c r="C539" s="71" t="s">
        <v>16</v>
      </c>
      <c r="D539" s="72">
        <v>38.770000000000003</v>
      </c>
    </row>
    <row r="540" spans="1:4" x14ac:dyDescent="0.25">
      <c r="A540" s="71">
        <v>97183</v>
      </c>
      <c r="B540" s="70" t="s">
        <v>703</v>
      </c>
      <c r="C540" s="71" t="s">
        <v>16</v>
      </c>
      <c r="D540" s="72">
        <v>34.229999999999997</v>
      </c>
    </row>
    <row r="541" spans="1:4" x14ac:dyDescent="0.25">
      <c r="A541" s="71">
        <v>97174</v>
      </c>
      <c r="B541" s="70" t="s">
        <v>704</v>
      </c>
      <c r="C541" s="71" t="s">
        <v>16</v>
      </c>
      <c r="D541" s="72">
        <v>46.09</v>
      </c>
    </row>
    <row r="542" spans="1:4" x14ac:dyDescent="0.25">
      <c r="A542" s="71">
        <v>97184</v>
      </c>
      <c r="B542" s="70" t="s">
        <v>705</v>
      </c>
      <c r="C542" s="71" t="s">
        <v>16</v>
      </c>
      <c r="D542" s="72">
        <v>40.770000000000003</v>
      </c>
    </row>
    <row r="543" spans="1:4" x14ac:dyDescent="0.25">
      <c r="A543" s="71">
        <v>97175</v>
      </c>
      <c r="B543" s="70" t="s">
        <v>706</v>
      </c>
      <c r="C543" s="71" t="s">
        <v>16</v>
      </c>
      <c r="D543" s="72">
        <v>53.43</v>
      </c>
    </row>
    <row r="544" spans="1:4" x14ac:dyDescent="0.25">
      <c r="A544" s="71">
        <v>97185</v>
      </c>
      <c r="B544" s="70" t="s">
        <v>707</v>
      </c>
      <c r="C544" s="71" t="s">
        <v>16</v>
      </c>
      <c r="D544" s="72">
        <v>47.33</v>
      </c>
    </row>
    <row r="545" spans="1:4" x14ac:dyDescent="0.25">
      <c r="A545" s="71">
        <v>97176</v>
      </c>
      <c r="B545" s="70" t="s">
        <v>708</v>
      </c>
      <c r="C545" s="71" t="s">
        <v>16</v>
      </c>
      <c r="D545" s="72">
        <v>60.77</v>
      </c>
    </row>
    <row r="546" spans="1:4" x14ac:dyDescent="0.25">
      <c r="A546" s="71">
        <v>97186</v>
      </c>
      <c r="B546" s="70" t="s">
        <v>709</v>
      </c>
      <c r="C546" s="71" t="s">
        <v>16</v>
      </c>
      <c r="D546" s="72">
        <v>53.91</v>
      </c>
    </row>
    <row r="547" spans="1:4" x14ac:dyDescent="0.25">
      <c r="A547" s="71">
        <v>97142</v>
      </c>
      <c r="B547" s="70" t="s">
        <v>710</v>
      </c>
      <c r="C547" s="71" t="s">
        <v>16</v>
      </c>
      <c r="D547" s="72">
        <v>5.26</v>
      </c>
    </row>
    <row r="548" spans="1:4" x14ac:dyDescent="0.25">
      <c r="A548" s="71">
        <v>97158</v>
      </c>
      <c r="B548" s="70" t="s">
        <v>711</v>
      </c>
      <c r="C548" s="71" t="s">
        <v>16</v>
      </c>
      <c r="D548" s="72">
        <v>4.0199999999999996</v>
      </c>
    </row>
    <row r="549" spans="1:4" x14ac:dyDescent="0.25">
      <c r="A549" s="71">
        <v>97155</v>
      </c>
      <c r="B549" s="70" t="s">
        <v>712</v>
      </c>
      <c r="C549" s="71" t="s">
        <v>16</v>
      </c>
      <c r="D549" s="72">
        <v>41.57</v>
      </c>
    </row>
    <row r="550" spans="1:4" x14ac:dyDescent="0.25">
      <c r="A550" s="71">
        <v>97171</v>
      </c>
      <c r="B550" s="70" t="s">
        <v>713</v>
      </c>
      <c r="C550" s="71" t="s">
        <v>16</v>
      </c>
      <c r="D550" s="72">
        <v>32.950000000000003</v>
      </c>
    </row>
    <row r="551" spans="1:4" x14ac:dyDescent="0.25">
      <c r="A551" s="71">
        <v>97156</v>
      </c>
      <c r="B551" s="70" t="s">
        <v>714</v>
      </c>
      <c r="C551" s="71" t="s">
        <v>16</v>
      </c>
      <c r="D551" s="72">
        <v>49.86</v>
      </c>
    </row>
    <row r="552" spans="1:4" x14ac:dyDescent="0.25">
      <c r="A552" s="71">
        <v>97172</v>
      </c>
      <c r="B552" s="70" t="s">
        <v>715</v>
      </c>
      <c r="C552" s="71" t="s">
        <v>16</v>
      </c>
      <c r="D552" s="72">
        <v>39.700000000000003</v>
      </c>
    </row>
    <row r="553" spans="1:4" x14ac:dyDescent="0.25">
      <c r="A553" s="71">
        <v>97143</v>
      </c>
      <c r="B553" s="70" t="s">
        <v>716</v>
      </c>
      <c r="C553" s="71" t="s">
        <v>16</v>
      </c>
      <c r="D553" s="72">
        <v>6.92</v>
      </c>
    </row>
    <row r="554" spans="1:4" x14ac:dyDescent="0.25">
      <c r="A554" s="71">
        <v>97159</v>
      </c>
      <c r="B554" s="70" t="s">
        <v>717</v>
      </c>
      <c r="C554" s="71" t="s">
        <v>16</v>
      </c>
      <c r="D554" s="72">
        <v>5.38</v>
      </c>
    </row>
    <row r="555" spans="1:4" x14ac:dyDescent="0.25">
      <c r="A555" s="71">
        <v>97144</v>
      </c>
      <c r="B555" s="70" t="s">
        <v>718</v>
      </c>
      <c r="C555" s="71" t="s">
        <v>16</v>
      </c>
      <c r="D555" s="72">
        <v>8.59</v>
      </c>
    </row>
    <row r="556" spans="1:4" x14ac:dyDescent="0.25">
      <c r="A556" s="71">
        <v>97160</v>
      </c>
      <c r="B556" s="70" t="s">
        <v>719</v>
      </c>
      <c r="C556" s="71" t="s">
        <v>16</v>
      </c>
      <c r="D556" s="72">
        <v>6.75</v>
      </c>
    </row>
    <row r="557" spans="1:4" x14ac:dyDescent="0.25">
      <c r="A557" s="71">
        <v>97145</v>
      </c>
      <c r="B557" s="70" t="s">
        <v>720</v>
      </c>
      <c r="C557" s="71" t="s">
        <v>16</v>
      </c>
      <c r="D557" s="72">
        <v>10.28</v>
      </c>
    </row>
    <row r="558" spans="1:4" x14ac:dyDescent="0.25">
      <c r="A558" s="71">
        <v>97161</v>
      </c>
      <c r="B558" s="70" t="s">
        <v>721</v>
      </c>
      <c r="C558" s="71" t="s">
        <v>16</v>
      </c>
      <c r="D558" s="72">
        <v>8.1300000000000008</v>
      </c>
    </row>
    <row r="559" spans="1:4" x14ac:dyDescent="0.25">
      <c r="A559" s="71">
        <v>97146</v>
      </c>
      <c r="B559" s="70" t="s">
        <v>722</v>
      </c>
      <c r="C559" s="71" t="s">
        <v>16</v>
      </c>
      <c r="D559" s="72">
        <v>11.96</v>
      </c>
    </row>
    <row r="560" spans="1:4" x14ac:dyDescent="0.25">
      <c r="A560" s="71">
        <v>97162</v>
      </c>
      <c r="B560" s="70" t="s">
        <v>723</v>
      </c>
      <c r="C560" s="71" t="s">
        <v>16</v>
      </c>
      <c r="D560" s="72">
        <v>9.5299999999999994</v>
      </c>
    </row>
    <row r="561" spans="1:4" x14ac:dyDescent="0.25">
      <c r="A561" s="71">
        <v>97147</v>
      </c>
      <c r="B561" s="70" t="s">
        <v>724</v>
      </c>
      <c r="C561" s="71" t="s">
        <v>16</v>
      </c>
      <c r="D561" s="72">
        <v>13.67</v>
      </c>
    </row>
    <row r="562" spans="1:4" x14ac:dyDescent="0.25">
      <c r="A562" s="71">
        <v>97163</v>
      </c>
      <c r="B562" s="70" t="s">
        <v>725</v>
      </c>
      <c r="C562" s="71" t="s">
        <v>16</v>
      </c>
      <c r="D562" s="72">
        <v>10.94</v>
      </c>
    </row>
    <row r="563" spans="1:4" x14ac:dyDescent="0.25">
      <c r="A563" s="71">
        <v>97148</v>
      </c>
      <c r="B563" s="70" t="s">
        <v>726</v>
      </c>
      <c r="C563" s="71" t="s">
        <v>16</v>
      </c>
      <c r="D563" s="72">
        <v>15.35</v>
      </c>
    </row>
    <row r="564" spans="1:4" x14ac:dyDescent="0.25">
      <c r="A564" s="71">
        <v>97164</v>
      </c>
      <c r="B564" s="70" t="s">
        <v>727</v>
      </c>
      <c r="C564" s="71" t="s">
        <v>16</v>
      </c>
      <c r="D564" s="72">
        <v>12.34</v>
      </c>
    </row>
    <row r="565" spans="1:4" x14ac:dyDescent="0.25">
      <c r="A565" s="71">
        <v>97149</v>
      </c>
      <c r="B565" s="70" t="s">
        <v>728</v>
      </c>
      <c r="C565" s="71" t="s">
        <v>16</v>
      </c>
      <c r="D565" s="72">
        <v>17.079999999999998</v>
      </c>
    </row>
    <row r="566" spans="1:4" x14ac:dyDescent="0.25">
      <c r="A566" s="71">
        <v>97165</v>
      </c>
      <c r="B566" s="70" t="s">
        <v>729</v>
      </c>
      <c r="C566" s="71" t="s">
        <v>16</v>
      </c>
      <c r="D566" s="72">
        <v>13.74</v>
      </c>
    </row>
    <row r="567" spans="1:4" x14ac:dyDescent="0.25">
      <c r="A567" s="71">
        <v>97150</v>
      </c>
      <c r="B567" s="70" t="s">
        <v>730</v>
      </c>
      <c r="C567" s="71" t="s">
        <v>16</v>
      </c>
      <c r="D567" s="72">
        <v>22.29</v>
      </c>
    </row>
    <row r="568" spans="1:4" x14ac:dyDescent="0.25">
      <c r="A568" s="71">
        <v>97166</v>
      </c>
      <c r="B568" s="70" t="s">
        <v>731</v>
      </c>
      <c r="C568" s="71" t="s">
        <v>16</v>
      </c>
      <c r="D568" s="72">
        <v>17.52</v>
      </c>
    </row>
    <row r="569" spans="1:4" x14ac:dyDescent="0.25">
      <c r="A569" s="71">
        <v>97151</v>
      </c>
      <c r="B569" s="70" t="s">
        <v>732</v>
      </c>
      <c r="C569" s="71" t="s">
        <v>16</v>
      </c>
      <c r="D569" s="72">
        <v>26.25</v>
      </c>
    </row>
    <row r="570" spans="1:4" x14ac:dyDescent="0.25">
      <c r="A570" s="71">
        <v>97167</v>
      </c>
      <c r="B570" s="70" t="s">
        <v>733</v>
      </c>
      <c r="C570" s="71" t="s">
        <v>16</v>
      </c>
      <c r="D570" s="72">
        <v>20.7</v>
      </c>
    </row>
    <row r="571" spans="1:4" x14ac:dyDescent="0.25">
      <c r="A571" s="71">
        <v>97152</v>
      </c>
      <c r="B571" s="70" t="s">
        <v>734</v>
      </c>
      <c r="C571" s="71" t="s">
        <v>16</v>
      </c>
      <c r="D571" s="72">
        <v>29.92</v>
      </c>
    </row>
    <row r="572" spans="1:4" x14ac:dyDescent="0.25">
      <c r="A572" s="71">
        <v>97168</v>
      </c>
      <c r="B572" s="70" t="s">
        <v>735</v>
      </c>
      <c r="C572" s="71" t="s">
        <v>16</v>
      </c>
      <c r="D572" s="72">
        <v>23.6</v>
      </c>
    </row>
    <row r="573" spans="1:4" x14ac:dyDescent="0.25">
      <c r="A573" s="71">
        <v>97141</v>
      </c>
      <c r="B573" s="70" t="s">
        <v>736</v>
      </c>
      <c r="C573" s="71" t="s">
        <v>16</v>
      </c>
      <c r="D573" s="72">
        <v>4.58</v>
      </c>
    </row>
    <row r="574" spans="1:4" x14ac:dyDescent="0.25">
      <c r="A574" s="71">
        <v>97157</v>
      </c>
      <c r="B574" s="70" t="s">
        <v>737</v>
      </c>
      <c r="C574" s="71" t="s">
        <v>16</v>
      </c>
      <c r="D574" s="72">
        <v>3.44</v>
      </c>
    </row>
    <row r="575" spans="1:4" x14ac:dyDescent="0.25">
      <c r="A575" s="71">
        <v>97153</v>
      </c>
      <c r="B575" s="70" t="s">
        <v>738</v>
      </c>
      <c r="C575" s="71" t="s">
        <v>16</v>
      </c>
      <c r="D575" s="72">
        <v>33.78</v>
      </c>
    </row>
    <row r="576" spans="1:4" x14ac:dyDescent="0.25">
      <c r="A576" s="71">
        <v>97169</v>
      </c>
      <c r="B576" s="70" t="s">
        <v>739</v>
      </c>
      <c r="C576" s="71" t="s">
        <v>16</v>
      </c>
      <c r="D576" s="72">
        <v>26.69</v>
      </c>
    </row>
    <row r="577" spans="1:4" x14ac:dyDescent="0.25">
      <c r="A577" s="71">
        <v>97154</v>
      </c>
      <c r="B577" s="70" t="s">
        <v>740</v>
      </c>
      <c r="C577" s="71" t="s">
        <v>16</v>
      </c>
      <c r="D577" s="72">
        <v>37.67</v>
      </c>
    </row>
    <row r="578" spans="1:4" x14ac:dyDescent="0.25">
      <c r="A578" s="71">
        <v>97170</v>
      </c>
      <c r="B578" s="70" t="s">
        <v>741</v>
      </c>
      <c r="C578" s="71" t="s">
        <v>16</v>
      </c>
      <c r="D578" s="72">
        <v>29.81</v>
      </c>
    </row>
    <row r="579" spans="1:4" x14ac:dyDescent="0.25">
      <c r="A579" s="71">
        <v>105311</v>
      </c>
      <c r="B579" s="70" t="s">
        <v>742</v>
      </c>
      <c r="C579" s="71" t="s">
        <v>16</v>
      </c>
      <c r="D579" s="72">
        <v>3.45</v>
      </c>
    </row>
    <row r="580" spans="1:4" x14ac:dyDescent="0.25">
      <c r="A580" s="71">
        <v>105339</v>
      </c>
      <c r="B580" s="70" t="s">
        <v>743</v>
      </c>
      <c r="C580" s="71" t="s">
        <v>16</v>
      </c>
      <c r="D580" s="72">
        <v>2.85</v>
      </c>
    </row>
    <row r="581" spans="1:4" x14ac:dyDescent="0.25">
      <c r="A581" s="71">
        <v>97127</v>
      </c>
      <c r="B581" s="70" t="s">
        <v>744</v>
      </c>
      <c r="C581" s="71" t="s">
        <v>16</v>
      </c>
      <c r="D581" s="72">
        <v>4.53</v>
      </c>
    </row>
    <row r="582" spans="1:4" x14ac:dyDescent="0.25">
      <c r="A582" s="71">
        <v>97134</v>
      </c>
      <c r="B582" s="70" t="s">
        <v>745</v>
      </c>
      <c r="C582" s="71" t="s">
        <v>16</v>
      </c>
      <c r="D582" s="72">
        <v>3.76</v>
      </c>
    </row>
    <row r="583" spans="1:4" x14ac:dyDescent="0.25">
      <c r="A583" s="71">
        <v>97128</v>
      </c>
      <c r="B583" s="70" t="s">
        <v>746</v>
      </c>
      <c r="C583" s="71" t="s">
        <v>16</v>
      </c>
      <c r="D583" s="72">
        <v>9.25</v>
      </c>
    </row>
    <row r="584" spans="1:4" x14ac:dyDescent="0.25">
      <c r="A584" s="71">
        <v>97135</v>
      </c>
      <c r="B584" s="70" t="s">
        <v>747</v>
      </c>
      <c r="C584" s="71" t="s">
        <v>16</v>
      </c>
      <c r="D584" s="72">
        <v>7.07</v>
      </c>
    </row>
    <row r="585" spans="1:4" x14ac:dyDescent="0.25">
      <c r="A585" s="71">
        <v>97129</v>
      </c>
      <c r="B585" s="70" t="s">
        <v>748</v>
      </c>
      <c r="C585" s="71" t="s">
        <v>16</v>
      </c>
      <c r="D585" s="72">
        <v>10.96</v>
      </c>
    </row>
    <row r="586" spans="1:4" x14ac:dyDescent="0.25">
      <c r="A586" s="71">
        <v>97136</v>
      </c>
      <c r="B586" s="70" t="s">
        <v>749</v>
      </c>
      <c r="C586" s="71" t="s">
        <v>16</v>
      </c>
      <c r="D586" s="72">
        <v>8.39</v>
      </c>
    </row>
    <row r="587" spans="1:4" x14ac:dyDescent="0.25">
      <c r="A587" s="71">
        <v>97130</v>
      </c>
      <c r="B587" s="70" t="s">
        <v>750</v>
      </c>
      <c r="C587" s="71" t="s">
        <v>16</v>
      </c>
      <c r="D587" s="72">
        <v>12.68</v>
      </c>
    </row>
    <row r="588" spans="1:4" x14ac:dyDescent="0.25">
      <c r="A588" s="71">
        <v>97137</v>
      </c>
      <c r="B588" s="70" t="s">
        <v>751</v>
      </c>
      <c r="C588" s="71" t="s">
        <v>16</v>
      </c>
      <c r="D588" s="72">
        <v>9.7100000000000009</v>
      </c>
    </row>
    <row r="589" spans="1:4" x14ac:dyDescent="0.25">
      <c r="A589" s="71">
        <v>97131</v>
      </c>
      <c r="B589" s="70" t="s">
        <v>752</v>
      </c>
      <c r="C589" s="71" t="s">
        <v>16</v>
      </c>
      <c r="D589" s="72">
        <v>14.39</v>
      </c>
    </row>
    <row r="590" spans="1:4" x14ac:dyDescent="0.25">
      <c r="A590" s="71">
        <v>97138</v>
      </c>
      <c r="B590" s="70" t="s">
        <v>753</v>
      </c>
      <c r="C590" s="71" t="s">
        <v>16</v>
      </c>
      <c r="D590" s="72">
        <v>11.03</v>
      </c>
    </row>
    <row r="591" spans="1:4" x14ac:dyDescent="0.25">
      <c r="A591" s="71">
        <v>97132</v>
      </c>
      <c r="B591" s="70" t="s">
        <v>754</v>
      </c>
      <c r="C591" s="71" t="s">
        <v>16</v>
      </c>
      <c r="D591" s="72">
        <v>16.14</v>
      </c>
    </row>
    <row r="592" spans="1:4" x14ac:dyDescent="0.25">
      <c r="A592" s="71">
        <v>97139</v>
      </c>
      <c r="B592" s="70" t="s">
        <v>755</v>
      </c>
      <c r="C592" s="71" t="s">
        <v>16</v>
      </c>
      <c r="D592" s="72">
        <v>12.37</v>
      </c>
    </row>
    <row r="593" spans="1:4" x14ac:dyDescent="0.25">
      <c r="A593" s="71">
        <v>97133</v>
      </c>
      <c r="B593" s="70" t="s">
        <v>756</v>
      </c>
      <c r="C593" s="71" t="s">
        <v>16</v>
      </c>
      <c r="D593" s="72">
        <v>19.57</v>
      </c>
    </row>
    <row r="594" spans="1:4" x14ac:dyDescent="0.25">
      <c r="A594" s="71">
        <v>97140</v>
      </c>
      <c r="B594" s="70" t="s">
        <v>757</v>
      </c>
      <c r="C594" s="71" t="s">
        <v>16</v>
      </c>
      <c r="D594" s="72">
        <v>14.98</v>
      </c>
    </row>
    <row r="595" spans="1:4" x14ac:dyDescent="0.25">
      <c r="A595" s="71">
        <v>97123</v>
      </c>
      <c r="B595" s="70" t="s">
        <v>758</v>
      </c>
      <c r="C595" s="71" t="s">
        <v>16</v>
      </c>
      <c r="D595" s="72">
        <v>3.7</v>
      </c>
    </row>
    <row r="596" spans="1:4" x14ac:dyDescent="0.25">
      <c r="A596" s="71">
        <v>97126</v>
      </c>
      <c r="B596" s="70" t="s">
        <v>759</v>
      </c>
      <c r="C596" s="71" t="s">
        <v>16</v>
      </c>
      <c r="D596" s="72">
        <v>3.06</v>
      </c>
    </row>
    <row r="597" spans="1:4" x14ac:dyDescent="0.25">
      <c r="A597" s="71">
        <v>105308</v>
      </c>
      <c r="B597" s="70" t="s">
        <v>760</v>
      </c>
      <c r="C597" s="71" t="s">
        <v>16</v>
      </c>
      <c r="D597" s="72">
        <v>4.29</v>
      </c>
    </row>
    <row r="598" spans="1:4" x14ac:dyDescent="0.25">
      <c r="A598" s="71">
        <v>105312</v>
      </c>
      <c r="B598" s="70" t="s">
        <v>761</v>
      </c>
      <c r="C598" s="71" t="s">
        <v>16</v>
      </c>
      <c r="D598" s="72">
        <v>3.56</v>
      </c>
    </row>
    <row r="599" spans="1:4" x14ac:dyDescent="0.25">
      <c r="A599" s="71">
        <v>105309</v>
      </c>
      <c r="B599" s="70" t="s">
        <v>762</v>
      </c>
      <c r="C599" s="71" t="s">
        <v>16</v>
      </c>
      <c r="D599" s="72">
        <v>4.63</v>
      </c>
    </row>
    <row r="600" spans="1:4" x14ac:dyDescent="0.25">
      <c r="A600" s="71">
        <v>105313</v>
      </c>
      <c r="B600" s="70" t="s">
        <v>763</v>
      </c>
      <c r="C600" s="71" t="s">
        <v>16</v>
      </c>
      <c r="D600" s="72">
        <v>3.84</v>
      </c>
    </row>
    <row r="601" spans="1:4" x14ac:dyDescent="0.25">
      <c r="A601" s="71">
        <v>105310</v>
      </c>
      <c r="B601" s="70" t="s">
        <v>764</v>
      </c>
      <c r="C601" s="71" t="s">
        <v>16</v>
      </c>
      <c r="D601" s="72">
        <v>5.46</v>
      </c>
    </row>
    <row r="602" spans="1:4" x14ac:dyDescent="0.25">
      <c r="A602" s="71">
        <v>105314</v>
      </c>
      <c r="B602" s="70" t="s">
        <v>765</v>
      </c>
      <c r="C602" s="71" t="s">
        <v>16</v>
      </c>
      <c r="D602" s="72">
        <v>4.55</v>
      </c>
    </row>
    <row r="603" spans="1:4" x14ac:dyDescent="0.25">
      <c r="A603" s="71">
        <v>97121</v>
      </c>
      <c r="B603" s="70" t="s">
        <v>766</v>
      </c>
      <c r="C603" s="71" t="s">
        <v>16</v>
      </c>
      <c r="D603" s="72">
        <v>2.63</v>
      </c>
    </row>
    <row r="604" spans="1:4" x14ac:dyDescent="0.25">
      <c r="A604" s="71">
        <v>97124</v>
      </c>
      <c r="B604" s="70" t="s">
        <v>767</v>
      </c>
      <c r="C604" s="71" t="s">
        <v>16</v>
      </c>
      <c r="D604" s="72">
        <v>2.16</v>
      </c>
    </row>
    <row r="605" spans="1:4" x14ac:dyDescent="0.25">
      <c r="A605" s="71">
        <v>97122</v>
      </c>
      <c r="B605" s="70" t="s">
        <v>768</v>
      </c>
      <c r="C605" s="71" t="s">
        <v>16</v>
      </c>
      <c r="D605" s="72">
        <v>3.19</v>
      </c>
    </row>
    <row r="606" spans="1:4" x14ac:dyDescent="0.25">
      <c r="A606" s="71">
        <v>97125</v>
      </c>
      <c r="B606" s="70" t="s">
        <v>769</v>
      </c>
      <c r="C606" s="71" t="s">
        <v>16</v>
      </c>
      <c r="D606" s="72">
        <v>2.63</v>
      </c>
    </row>
    <row r="607" spans="1:4" x14ac:dyDescent="0.25">
      <c r="A607" s="71">
        <v>105296</v>
      </c>
      <c r="B607" s="70" t="s">
        <v>770</v>
      </c>
      <c r="C607" s="71" t="s">
        <v>14</v>
      </c>
      <c r="D607" s="72">
        <v>135.56</v>
      </c>
    </row>
    <row r="608" spans="1:4" x14ac:dyDescent="0.25">
      <c r="A608" s="71">
        <v>105374</v>
      </c>
      <c r="B608" s="70" t="s">
        <v>771</v>
      </c>
      <c r="C608" s="71" t="s">
        <v>14</v>
      </c>
      <c r="D608" s="72">
        <v>131.65</v>
      </c>
    </row>
    <row r="609" spans="1:4" x14ac:dyDescent="0.25">
      <c r="A609" s="71">
        <v>105292</v>
      </c>
      <c r="B609" s="70" t="s">
        <v>772</v>
      </c>
      <c r="C609" s="71" t="s">
        <v>14</v>
      </c>
      <c r="D609" s="72">
        <v>40.69</v>
      </c>
    </row>
    <row r="610" spans="1:4" x14ac:dyDescent="0.25">
      <c r="A610" s="71">
        <v>105293</v>
      </c>
      <c r="B610" s="70" t="s">
        <v>773</v>
      </c>
      <c r="C610" s="71" t="s">
        <v>14</v>
      </c>
      <c r="D610" s="72">
        <v>37.81</v>
      </c>
    </row>
    <row r="611" spans="1:4" x14ac:dyDescent="0.25">
      <c r="A611" s="71">
        <v>105294</v>
      </c>
      <c r="B611" s="70" t="s">
        <v>774</v>
      </c>
      <c r="C611" s="71" t="s">
        <v>14</v>
      </c>
      <c r="D611" s="72">
        <v>80.27</v>
      </c>
    </row>
    <row r="612" spans="1:4" x14ac:dyDescent="0.25">
      <c r="A612" s="71">
        <v>105295</v>
      </c>
      <c r="B612" s="70" t="s">
        <v>775</v>
      </c>
      <c r="C612" s="71" t="s">
        <v>14</v>
      </c>
      <c r="D612" s="72">
        <v>76.87</v>
      </c>
    </row>
    <row r="613" spans="1:4" x14ac:dyDescent="0.25">
      <c r="A613" s="71">
        <v>105290</v>
      </c>
      <c r="B613" s="70" t="s">
        <v>776</v>
      </c>
      <c r="C613" s="71" t="s">
        <v>14</v>
      </c>
      <c r="D613" s="72">
        <v>53.25</v>
      </c>
    </row>
    <row r="614" spans="1:4" x14ac:dyDescent="0.25">
      <c r="A614" s="71">
        <v>105291</v>
      </c>
      <c r="B614" s="70" t="s">
        <v>777</v>
      </c>
      <c r="C614" s="71" t="s">
        <v>14</v>
      </c>
      <c r="D614" s="72">
        <v>50.64</v>
      </c>
    </row>
    <row r="615" spans="1:4" x14ac:dyDescent="0.25">
      <c r="A615" s="71">
        <v>105286</v>
      </c>
      <c r="B615" s="70" t="s">
        <v>778</v>
      </c>
      <c r="C615" s="71" t="s">
        <v>14</v>
      </c>
      <c r="D615" s="72">
        <v>24.68</v>
      </c>
    </row>
    <row r="616" spans="1:4" x14ac:dyDescent="0.25">
      <c r="A616" s="71">
        <v>105287</v>
      </c>
      <c r="B616" s="70" t="s">
        <v>779</v>
      </c>
      <c r="C616" s="71" t="s">
        <v>14</v>
      </c>
      <c r="D616" s="72">
        <v>22.76</v>
      </c>
    </row>
    <row r="617" spans="1:4" x14ac:dyDescent="0.25">
      <c r="A617" s="71">
        <v>105288</v>
      </c>
      <c r="B617" s="70" t="s">
        <v>780</v>
      </c>
      <c r="C617" s="71" t="s">
        <v>14</v>
      </c>
      <c r="D617" s="72">
        <v>39.9</v>
      </c>
    </row>
    <row r="618" spans="1:4" x14ac:dyDescent="0.25">
      <c r="A618" s="71">
        <v>105289</v>
      </c>
      <c r="B618" s="70" t="s">
        <v>781</v>
      </c>
      <c r="C618" s="71" t="s">
        <v>14</v>
      </c>
      <c r="D618" s="72">
        <v>37.630000000000003</v>
      </c>
    </row>
    <row r="619" spans="1:4" x14ac:dyDescent="0.25">
      <c r="A619" s="71">
        <v>105375</v>
      </c>
      <c r="B619" s="70" t="s">
        <v>782</v>
      </c>
      <c r="C619" s="71" t="s">
        <v>14</v>
      </c>
      <c r="D619" s="72">
        <v>107.77</v>
      </c>
    </row>
    <row r="620" spans="1:4" x14ac:dyDescent="0.25">
      <c r="A620" s="71">
        <v>105376</v>
      </c>
      <c r="B620" s="70" t="s">
        <v>783</v>
      </c>
      <c r="C620" s="71" t="s">
        <v>14</v>
      </c>
      <c r="D620" s="72">
        <v>102.54</v>
      </c>
    </row>
    <row r="621" spans="1:4" x14ac:dyDescent="0.25">
      <c r="A621" s="71">
        <v>105331</v>
      </c>
      <c r="B621" s="70" t="s">
        <v>784</v>
      </c>
      <c r="C621" s="71" t="s">
        <v>16</v>
      </c>
      <c r="D621" s="72">
        <v>43.45</v>
      </c>
    </row>
    <row r="622" spans="1:4" x14ac:dyDescent="0.25">
      <c r="A622" s="71">
        <v>105332</v>
      </c>
      <c r="B622" s="70" t="s">
        <v>785</v>
      </c>
      <c r="C622" s="71" t="s">
        <v>16</v>
      </c>
      <c r="D622" s="72">
        <v>42.85</v>
      </c>
    </row>
    <row r="623" spans="1:4" x14ac:dyDescent="0.25">
      <c r="A623" s="71">
        <v>105333</v>
      </c>
      <c r="B623" s="70" t="s">
        <v>786</v>
      </c>
      <c r="C623" s="71" t="s">
        <v>16</v>
      </c>
      <c r="D623" s="72">
        <v>191.73</v>
      </c>
    </row>
    <row r="624" spans="1:4" x14ac:dyDescent="0.25">
      <c r="A624" s="71">
        <v>105334</v>
      </c>
      <c r="B624" s="70" t="s">
        <v>787</v>
      </c>
      <c r="C624" s="71" t="s">
        <v>16</v>
      </c>
      <c r="D624" s="72">
        <v>189.55</v>
      </c>
    </row>
    <row r="625" spans="1:4" x14ac:dyDescent="0.25">
      <c r="A625" s="71">
        <v>105335</v>
      </c>
      <c r="B625" s="70" t="s">
        <v>788</v>
      </c>
      <c r="C625" s="71" t="s">
        <v>16</v>
      </c>
      <c r="D625" s="72">
        <v>288.75</v>
      </c>
    </row>
    <row r="626" spans="1:4" x14ac:dyDescent="0.25">
      <c r="A626" s="71">
        <v>105336</v>
      </c>
      <c r="B626" s="70" t="s">
        <v>789</v>
      </c>
      <c r="C626" s="71" t="s">
        <v>16</v>
      </c>
      <c r="D626" s="72">
        <v>286.18</v>
      </c>
    </row>
    <row r="627" spans="1:4" x14ac:dyDescent="0.25">
      <c r="A627" s="71">
        <v>105337</v>
      </c>
      <c r="B627" s="70" t="s">
        <v>790</v>
      </c>
      <c r="C627" s="71" t="s">
        <v>16</v>
      </c>
      <c r="D627" s="72">
        <v>407.16</v>
      </c>
    </row>
    <row r="628" spans="1:4" x14ac:dyDescent="0.25">
      <c r="A628" s="71">
        <v>105338</v>
      </c>
      <c r="B628" s="70" t="s">
        <v>791</v>
      </c>
      <c r="C628" s="71" t="s">
        <v>16</v>
      </c>
      <c r="D628" s="72">
        <v>404.19</v>
      </c>
    </row>
    <row r="629" spans="1:4" x14ac:dyDescent="0.25">
      <c r="A629" s="71">
        <v>105329</v>
      </c>
      <c r="B629" s="70" t="s">
        <v>792</v>
      </c>
      <c r="C629" s="71" t="s">
        <v>14</v>
      </c>
      <c r="D629" s="72">
        <v>61.22</v>
      </c>
    </row>
    <row r="630" spans="1:4" x14ac:dyDescent="0.25">
      <c r="A630" s="71">
        <v>105330</v>
      </c>
      <c r="B630" s="70" t="s">
        <v>793</v>
      </c>
      <c r="C630" s="71" t="s">
        <v>14</v>
      </c>
      <c r="D630" s="72">
        <v>60.58</v>
      </c>
    </row>
    <row r="631" spans="1:4" x14ac:dyDescent="0.25">
      <c r="A631" s="71">
        <v>105260</v>
      </c>
      <c r="B631" s="70" t="s">
        <v>794</v>
      </c>
      <c r="C631" s="71" t="s">
        <v>14</v>
      </c>
      <c r="D631" s="72">
        <v>20.149999999999999</v>
      </c>
    </row>
    <row r="632" spans="1:4" x14ac:dyDescent="0.25">
      <c r="A632" s="71">
        <v>105285</v>
      </c>
      <c r="B632" s="70" t="s">
        <v>795</v>
      </c>
      <c r="C632" s="71" t="s">
        <v>14</v>
      </c>
      <c r="D632" s="72">
        <v>19.68</v>
      </c>
    </row>
    <row r="633" spans="1:4" x14ac:dyDescent="0.25">
      <c r="A633" s="71">
        <v>105327</v>
      </c>
      <c r="B633" s="70" t="s">
        <v>796</v>
      </c>
      <c r="C633" s="71" t="s">
        <v>14</v>
      </c>
      <c r="D633" s="72">
        <v>37.61</v>
      </c>
    </row>
    <row r="634" spans="1:4" x14ac:dyDescent="0.25">
      <c r="A634" s="71">
        <v>105328</v>
      </c>
      <c r="B634" s="70" t="s">
        <v>797</v>
      </c>
      <c r="C634" s="71" t="s">
        <v>14</v>
      </c>
      <c r="D634" s="72">
        <v>37.049999999999997</v>
      </c>
    </row>
    <row r="635" spans="1:4" x14ac:dyDescent="0.25">
      <c r="A635" s="71">
        <v>105377</v>
      </c>
      <c r="B635" s="70" t="s">
        <v>798</v>
      </c>
      <c r="C635" s="71" t="s">
        <v>14</v>
      </c>
      <c r="D635" s="72">
        <v>44.13</v>
      </c>
    </row>
    <row r="636" spans="1:4" x14ac:dyDescent="0.25">
      <c r="A636" s="71">
        <v>105368</v>
      </c>
      <c r="B636" s="70" t="s">
        <v>799</v>
      </c>
      <c r="C636" s="71" t="s">
        <v>14</v>
      </c>
      <c r="D636" s="72">
        <v>40.659999999999997</v>
      </c>
    </row>
    <row r="637" spans="1:4" x14ac:dyDescent="0.25">
      <c r="A637" s="71">
        <v>105369</v>
      </c>
      <c r="B637" s="70" t="s">
        <v>800</v>
      </c>
      <c r="C637" s="71" t="s">
        <v>14</v>
      </c>
      <c r="D637" s="72">
        <v>69.56</v>
      </c>
    </row>
    <row r="638" spans="1:4" x14ac:dyDescent="0.25">
      <c r="A638" s="71">
        <v>105370</v>
      </c>
      <c r="B638" s="70" t="s">
        <v>801</v>
      </c>
      <c r="C638" s="71" t="s">
        <v>14</v>
      </c>
      <c r="D638" s="72">
        <v>64.95</v>
      </c>
    </row>
    <row r="639" spans="1:4" x14ac:dyDescent="0.25">
      <c r="A639" s="71">
        <v>92864</v>
      </c>
      <c r="B639" s="70" t="s">
        <v>802</v>
      </c>
      <c r="C639" s="71" t="s">
        <v>16</v>
      </c>
      <c r="D639" s="72">
        <v>88.36</v>
      </c>
    </row>
    <row r="640" spans="1:4" x14ac:dyDescent="0.25">
      <c r="A640" s="71">
        <v>92848</v>
      </c>
      <c r="B640" s="70" t="s">
        <v>803</v>
      </c>
      <c r="C640" s="71" t="s">
        <v>16</v>
      </c>
      <c r="D640" s="72">
        <v>78.89</v>
      </c>
    </row>
    <row r="641" spans="1:4" x14ac:dyDescent="0.25">
      <c r="A641" s="71">
        <v>104937</v>
      </c>
      <c r="B641" s="70" t="s">
        <v>804</v>
      </c>
      <c r="C641" s="71" t="s">
        <v>16</v>
      </c>
      <c r="D641" s="72">
        <v>0</v>
      </c>
    </row>
    <row r="642" spans="1:4" x14ac:dyDescent="0.25">
      <c r="A642" s="71">
        <v>104933</v>
      </c>
      <c r="B642" s="70" t="s">
        <v>805</v>
      </c>
      <c r="C642" s="71" t="s">
        <v>16</v>
      </c>
      <c r="D642" s="72">
        <v>0</v>
      </c>
    </row>
    <row r="643" spans="1:4" x14ac:dyDescent="0.25">
      <c r="A643" s="71">
        <v>104939</v>
      </c>
      <c r="B643" s="70" t="s">
        <v>806</v>
      </c>
      <c r="C643" s="71" t="s">
        <v>16</v>
      </c>
      <c r="D643" s="72">
        <v>0</v>
      </c>
    </row>
    <row r="644" spans="1:4" x14ac:dyDescent="0.25">
      <c r="A644" s="71">
        <v>104935</v>
      </c>
      <c r="B644" s="70" t="s">
        <v>807</v>
      </c>
      <c r="C644" s="71" t="s">
        <v>16</v>
      </c>
      <c r="D644" s="72">
        <v>0</v>
      </c>
    </row>
    <row r="645" spans="1:4" x14ac:dyDescent="0.25">
      <c r="A645" s="71">
        <v>92850</v>
      </c>
      <c r="B645" s="70" t="s">
        <v>808</v>
      </c>
      <c r="C645" s="71" t="s">
        <v>16</v>
      </c>
      <c r="D645" s="72">
        <v>21.82</v>
      </c>
    </row>
    <row r="646" spans="1:4" x14ac:dyDescent="0.25">
      <c r="A646" s="71">
        <v>92834</v>
      </c>
      <c r="B646" s="70" t="s">
        <v>809</v>
      </c>
      <c r="C646" s="71" t="s">
        <v>16</v>
      </c>
      <c r="D646" s="72">
        <v>19.45</v>
      </c>
    </row>
    <row r="647" spans="1:4" x14ac:dyDescent="0.25">
      <c r="A647" s="71">
        <v>92852</v>
      </c>
      <c r="B647" s="70" t="s">
        <v>810</v>
      </c>
      <c r="C647" s="71" t="s">
        <v>16</v>
      </c>
      <c r="D647" s="72">
        <v>29.08</v>
      </c>
    </row>
    <row r="648" spans="1:4" x14ac:dyDescent="0.25">
      <c r="A648" s="71">
        <v>92836</v>
      </c>
      <c r="B648" s="70" t="s">
        <v>811</v>
      </c>
      <c r="C648" s="71" t="s">
        <v>16</v>
      </c>
      <c r="D648" s="72">
        <v>25.69</v>
      </c>
    </row>
    <row r="649" spans="1:4" x14ac:dyDescent="0.25">
      <c r="A649" s="71">
        <v>92854</v>
      </c>
      <c r="B649" s="70" t="s">
        <v>812</v>
      </c>
      <c r="C649" s="71" t="s">
        <v>16</v>
      </c>
      <c r="D649" s="72">
        <v>36.68</v>
      </c>
    </row>
    <row r="650" spans="1:4" x14ac:dyDescent="0.25">
      <c r="A650" s="71">
        <v>92838</v>
      </c>
      <c r="B650" s="70" t="s">
        <v>813</v>
      </c>
      <c r="C650" s="71" t="s">
        <v>16</v>
      </c>
      <c r="D650" s="72">
        <v>32.28</v>
      </c>
    </row>
    <row r="651" spans="1:4" x14ac:dyDescent="0.25">
      <c r="A651" s="71">
        <v>92856</v>
      </c>
      <c r="B651" s="70" t="s">
        <v>814</v>
      </c>
      <c r="C651" s="71" t="s">
        <v>16</v>
      </c>
      <c r="D651" s="72">
        <v>44.56</v>
      </c>
    </row>
    <row r="652" spans="1:4" x14ac:dyDescent="0.25">
      <c r="A652" s="71">
        <v>92840</v>
      </c>
      <c r="B652" s="70" t="s">
        <v>815</v>
      </c>
      <c r="C652" s="71" t="s">
        <v>16</v>
      </c>
      <c r="D652" s="72">
        <v>39.15</v>
      </c>
    </row>
    <row r="653" spans="1:4" x14ac:dyDescent="0.25">
      <c r="A653" s="71">
        <v>92858</v>
      </c>
      <c r="B653" s="70" t="s">
        <v>816</v>
      </c>
      <c r="C653" s="71" t="s">
        <v>16</v>
      </c>
      <c r="D653" s="72">
        <v>55.55</v>
      </c>
    </row>
    <row r="654" spans="1:4" x14ac:dyDescent="0.25">
      <c r="A654" s="71">
        <v>92842</v>
      </c>
      <c r="B654" s="70" t="s">
        <v>817</v>
      </c>
      <c r="C654" s="71" t="s">
        <v>16</v>
      </c>
      <c r="D654" s="72">
        <v>49.1</v>
      </c>
    </row>
    <row r="655" spans="1:4" x14ac:dyDescent="0.25">
      <c r="A655" s="71">
        <v>92860</v>
      </c>
      <c r="B655" s="70" t="s">
        <v>818</v>
      </c>
      <c r="C655" s="71" t="s">
        <v>16</v>
      </c>
      <c r="D655" s="72">
        <v>65.81</v>
      </c>
    </row>
    <row r="656" spans="1:4" x14ac:dyDescent="0.25">
      <c r="A656" s="71">
        <v>92844</v>
      </c>
      <c r="B656" s="70" t="s">
        <v>819</v>
      </c>
      <c r="C656" s="71" t="s">
        <v>16</v>
      </c>
      <c r="D656" s="72">
        <v>58.35</v>
      </c>
    </row>
    <row r="657" spans="1:4" x14ac:dyDescent="0.25">
      <c r="A657" s="71">
        <v>92862</v>
      </c>
      <c r="B657" s="70" t="s">
        <v>820</v>
      </c>
      <c r="C657" s="71" t="s">
        <v>16</v>
      </c>
      <c r="D657" s="72">
        <v>75.38</v>
      </c>
    </row>
    <row r="658" spans="1:4" x14ac:dyDescent="0.25">
      <c r="A658" s="71">
        <v>92846</v>
      </c>
      <c r="B658" s="70" t="s">
        <v>821</v>
      </c>
      <c r="C658" s="71" t="s">
        <v>16</v>
      </c>
      <c r="D658" s="72">
        <v>66.92</v>
      </c>
    </row>
    <row r="659" spans="1:4" x14ac:dyDescent="0.25">
      <c r="A659" s="71">
        <v>92828</v>
      </c>
      <c r="B659" s="70" t="s">
        <v>822</v>
      </c>
      <c r="C659" s="71" t="s">
        <v>16</v>
      </c>
      <c r="D659" s="72">
        <v>103.75</v>
      </c>
    </row>
    <row r="660" spans="1:4" x14ac:dyDescent="0.25">
      <c r="A660" s="71">
        <v>92815</v>
      </c>
      <c r="B660" s="70" t="s">
        <v>823</v>
      </c>
      <c r="C660" s="71" t="s">
        <v>16</v>
      </c>
      <c r="D660" s="72">
        <v>94.27</v>
      </c>
    </row>
    <row r="661" spans="1:4" x14ac:dyDescent="0.25">
      <c r="A661" s="71">
        <v>92830</v>
      </c>
      <c r="B661" s="70" t="s">
        <v>824</v>
      </c>
      <c r="C661" s="71" t="s">
        <v>16</v>
      </c>
      <c r="D661" s="72">
        <v>128.13999999999999</v>
      </c>
    </row>
    <row r="662" spans="1:4" x14ac:dyDescent="0.25">
      <c r="A662" s="71">
        <v>92817</v>
      </c>
      <c r="B662" s="70" t="s">
        <v>825</v>
      </c>
      <c r="C662" s="71" t="s">
        <v>16</v>
      </c>
      <c r="D662" s="72">
        <v>116.65</v>
      </c>
    </row>
    <row r="663" spans="1:4" x14ac:dyDescent="0.25">
      <c r="A663" s="71">
        <v>92832</v>
      </c>
      <c r="B663" s="70" t="s">
        <v>826</v>
      </c>
      <c r="C663" s="71" t="s">
        <v>16</v>
      </c>
      <c r="D663" s="72">
        <v>166.57</v>
      </c>
    </row>
    <row r="664" spans="1:4" x14ac:dyDescent="0.25">
      <c r="A664" s="71">
        <v>92819</v>
      </c>
      <c r="B664" s="70" t="s">
        <v>827</v>
      </c>
      <c r="C664" s="71" t="s">
        <v>16</v>
      </c>
      <c r="D664" s="72">
        <v>152.01</v>
      </c>
    </row>
    <row r="665" spans="1:4" x14ac:dyDescent="0.25">
      <c r="A665" s="71">
        <v>92820</v>
      </c>
      <c r="B665" s="70" t="s">
        <v>828</v>
      </c>
      <c r="C665" s="71" t="s">
        <v>16</v>
      </c>
      <c r="D665" s="72">
        <v>26.11</v>
      </c>
    </row>
    <row r="666" spans="1:4" x14ac:dyDescent="0.25">
      <c r="A666" s="71">
        <v>92808</v>
      </c>
      <c r="B666" s="70" t="s">
        <v>829</v>
      </c>
      <c r="C666" s="71" t="s">
        <v>16</v>
      </c>
      <c r="D666" s="72">
        <v>23.72</v>
      </c>
    </row>
    <row r="667" spans="1:4" x14ac:dyDescent="0.25">
      <c r="A667" s="71">
        <v>92821</v>
      </c>
      <c r="B667" s="70" t="s">
        <v>830</v>
      </c>
      <c r="C667" s="71" t="s">
        <v>16</v>
      </c>
      <c r="D667" s="72">
        <v>36.409999999999997</v>
      </c>
    </row>
    <row r="668" spans="1:4" x14ac:dyDescent="0.25">
      <c r="A668" s="71">
        <v>92809</v>
      </c>
      <c r="B668" s="70" t="s">
        <v>831</v>
      </c>
      <c r="C668" s="71" t="s">
        <v>16</v>
      </c>
      <c r="D668" s="72">
        <v>33.03</v>
      </c>
    </row>
    <row r="669" spans="1:4" x14ac:dyDescent="0.25">
      <c r="A669" s="71">
        <v>92822</v>
      </c>
      <c r="B669" s="70" t="s">
        <v>832</v>
      </c>
      <c r="C669" s="71" t="s">
        <v>16</v>
      </c>
      <c r="D669" s="72">
        <v>47.05</v>
      </c>
    </row>
    <row r="670" spans="1:4" x14ac:dyDescent="0.25">
      <c r="A670" s="71">
        <v>92810</v>
      </c>
      <c r="B670" s="70" t="s">
        <v>833</v>
      </c>
      <c r="C670" s="71" t="s">
        <v>16</v>
      </c>
      <c r="D670" s="72">
        <v>42.65</v>
      </c>
    </row>
    <row r="671" spans="1:4" x14ac:dyDescent="0.25">
      <c r="A671" s="71">
        <v>92824</v>
      </c>
      <c r="B671" s="70" t="s">
        <v>834</v>
      </c>
      <c r="C671" s="71" t="s">
        <v>16</v>
      </c>
      <c r="D671" s="72">
        <v>57.87</v>
      </c>
    </row>
    <row r="672" spans="1:4" x14ac:dyDescent="0.25">
      <c r="A672" s="71">
        <v>92811</v>
      </c>
      <c r="B672" s="70" t="s">
        <v>835</v>
      </c>
      <c r="C672" s="71" t="s">
        <v>16</v>
      </c>
      <c r="D672" s="72">
        <v>52.47</v>
      </c>
    </row>
    <row r="673" spans="1:4" x14ac:dyDescent="0.25">
      <c r="A673" s="71">
        <v>92825</v>
      </c>
      <c r="B673" s="70" t="s">
        <v>836</v>
      </c>
      <c r="C673" s="71" t="s">
        <v>16</v>
      </c>
      <c r="D673" s="72">
        <v>68.94</v>
      </c>
    </row>
    <row r="674" spans="1:4" x14ac:dyDescent="0.25">
      <c r="A674" s="71">
        <v>92812</v>
      </c>
      <c r="B674" s="70" t="s">
        <v>837</v>
      </c>
      <c r="C674" s="71" t="s">
        <v>16</v>
      </c>
      <c r="D674" s="72">
        <v>62.53</v>
      </c>
    </row>
    <row r="675" spans="1:4" x14ac:dyDescent="0.25">
      <c r="A675" s="71">
        <v>92826</v>
      </c>
      <c r="B675" s="70" t="s">
        <v>838</v>
      </c>
      <c r="C675" s="71" t="s">
        <v>16</v>
      </c>
      <c r="D675" s="72">
        <v>80.31</v>
      </c>
    </row>
    <row r="676" spans="1:4" x14ac:dyDescent="0.25">
      <c r="A676" s="71">
        <v>92813</v>
      </c>
      <c r="B676" s="70" t="s">
        <v>839</v>
      </c>
      <c r="C676" s="71" t="s">
        <v>16</v>
      </c>
      <c r="D676" s="72">
        <v>72.89</v>
      </c>
    </row>
    <row r="677" spans="1:4" x14ac:dyDescent="0.25">
      <c r="A677" s="71">
        <v>92827</v>
      </c>
      <c r="B677" s="70" t="s">
        <v>840</v>
      </c>
      <c r="C677" s="71" t="s">
        <v>16</v>
      </c>
      <c r="D677" s="72">
        <v>91.94</v>
      </c>
    </row>
    <row r="678" spans="1:4" x14ac:dyDescent="0.25">
      <c r="A678" s="71">
        <v>92814</v>
      </c>
      <c r="B678" s="70" t="s">
        <v>841</v>
      </c>
      <c r="C678" s="71" t="s">
        <v>16</v>
      </c>
      <c r="D678" s="72">
        <v>83.45</v>
      </c>
    </row>
    <row r="679" spans="1:4" x14ac:dyDescent="0.25">
      <c r="A679" s="71">
        <v>95570</v>
      </c>
      <c r="B679" s="70" t="s">
        <v>842</v>
      </c>
      <c r="C679" s="71" t="s">
        <v>16</v>
      </c>
      <c r="D679" s="72">
        <v>96.15</v>
      </c>
    </row>
    <row r="680" spans="1:4" x14ac:dyDescent="0.25">
      <c r="A680" s="71">
        <v>95567</v>
      </c>
      <c r="B680" s="70" t="s">
        <v>843</v>
      </c>
      <c r="C680" s="71" t="s">
        <v>16</v>
      </c>
      <c r="D680" s="72">
        <v>93.76</v>
      </c>
    </row>
    <row r="681" spans="1:4" x14ac:dyDescent="0.25">
      <c r="A681" s="71">
        <v>95571</v>
      </c>
      <c r="B681" s="70" t="s">
        <v>844</v>
      </c>
      <c r="C681" s="71" t="s">
        <v>16</v>
      </c>
      <c r="D681" s="72">
        <v>119.17</v>
      </c>
    </row>
    <row r="682" spans="1:4" x14ac:dyDescent="0.25">
      <c r="A682" s="71">
        <v>95568</v>
      </c>
      <c r="B682" s="70" t="s">
        <v>845</v>
      </c>
      <c r="C682" s="71" t="s">
        <v>16</v>
      </c>
      <c r="D682" s="72">
        <v>115.79</v>
      </c>
    </row>
    <row r="683" spans="1:4" x14ac:dyDescent="0.25">
      <c r="A683" s="71">
        <v>95572</v>
      </c>
      <c r="B683" s="70" t="s">
        <v>846</v>
      </c>
      <c r="C683" s="71" t="s">
        <v>16</v>
      </c>
      <c r="D683" s="72">
        <v>170.22</v>
      </c>
    </row>
    <row r="684" spans="1:4" x14ac:dyDescent="0.25">
      <c r="A684" s="71">
        <v>95569</v>
      </c>
      <c r="B684" s="70" t="s">
        <v>847</v>
      </c>
      <c r="C684" s="71" t="s">
        <v>16</v>
      </c>
      <c r="D684" s="72">
        <v>165.82</v>
      </c>
    </row>
    <row r="685" spans="1:4" x14ac:dyDescent="0.25">
      <c r="A685" s="71">
        <v>92863</v>
      </c>
      <c r="B685" s="70" t="s">
        <v>848</v>
      </c>
      <c r="C685" s="71" t="s">
        <v>16</v>
      </c>
      <c r="D685" s="72">
        <v>1088.6400000000001</v>
      </c>
    </row>
    <row r="686" spans="1:4" x14ac:dyDescent="0.25">
      <c r="A686" s="71">
        <v>92847</v>
      </c>
      <c r="B686" s="70" t="s">
        <v>849</v>
      </c>
      <c r="C686" s="71" t="s">
        <v>16</v>
      </c>
      <c r="D686" s="72">
        <v>1079.17</v>
      </c>
    </row>
    <row r="687" spans="1:4" x14ac:dyDescent="0.25">
      <c r="A687" s="71">
        <v>104936</v>
      </c>
      <c r="B687" s="70" t="s">
        <v>850</v>
      </c>
      <c r="C687" s="71" t="s">
        <v>16</v>
      </c>
      <c r="D687" s="72">
        <v>0</v>
      </c>
    </row>
    <row r="688" spans="1:4" x14ac:dyDescent="0.25">
      <c r="A688" s="71">
        <v>104932</v>
      </c>
      <c r="B688" s="70" t="s">
        <v>851</v>
      </c>
      <c r="C688" s="71" t="s">
        <v>16</v>
      </c>
      <c r="D688" s="72">
        <v>0</v>
      </c>
    </row>
    <row r="689" spans="1:4" x14ac:dyDescent="0.25">
      <c r="A689" s="71">
        <v>104938</v>
      </c>
      <c r="B689" s="70" t="s">
        <v>852</v>
      </c>
      <c r="C689" s="71" t="s">
        <v>16</v>
      </c>
      <c r="D689" s="72">
        <v>0</v>
      </c>
    </row>
    <row r="690" spans="1:4" x14ac:dyDescent="0.25">
      <c r="A690" s="71">
        <v>104934</v>
      </c>
      <c r="B690" s="70" t="s">
        <v>853</v>
      </c>
      <c r="C690" s="71" t="s">
        <v>16</v>
      </c>
      <c r="D690" s="72">
        <v>0</v>
      </c>
    </row>
    <row r="691" spans="1:4" x14ac:dyDescent="0.25">
      <c r="A691" s="71">
        <v>92849</v>
      </c>
      <c r="B691" s="70" t="s">
        <v>854</v>
      </c>
      <c r="C691" s="71" t="s">
        <v>16</v>
      </c>
      <c r="D691" s="72">
        <v>231.1</v>
      </c>
    </row>
    <row r="692" spans="1:4" x14ac:dyDescent="0.25">
      <c r="A692" s="71">
        <v>92833</v>
      </c>
      <c r="B692" s="70" t="s">
        <v>855</v>
      </c>
      <c r="C692" s="71" t="s">
        <v>16</v>
      </c>
      <c r="D692" s="72">
        <v>228.73</v>
      </c>
    </row>
    <row r="693" spans="1:4" x14ac:dyDescent="0.25">
      <c r="A693" s="71">
        <v>92851</v>
      </c>
      <c r="B693" s="70" t="s">
        <v>856</v>
      </c>
      <c r="C693" s="71" t="s">
        <v>16</v>
      </c>
      <c r="D693" s="72">
        <v>243.73</v>
      </c>
    </row>
    <row r="694" spans="1:4" x14ac:dyDescent="0.25">
      <c r="A694" s="71">
        <v>92835</v>
      </c>
      <c r="B694" s="70" t="s">
        <v>857</v>
      </c>
      <c r="C694" s="71" t="s">
        <v>16</v>
      </c>
      <c r="D694" s="72">
        <v>240.34</v>
      </c>
    </row>
    <row r="695" spans="1:4" x14ac:dyDescent="0.25">
      <c r="A695" s="71">
        <v>92853</v>
      </c>
      <c r="B695" s="70" t="s">
        <v>858</v>
      </c>
      <c r="C695" s="71" t="s">
        <v>16</v>
      </c>
      <c r="D695" s="72">
        <v>433.78</v>
      </c>
    </row>
    <row r="696" spans="1:4" x14ac:dyDescent="0.25">
      <c r="A696" s="71">
        <v>92837</v>
      </c>
      <c r="B696" s="70" t="s">
        <v>859</v>
      </c>
      <c r="C696" s="71" t="s">
        <v>16</v>
      </c>
      <c r="D696" s="72">
        <v>429.38</v>
      </c>
    </row>
    <row r="697" spans="1:4" x14ac:dyDescent="0.25">
      <c r="A697" s="71">
        <v>92855</v>
      </c>
      <c r="B697" s="70" t="s">
        <v>860</v>
      </c>
      <c r="C697" s="71" t="s">
        <v>16</v>
      </c>
      <c r="D697" s="72">
        <v>531.82000000000005</v>
      </c>
    </row>
    <row r="698" spans="1:4" x14ac:dyDescent="0.25">
      <c r="A698" s="71">
        <v>92839</v>
      </c>
      <c r="B698" s="70" t="s">
        <v>861</v>
      </c>
      <c r="C698" s="71" t="s">
        <v>16</v>
      </c>
      <c r="D698" s="72">
        <v>526.41</v>
      </c>
    </row>
    <row r="699" spans="1:4" x14ac:dyDescent="0.25">
      <c r="A699" s="71">
        <v>92857</v>
      </c>
      <c r="B699" s="70" t="s">
        <v>862</v>
      </c>
      <c r="C699" s="71" t="s">
        <v>16</v>
      </c>
      <c r="D699" s="72">
        <v>691.99</v>
      </c>
    </row>
    <row r="700" spans="1:4" x14ac:dyDescent="0.25">
      <c r="A700" s="71">
        <v>92841</v>
      </c>
      <c r="B700" s="70" t="s">
        <v>863</v>
      </c>
      <c r="C700" s="71" t="s">
        <v>16</v>
      </c>
      <c r="D700" s="72">
        <v>685.54</v>
      </c>
    </row>
    <row r="701" spans="1:4" x14ac:dyDescent="0.25">
      <c r="A701" s="71">
        <v>92859</v>
      </c>
      <c r="B701" s="70" t="s">
        <v>864</v>
      </c>
      <c r="C701" s="71" t="s">
        <v>16</v>
      </c>
      <c r="D701" s="72">
        <v>716.31</v>
      </c>
    </row>
    <row r="702" spans="1:4" x14ac:dyDescent="0.25">
      <c r="A702" s="71">
        <v>92843</v>
      </c>
      <c r="B702" s="70" t="s">
        <v>865</v>
      </c>
      <c r="C702" s="71" t="s">
        <v>16</v>
      </c>
      <c r="D702" s="72">
        <v>708.85</v>
      </c>
    </row>
    <row r="703" spans="1:4" x14ac:dyDescent="0.25">
      <c r="A703" s="71">
        <v>92861</v>
      </c>
      <c r="B703" s="70" t="s">
        <v>866</v>
      </c>
      <c r="C703" s="71" t="s">
        <v>16</v>
      </c>
      <c r="D703" s="72">
        <v>1061.71</v>
      </c>
    </row>
    <row r="704" spans="1:4" x14ac:dyDescent="0.25">
      <c r="A704" s="71">
        <v>92845</v>
      </c>
      <c r="B704" s="70" t="s">
        <v>867</v>
      </c>
      <c r="C704" s="71" t="s">
        <v>16</v>
      </c>
      <c r="D704" s="72">
        <v>1053.25</v>
      </c>
    </row>
    <row r="705" spans="1:4" x14ac:dyDescent="0.25">
      <c r="A705" s="71">
        <v>92226</v>
      </c>
      <c r="B705" s="70" t="s">
        <v>868</v>
      </c>
      <c r="C705" s="71" t="s">
        <v>16</v>
      </c>
      <c r="D705" s="72">
        <v>601.74</v>
      </c>
    </row>
    <row r="706" spans="1:4" x14ac:dyDescent="0.25">
      <c r="A706" s="71">
        <v>92216</v>
      </c>
      <c r="B706" s="70" t="s">
        <v>869</v>
      </c>
      <c r="C706" s="71" t="s">
        <v>16</v>
      </c>
      <c r="D706" s="72">
        <v>592.26</v>
      </c>
    </row>
    <row r="707" spans="1:4" x14ac:dyDescent="0.25">
      <c r="A707" s="71">
        <v>92829</v>
      </c>
      <c r="B707" s="70" t="s">
        <v>870</v>
      </c>
      <c r="C707" s="71" t="s">
        <v>16</v>
      </c>
      <c r="D707" s="72">
        <v>871.91</v>
      </c>
    </row>
    <row r="708" spans="1:4" x14ac:dyDescent="0.25">
      <c r="A708" s="71">
        <v>92816</v>
      </c>
      <c r="B708" s="70" t="s">
        <v>871</v>
      </c>
      <c r="C708" s="71" t="s">
        <v>16</v>
      </c>
      <c r="D708" s="72">
        <v>860.42</v>
      </c>
    </row>
    <row r="709" spans="1:4" x14ac:dyDescent="0.25">
      <c r="A709" s="71">
        <v>92831</v>
      </c>
      <c r="B709" s="70" t="s">
        <v>872</v>
      </c>
      <c r="C709" s="71" t="s">
        <v>16</v>
      </c>
      <c r="D709" s="72">
        <v>1244.1300000000001</v>
      </c>
    </row>
    <row r="710" spans="1:4" x14ac:dyDescent="0.25">
      <c r="A710" s="71">
        <v>92818</v>
      </c>
      <c r="B710" s="70" t="s">
        <v>873</v>
      </c>
      <c r="C710" s="71" t="s">
        <v>16</v>
      </c>
      <c r="D710" s="72">
        <v>1229.57</v>
      </c>
    </row>
    <row r="711" spans="1:4" x14ac:dyDescent="0.25">
      <c r="A711" s="71">
        <v>95566</v>
      </c>
      <c r="B711" s="70" t="s">
        <v>874</v>
      </c>
      <c r="C711" s="71" t="s">
        <v>16</v>
      </c>
      <c r="D711" s="72">
        <v>143.08000000000001</v>
      </c>
    </row>
    <row r="712" spans="1:4" x14ac:dyDescent="0.25">
      <c r="A712" s="71">
        <v>95565</v>
      </c>
      <c r="B712" s="70" t="s">
        <v>875</v>
      </c>
      <c r="C712" s="71" t="s">
        <v>16</v>
      </c>
      <c r="D712" s="72">
        <v>140.69</v>
      </c>
    </row>
    <row r="713" spans="1:4" x14ac:dyDescent="0.25">
      <c r="A713" s="71">
        <v>92219</v>
      </c>
      <c r="B713" s="70" t="s">
        <v>876</v>
      </c>
      <c r="C713" s="71" t="s">
        <v>16</v>
      </c>
      <c r="D713" s="72">
        <v>168.41</v>
      </c>
    </row>
    <row r="714" spans="1:4" x14ac:dyDescent="0.25">
      <c r="A714" s="71">
        <v>92210</v>
      </c>
      <c r="B714" s="70" t="s">
        <v>877</v>
      </c>
      <c r="C714" s="71" t="s">
        <v>16</v>
      </c>
      <c r="D714" s="72">
        <v>165.03</v>
      </c>
    </row>
    <row r="715" spans="1:4" x14ac:dyDescent="0.25">
      <c r="A715" s="71">
        <v>92220</v>
      </c>
      <c r="B715" s="70" t="s">
        <v>878</v>
      </c>
      <c r="C715" s="71" t="s">
        <v>16</v>
      </c>
      <c r="D715" s="72">
        <v>204.81</v>
      </c>
    </row>
    <row r="716" spans="1:4" x14ac:dyDescent="0.25">
      <c r="A716" s="71">
        <v>92211</v>
      </c>
      <c r="B716" s="70" t="s">
        <v>879</v>
      </c>
      <c r="C716" s="71" t="s">
        <v>16</v>
      </c>
      <c r="D716" s="72">
        <v>200.41</v>
      </c>
    </row>
    <row r="717" spans="1:4" x14ac:dyDescent="0.25">
      <c r="A717" s="71">
        <v>92221</v>
      </c>
      <c r="B717" s="70" t="s">
        <v>880</v>
      </c>
      <c r="C717" s="71" t="s">
        <v>16</v>
      </c>
      <c r="D717" s="72">
        <v>313.31</v>
      </c>
    </row>
    <row r="718" spans="1:4" x14ac:dyDescent="0.25">
      <c r="A718" s="71">
        <v>92212</v>
      </c>
      <c r="B718" s="70" t="s">
        <v>881</v>
      </c>
      <c r="C718" s="71" t="s">
        <v>16</v>
      </c>
      <c r="D718" s="72">
        <v>307.91000000000003</v>
      </c>
    </row>
    <row r="719" spans="1:4" x14ac:dyDescent="0.25">
      <c r="A719" s="71">
        <v>92222</v>
      </c>
      <c r="B719" s="70" t="s">
        <v>882</v>
      </c>
      <c r="C719" s="71" t="s">
        <v>16</v>
      </c>
      <c r="D719" s="72">
        <v>417.11</v>
      </c>
    </row>
    <row r="720" spans="1:4" x14ac:dyDescent="0.25">
      <c r="A720" s="71">
        <v>92213</v>
      </c>
      <c r="B720" s="70" t="s">
        <v>883</v>
      </c>
      <c r="C720" s="71" t="s">
        <v>16</v>
      </c>
      <c r="D720" s="72">
        <v>410.7</v>
      </c>
    </row>
    <row r="721" spans="1:4" x14ac:dyDescent="0.25">
      <c r="A721" s="71">
        <v>92223</v>
      </c>
      <c r="B721" s="70" t="s">
        <v>884</v>
      </c>
      <c r="C721" s="71" t="s">
        <v>16</v>
      </c>
      <c r="D721" s="72">
        <v>505.31</v>
      </c>
    </row>
    <row r="722" spans="1:4" x14ac:dyDescent="0.25">
      <c r="A722" s="71">
        <v>92214</v>
      </c>
      <c r="B722" s="70" t="s">
        <v>885</v>
      </c>
      <c r="C722" s="71" t="s">
        <v>16</v>
      </c>
      <c r="D722" s="72">
        <v>497.89</v>
      </c>
    </row>
    <row r="723" spans="1:4" x14ac:dyDescent="0.25">
      <c r="A723" s="71">
        <v>92224</v>
      </c>
      <c r="B723" s="70" t="s">
        <v>886</v>
      </c>
      <c r="C723" s="71" t="s">
        <v>16</v>
      </c>
      <c r="D723" s="72">
        <v>580.27</v>
      </c>
    </row>
    <row r="724" spans="1:4" x14ac:dyDescent="0.25">
      <c r="A724" s="71">
        <v>92215</v>
      </c>
      <c r="B724" s="70" t="s">
        <v>887</v>
      </c>
      <c r="C724" s="71" t="s">
        <v>16</v>
      </c>
      <c r="D724" s="72">
        <v>571.78</v>
      </c>
    </row>
    <row r="725" spans="1:4" x14ac:dyDescent="0.25">
      <c r="A725" s="71">
        <v>94342</v>
      </c>
      <c r="B725" s="70" t="s">
        <v>888</v>
      </c>
      <c r="C725" s="71" t="s">
        <v>42</v>
      </c>
      <c r="D725" s="72">
        <v>83.59</v>
      </c>
    </row>
    <row r="726" spans="1:4" x14ac:dyDescent="0.25">
      <c r="A726" s="71">
        <v>94319</v>
      </c>
      <c r="B726" s="70" t="s">
        <v>889</v>
      </c>
      <c r="C726" s="71" t="s">
        <v>42</v>
      </c>
      <c r="D726" s="72">
        <v>79.09</v>
      </c>
    </row>
    <row r="727" spans="1:4" x14ac:dyDescent="0.25">
      <c r="A727" s="71">
        <v>94304</v>
      </c>
      <c r="B727" s="70" t="s">
        <v>890</v>
      </c>
      <c r="C727" s="71" t="s">
        <v>42</v>
      </c>
      <c r="D727" s="72">
        <v>77.290000000000006</v>
      </c>
    </row>
    <row r="728" spans="1:4" x14ac:dyDescent="0.25">
      <c r="A728" s="71">
        <v>94306</v>
      </c>
      <c r="B728" s="70" t="s">
        <v>891</v>
      </c>
      <c r="C728" s="71" t="s">
        <v>42</v>
      </c>
      <c r="D728" s="72">
        <v>70.69</v>
      </c>
    </row>
    <row r="729" spans="1:4" x14ac:dyDescent="0.25">
      <c r="A729" s="71">
        <v>94327</v>
      </c>
      <c r="B729" s="70" t="s">
        <v>892</v>
      </c>
      <c r="C729" s="71" t="s">
        <v>42</v>
      </c>
      <c r="D729" s="72">
        <v>81.790000000000006</v>
      </c>
    </row>
    <row r="730" spans="1:4" x14ac:dyDescent="0.25">
      <c r="A730" s="71">
        <v>94329</v>
      </c>
      <c r="B730" s="70" t="s">
        <v>893</v>
      </c>
      <c r="C730" s="71" t="s">
        <v>42</v>
      </c>
      <c r="D730" s="72">
        <v>75.19</v>
      </c>
    </row>
    <row r="731" spans="1:4" x14ac:dyDescent="0.25">
      <c r="A731" s="71">
        <v>94333</v>
      </c>
      <c r="B731" s="70" t="s">
        <v>894</v>
      </c>
      <c r="C731" s="71" t="s">
        <v>42</v>
      </c>
      <c r="D731" s="72">
        <v>72.2</v>
      </c>
    </row>
    <row r="732" spans="1:4" x14ac:dyDescent="0.25">
      <c r="A732" s="71">
        <v>94310</v>
      </c>
      <c r="B732" s="70" t="s">
        <v>895</v>
      </c>
      <c r="C732" s="71" t="s">
        <v>42</v>
      </c>
      <c r="D732" s="72">
        <v>67.7</v>
      </c>
    </row>
    <row r="733" spans="1:4" x14ac:dyDescent="0.25">
      <c r="A733" s="71">
        <v>104739</v>
      </c>
      <c r="B733" s="70" t="s">
        <v>896</v>
      </c>
      <c r="C733" s="71" t="s">
        <v>42</v>
      </c>
      <c r="D733" s="72">
        <v>86.67</v>
      </c>
    </row>
    <row r="734" spans="1:4" x14ac:dyDescent="0.25">
      <c r="A734" s="71">
        <v>104738</v>
      </c>
      <c r="B734" s="70" t="s">
        <v>897</v>
      </c>
      <c r="C734" s="71" t="s">
        <v>42</v>
      </c>
      <c r="D734" s="72">
        <v>82.17</v>
      </c>
    </row>
    <row r="735" spans="1:4" x14ac:dyDescent="0.25">
      <c r="A735" s="71">
        <v>94316</v>
      </c>
      <c r="B735" s="70" t="s">
        <v>898</v>
      </c>
      <c r="C735" s="71" t="s">
        <v>42</v>
      </c>
      <c r="D735" s="72">
        <v>71.84</v>
      </c>
    </row>
    <row r="736" spans="1:4" x14ac:dyDescent="0.25">
      <c r="A736" s="71">
        <v>94318</v>
      </c>
      <c r="B736" s="70" t="s">
        <v>899</v>
      </c>
      <c r="C736" s="71" t="s">
        <v>42</v>
      </c>
      <c r="D736" s="72">
        <v>66.25</v>
      </c>
    </row>
    <row r="737" spans="1:4" x14ac:dyDescent="0.25">
      <c r="A737" s="71">
        <v>94339</v>
      </c>
      <c r="B737" s="70" t="s">
        <v>900</v>
      </c>
      <c r="C737" s="71" t="s">
        <v>42</v>
      </c>
      <c r="D737" s="72">
        <v>76.34</v>
      </c>
    </row>
    <row r="738" spans="1:4" x14ac:dyDescent="0.25">
      <c r="A738" s="71">
        <v>94341</v>
      </c>
      <c r="B738" s="70" t="s">
        <v>901</v>
      </c>
      <c r="C738" s="71" t="s">
        <v>42</v>
      </c>
      <c r="D738" s="72">
        <v>70.75</v>
      </c>
    </row>
    <row r="739" spans="1:4" x14ac:dyDescent="0.25">
      <c r="A739" s="71">
        <v>104742</v>
      </c>
      <c r="B739" s="70" t="s">
        <v>902</v>
      </c>
      <c r="C739" s="71" t="s">
        <v>37</v>
      </c>
      <c r="D739" s="72">
        <v>8.36</v>
      </c>
    </row>
    <row r="740" spans="1:4" x14ac:dyDescent="0.25">
      <c r="A740" s="71">
        <v>93382</v>
      </c>
      <c r="B740" s="70" t="s">
        <v>903</v>
      </c>
      <c r="C740" s="71" t="s">
        <v>42</v>
      </c>
      <c r="D740" s="72">
        <v>25.26</v>
      </c>
    </row>
    <row r="741" spans="1:4" x14ac:dyDescent="0.25">
      <c r="A741" s="71">
        <v>104737</v>
      </c>
      <c r="B741" s="70" t="s">
        <v>904</v>
      </c>
      <c r="C741" s="71" t="s">
        <v>42</v>
      </c>
      <c r="D741" s="72">
        <v>20.91</v>
      </c>
    </row>
    <row r="742" spans="1:4" x14ac:dyDescent="0.25">
      <c r="A742" s="71">
        <v>93369</v>
      </c>
      <c r="B742" s="70" t="s">
        <v>905</v>
      </c>
      <c r="C742" s="71" t="s">
        <v>42</v>
      </c>
      <c r="D742" s="72">
        <v>16.86</v>
      </c>
    </row>
    <row r="743" spans="1:4" x14ac:dyDescent="0.25">
      <c r="A743" s="71">
        <v>93373</v>
      </c>
      <c r="B743" s="70" t="s">
        <v>906</v>
      </c>
      <c r="C743" s="71" t="s">
        <v>42</v>
      </c>
      <c r="D743" s="72">
        <v>13.87</v>
      </c>
    </row>
    <row r="744" spans="1:4" x14ac:dyDescent="0.25">
      <c r="A744" s="71">
        <v>93368</v>
      </c>
      <c r="B744" s="70" t="s">
        <v>907</v>
      </c>
      <c r="C744" s="71" t="s">
        <v>42</v>
      </c>
      <c r="D744" s="72">
        <v>20.54</v>
      </c>
    </row>
    <row r="745" spans="1:4" x14ac:dyDescent="0.25">
      <c r="A745" s="71">
        <v>104729</v>
      </c>
      <c r="B745" s="70" t="s">
        <v>908</v>
      </c>
      <c r="C745" s="71" t="s">
        <v>42</v>
      </c>
      <c r="D745" s="72">
        <v>16.62</v>
      </c>
    </row>
    <row r="746" spans="1:4" x14ac:dyDescent="0.25">
      <c r="A746" s="71">
        <v>93372</v>
      </c>
      <c r="B746" s="70" t="s">
        <v>909</v>
      </c>
      <c r="C746" s="71" t="s">
        <v>42</v>
      </c>
      <c r="D746" s="72">
        <v>16.2</v>
      </c>
    </row>
    <row r="747" spans="1:4" x14ac:dyDescent="0.25">
      <c r="A747" s="71">
        <v>104731</v>
      </c>
      <c r="B747" s="70" t="s">
        <v>910</v>
      </c>
      <c r="C747" s="71" t="s">
        <v>42</v>
      </c>
      <c r="D747" s="72">
        <v>12.3</v>
      </c>
    </row>
    <row r="748" spans="1:4" x14ac:dyDescent="0.25">
      <c r="A748" s="71">
        <v>93367</v>
      </c>
      <c r="B748" s="70" t="s">
        <v>911</v>
      </c>
      <c r="C748" s="71" t="s">
        <v>42</v>
      </c>
      <c r="D748" s="72">
        <v>23.46</v>
      </c>
    </row>
    <row r="749" spans="1:4" x14ac:dyDescent="0.25">
      <c r="A749" s="71">
        <v>104728</v>
      </c>
      <c r="B749" s="70" t="s">
        <v>912</v>
      </c>
      <c r="C749" s="71" t="s">
        <v>42</v>
      </c>
      <c r="D749" s="72">
        <v>19.5</v>
      </c>
    </row>
    <row r="750" spans="1:4" x14ac:dyDescent="0.25">
      <c r="A750" s="71">
        <v>104730</v>
      </c>
      <c r="B750" s="70" t="s">
        <v>913</v>
      </c>
      <c r="C750" s="71" t="s">
        <v>42</v>
      </c>
      <c r="D750" s="72">
        <v>12.96</v>
      </c>
    </row>
    <row r="751" spans="1:4" x14ac:dyDescent="0.25">
      <c r="A751" s="71">
        <v>104732</v>
      </c>
      <c r="B751" s="70" t="s">
        <v>914</v>
      </c>
      <c r="C751" s="71" t="s">
        <v>42</v>
      </c>
      <c r="D751" s="72">
        <v>9.9700000000000006</v>
      </c>
    </row>
    <row r="752" spans="1:4" x14ac:dyDescent="0.25">
      <c r="A752" s="71">
        <v>104740</v>
      </c>
      <c r="B752" s="70" t="s">
        <v>915</v>
      </c>
      <c r="C752" s="71" t="s">
        <v>42</v>
      </c>
      <c r="D752" s="72">
        <v>28.34</v>
      </c>
    </row>
    <row r="753" spans="1:4" x14ac:dyDescent="0.25">
      <c r="A753" s="71">
        <v>104741</v>
      </c>
      <c r="B753" s="70" t="s">
        <v>916</v>
      </c>
      <c r="C753" s="71" t="s">
        <v>42</v>
      </c>
      <c r="D753" s="72">
        <v>24</v>
      </c>
    </row>
    <row r="754" spans="1:4" x14ac:dyDescent="0.25">
      <c r="A754" s="71">
        <v>93381</v>
      </c>
      <c r="B754" s="70" t="s">
        <v>18827</v>
      </c>
      <c r="C754" s="71" t="s">
        <v>42</v>
      </c>
      <c r="D754" s="72">
        <v>12.42</v>
      </c>
    </row>
    <row r="755" spans="1:4" x14ac:dyDescent="0.25">
      <c r="A755" s="71">
        <v>93379</v>
      </c>
      <c r="B755" s="70" t="s">
        <v>18828</v>
      </c>
      <c r="C755" s="71" t="s">
        <v>42</v>
      </c>
      <c r="D755" s="72">
        <v>18.010000000000002</v>
      </c>
    </row>
    <row r="756" spans="1:4" x14ac:dyDescent="0.25">
      <c r="A756" s="71">
        <v>93380</v>
      </c>
      <c r="B756" s="70" t="s">
        <v>18829</v>
      </c>
      <c r="C756" s="71" t="s">
        <v>42</v>
      </c>
      <c r="D756" s="72">
        <v>15.34</v>
      </c>
    </row>
    <row r="757" spans="1:4" x14ac:dyDescent="0.25">
      <c r="A757" s="71">
        <v>93378</v>
      </c>
      <c r="B757" s="70" t="s">
        <v>18830</v>
      </c>
      <c r="C757" s="71" t="s">
        <v>42</v>
      </c>
      <c r="D757" s="72">
        <v>23.43</v>
      </c>
    </row>
    <row r="758" spans="1:4" x14ac:dyDescent="0.25">
      <c r="A758" s="71">
        <v>104733</v>
      </c>
      <c r="B758" s="70" t="s">
        <v>18831</v>
      </c>
      <c r="C758" s="71" t="s">
        <v>42</v>
      </c>
      <c r="D758" s="72">
        <v>19.079999999999998</v>
      </c>
    </row>
    <row r="759" spans="1:4" x14ac:dyDescent="0.25">
      <c r="A759" s="71">
        <v>104735</v>
      </c>
      <c r="B759" s="70" t="s">
        <v>18832</v>
      </c>
      <c r="C759" s="71" t="s">
        <v>42</v>
      </c>
      <c r="D759" s="72">
        <v>11.33</v>
      </c>
    </row>
    <row r="760" spans="1:4" x14ac:dyDescent="0.25">
      <c r="A760" s="71">
        <v>104734</v>
      </c>
      <c r="B760" s="70" t="s">
        <v>18833</v>
      </c>
      <c r="C760" s="71" t="s">
        <v>42</v>
      </c>
      <c r="D760" s="72">
        <v>13.87</v>
      </c>
    </row>
    <row r="761" spans="1:4" x14ac:dyDescent="0.25">
      <c r="A761" s="71">
        <v>104736</v>
      </c>
      <c r="B761" s="70" t="s">
        <v>18834</v>
      </c>
      <c r="C761" s="71" t="s">
        <v>42</v>
      </c>
      <c r="D761" s="72">
        <v>8.5</v>
      </c>
    </row>
    <row r="762" spans="1:4" x14ac:dyDescent="0.25">
      <c r="A762" s="71">
        <v>105732</v>
      </c>
      <c r="B762" s="70" t="s">
        <v>917</v>
      </c>
      <c r="C762" s="71" t="s">
        <v>42</v>
      </c>
      <c r="D762" s="72">
        <v>244.71</v>
      </c>
    </row>
    <row r="763" spans="1:4" x14ac:dyDescent="0.25">
      <c r="A763" s="71">
        <v>96397</v>
      </c>
      <c r="B763" s="70" t="s">
        <v>918</v>
      </c>
      <c r="C763" s="71" t="s">
        <v>42</v>
      </c>
      <c r="D763" s="72">
        <v>240.28</v>
      </c>
    </row>
    <row r="764" spans="1:4" x14ac:dyDescent="0.25">
      <c r="A764" s="71">
        <v>105735</v>
      </c>
      <c r="B764" s="70" t="s">
        <v>919</v>
      </c>
      <c r="C764" s="71" t="s">
        <v>42</v>
      </c>
      <c r="D764" s="72">
        <v>238.03</v>
      </c>
    </row>
    <row r="765" spans="1:4" x14ac:dyDescent="0.25">
      <c r="A765" s="71">
        <v>105727</v>
      </c>
      <c r="B765" s="70" t="s">
        <v>920</v>
      </c>
      <c r="C765" s="71" t="s">
        <v>42</v>
      </c>
      <c r="D765" s="72">
        <v>174.49</v>
      </c>
    </row>
    <row r="766" spans="1:4" x14ac:dyDescent="0.25">
      <c r="A766" s="71">
        <v>96396</v>
      </c>
      <c r="B766" s="70" t="s">
        <v>921</v>
      </c>
      <c r="C766" s="71" t="s">
        <v>42</v>
      </c>
      <c r="D766" s="72">
        <v>171.07</v>
      </c>
    </row>
    <row r="767" spans="1:4" x14ac:dyDescent="0.25">
      <c r="A767" s="71">
        <v>105730</v>
      </c>
      <c r="B767" s="70" t="s">
        <v>922</v>
      </c>
      <c r="C767" s="71" t="s">
        <v>42</v>
      </c>
      <c r="D767" s="72">
        <v>169.33</v>
      </c>
    </row>
    <row r="768" spans="1:4" x14ac:dyDescent="0.25">
      <c r="A768" s="71">
        <v>105737</v>
      </c>
      <c r="B768" s="70" t="s">
        <v>923</v>
      </c>
      <c r="C768" s="71" t="s">
        <v>42</v>
      </c>
      <c r="D768" s="72">
        <v>334.01</v>
      </c>
    </row>
    <row r="769" spans="1:4" x14ac:dyDescent="0.25">
      <c r="A769" s="71">
        <v>96398</v>
      </c>
      <c r="B769" s="70" t="s">
        <v>924</v>
      </c>
      <c r="C769" s="71" t="s">
        <v>42</v>
      </c>
      <c r="D769" s="72">
        <v>330.69</v>
      </c>
    </row>
    <row r="770" spans="1:4" x14ac:dyDescent="0.25">
      <c r="A770" s="71">
        <v>105740</v>
      </c>
      <c r="B770" s="70" t="s">
        <v>925</v>
      </c>
      <c r="C770" s="71" t="s">
        <v>42</v>
      </c>
      <c r="D770" s="72">
        <v>328.9</v>
      </c>
    </row>
    <row r="771" spans="1:4" x14ac:dyDescent="0.25">
      <c r="A771" s="71">
        <v>105749</v>
      </c>
      <c r="B771" s="70" t="s">
        <v>926</v>
      </c>
      <c r="C771" s="71" t="s">
        <v>42</v>
      </c>
      <c r="D771" s="72">
        <v>158.72999999999999</v>
      </c>
    </row>
    <row r="772" spans="1:4" x14ac:dyDescent="0.25">
      <c r="A772" s="71">
        <v>96400</v>
      </c>
      <c r="B772" s="70" t="s">
        <v>927</v>
      </c>
      <c r="C772" s="71" t="s">
        <v>42</v>
      </c>
      <c r="D772" s="72">
        <v>156.88</v>
      </c>
    </row>
    <row r="773" spans="1:4" x14ac:dyDescent="0.25">
      <c r="A773" s="71">
        <v>105752</v>
      </c>
      <c r="B773" s="70" t="s">
        <v>928</v>
      </c>
      <c r="C773" s="71" t="s">
        <v>42</v>
      </c>
      <c r="D773" s="72">
        <v>155.25</v>
      </c>
    </row>
    <row r="774" spans="1:4" x14ac:dyDescent="0.25">
      <c r="A774" s="71">
        <v>105754</v>
      </c>
      <c r="B774" s="70" t="s">
        <v>929</v>
      </c>
      <c r="C774" s="71" t="s">
        <v>42</v>
      </c>
      <c r="D774" s="72">
        <v>153.72</v>
      </c>
    </row>
    <row r="775" spans="1:4" x14ac:dyDescent="0.25">
      <c r="A775" s="71">
        <v>105742</v>
      </c>
      <c r="B775" s="70" t="s">
        <v>930</v>
      </c>
      <c r="C775" s="71" t="s">
        <v>42</v>
      </c>
      <c r="D775" s="72">
        <v>120.74</v>
      </c>
    </row>
    <row r="776" spans="1:4" x14ac:dyDescent="0.25">
      <c r="A776" s="71">
        <v>96399</v>
      </c>
      <c r="B776" s="70" t="s">
        <v>931</v>
      </c>
      <c r="C776" s="71" t="s">
        <v>42</v>
      </c>
      <c r="D776" s="72">
        <v>119.13</v>
      </c>
    </row>
    <row r="777" spans="1:4" x14ac:dyDescent="0.25">
      <c r="A777" s="71">
        <v>105745</v>
      </c>
      <c r="B777" s="70" t="s">
        <v>932</v>
      </c>
      <c r="C777" s="71" t="s">
        <v>42</v>
      </c>
      <c r="D777" s="72">
        <v>117.5</v>
      </c>
    </row>
    <row r="778" spans="1:4" x14ac:dyDescent="0.25">
      <c r="A778" s="71">
        <v>105747</v>
      </c>
      <c r="B778" s="70" t="s">
        <v>933</v>
      </c>
      <c r="C778" s="71" t="s">
        <v>42</v>
      </c>
      <c r="D778" s="72">
        <v>115.86</v>
      </c>
    </row>
    <row r="779" spans="1:4" x14ac:dyDescent="0.25">
      <c r="A779" s="71">
        <v>105657</v>
      </c>
      <c r="B779" s="70" t="s">
        <v>934</v>
      </c>
      <c r="C779" s="71" t="s">
        <v>42</v>
      </c>
      <c r="D779" s="72">
        <v>183.41</v>
      </c>
    </row>
    <row r="780" spans="1:4" x14ac:dyDescent="0.25">
      <c r="A780" s="71">
        <v>100566</v>
      </c>
      <c r="B780" s="70" t="s">
        <v>935</v>
      </c>
      <c r="C780" s="71" t="s">
        <v>42</v>
      </c>
      <c r="D780" s="72">
        <v>176.43</v>
      </c>
    </row>
    <row r="781" spans="1:4" x14ac:dyDescent="0.25">
      <c r="A781" s="71">
        <v>105666</v>
      </c>
      <c r="B781" s="70" t="s">
        <v>936</v>
      </c>
      <c r="C781" s="71" t="s">
        <v>42</v>
      </c>
      <c r="D781" s="72">
        <v>172.94</v>
      </c>
    </row>
    <row r="782" spans="1:4" x14ac:dyDescent="0.25">
      <c r="A782" s="71">
        <v>105639</v>
      </c>
      <c r="B782" s="70" t="s">
        <v>937</v>
      </c>
      <c r="C782" s="71" t="s">
        <v>42</v>
      </c>
      <c r="D782" s="72">
        <v>0</v>
      </c>
    </row>
    <row r="783" spans="1:4" x14ac:dyDescent="0.25">
      <c r="A783" s="71">
        <v>105645</v>
      </c>
      <c r="B783" s="70" t="s">
        <v>938</v>
      </c>
      <c r="C783" s="71" t="s">
        <v>42</v>
      </c>
      <c r="D783" s="72">
        <v>0</v>
      </c>
    </row>
    <row r="784" spans="1:4" x14ac:dyDescent="0.25">
      <c r="A784" s="71">
        <v>105651</v>
      </c>
      <c r="B784" s="70" t="s">
        <v>939</v>
      </c>
      <c r="C784" s="71" t="s">
        <v>42</v>
      </c>
      <c r="D784" s="72">
        <v>0</v>
      </c>
    </row>
    <row r="785" spans="1:4" x14ac:dyDescent="0.25">
      <c r="A785" s="71">
        <v>105658</v>
      </c>
      <c r="B785" s="70" t="s">
        <v>940</v>
      </c>
      <c r="C785" s="71" t="s">
        <v>42</v>
      </c>
      <c r="D785" s="72">
        <v>216.7</v>
      </c>
    </row>
    <row r="786" spans="1:4" x14ac:dyDescent="0.25">
      <c r="A786" s="71">
        <v>100567</v>
      </c>
      <c r="B786" s="70" t="s">
        <v>941</v>
      </c>
      <c r="C786" s="71" t="s">
        <v>42</v>
      </c>
      <c r="D786" s="72">
        <v>209.72</v>
      </c>
    </row>
    <row r="787" spans="1:4" x14ac:dyDescent="0.25">
      <c r="A787" s="71">
        <v>105667</v>
      </c>
      <c r="B787" s="70" t="s">
        <v>942</v>
      </c>
      <c r="C787" s="71" t="s">
        <v>42</v>
      </c>
      <c r="D787" s="72">
        <v>206.23</v>
      </c>
    </row>
    <row r="788" spans="1:4" x14ac:dyDescent="0.25">
      <c r="A788" s="71">
        <v>105640</v>
      </c>
      <c r="B788" s="70" t="s">
        <v>943</v>
      </c>
      <c r="C788" s="71" t="s">
        <v>42</v>
      </c>
      <c r="D788" s="72">
        <v>0</v>
      </c>
    </row>
    <row r="789" spans="1:4" x14ac:dyDescent="0.25">
      <c r="A789" s="71">
        <v>105646</v>
      </c>
      <c r="B789" s="70" t="s">
        <v>944</v>
      </c>
      <c r="C789" s="71" t="s">
        <v>42</v>
      </c>
      <c r="D789" s="72">
        <v>0</v>
      </c>
    </row>
    <row r="790" spans="1:4" x14ac:dyDescent="0.25">
      <c r="A790" s="71">
        <v>105652</v>
      </c>
      <c r="B790" s="70" t="s">
        <v>945</v>
      </c>
      <c r="C790" s="71" t="s">
        <v>42</v>
      </c>
      <c r="D790" s="72">
        <v>0</v>
      </c>
    </row>
    <row r="791" spans="1:4" x14ac:dyDescent="0.25">
      <c r="A791" s="71">
        <v>105659</v>
      </c>
      <c r="B791" s="70" t="s">
        <v>946</v>
      </c>
      <c r="C791" s="71" t="s">
        <v>42</v>
      </c>
      <c r="D791" s="72">
        <v>249.51</v>
      </c>
    </row>
    <row r="792" spans="1:4" x14ac:dyDescent="0.25">
      <c r="A792" s="71">
        <v>100568</v>
      </c>
      <c r="B792" s="70" t="s">
        <v>947</v>
      </c>
      <c r="C792" s="71" t="s">
        <v>42</v>
      </c>
      <c r="D792" s="72">
        <v>242.53</v>
      </c>
    </row>
    <row r="793" spans="1:4" x14ac:dyDescent="0.25">
      <c r="A793" s="71">
        <v>105668</v>
      </c>
      <c r="B793" s="70" t="s">
        <v>948</v>
      </c>
      <c r="C793" s="71" t="s">
        <v>42</v>
      </c>
      <c r="D793" s="72">
        <v>239.04</v>
      </c>
    </row>
    <row r="794" spans="1:4" x14ac:dyDescent="0.25">
      <c r="A794" s="71">
        <v>105641</v>
      </c>
      <c r="B794" s="70" t="s">
        <v>949</v>
      </c>
      <c r="C794" s="71" t="s">
        <v>42</v>
      </c>
      <c r="D794" s="72">
        <v>0</v>
      </c>
    </row>
    <row r="795" spans="1:4" x14ac:dyDescent="0.25">
      <c r="A795" s="71">
        <v>105647</v>
      </c>
      <c r="B795" s="70" t="s">
        <v>950</v>
      </c>
      <c r="C795" s="71" t="s">
        <v>42</v>
      </c>
      <c r="D795" s="72">
        <v>0</v>
      </c>
    </row>
    <row r="796" spans="1:4" x14ac:dyDescent="0.25">
      <c r="A796" s="71">
        <v>105653</v>
      </c>
      <c r="B796" s="70" t="s">
        <v>951</v>
      </c>
      <c r="C796" s="71" t="s">
        <v>42</v>
      </c>
      <c r="D796" s="72">
        <v>0</v>
      </c>
    </row>
    <row r="797" spans="1:4" x14ac:dyDescent="0.25">
      <c r="A797" s="71">
        <v>105710</v>
      </c>
      <c r="B797" s="70" t="s">
        <v>952</v>
      </c>
      <c r="C797" s="71" t="s">
        <v>42</v>
      </c>
      <c r="D797" s="72">
        <v>112.35</v>
      </c>
    </row>
    <row r="798" spans="1:4" x14ac:dyDescent="0.25">
      <c r="A798" s="71">
        <v>100564</v>
      </c>
      <c r="B798" s="70" t="s">
        <v>953</v>
      </c>
      <c r="C798" s="71" t="s">
        <v>42</v>
      </c>
      <c r="D798" s="72">
        <v>105.38</v>
      </c>
    </row>
    <row r="799" spans="1:4" x14ac:dyDescent="0.25">
      <c r="A799" s="71">
        <v>105711</v>
      </c>
      <c r="B799" s="70" t="s">
        <v>954</v>
      </c>
      <c r="C799" s="71" t="s">
        <v>42</v>
      </c>
      <c r="D799" s="72">
        <v>101.89</v>
      </c>
    </row>
    <row r="800" spans="1:4" x14ac:dyDescent="0.25">
      <c r="A800" s="71">
        <v>105705</v>
      </c>
      <c r="B800" s="70" t="s">
        <v>955</v>
      </c>
      <c r="C800" s="71" t="s">
        <v>42</v>
      </c>
      <c r="D800" s="72">
        <v>0</v>
      </c>
    </row>
    <row r="801" spans="1:4" x14ac:dyDescent="0.25">
      <c r="A801" s="71">
        <v>105706</v>
      </c>
      <c r="B801" s="70" t="s">
        <v>956</v>
      </c>
      <c r="C801" s="71" t="s">
        <v>42</v>
      </c>
      <c r="D801" s="72">
        <v>0</v>
      </c>
    </row>
    <row r="802" spans="1:4" x14ac:dyDescent="0.25">
      <c r="A802" s="71">
        <v>105708</v>
      </c>
      <c r="B802" s="70" t="s">
        <v>957</v>
      </c>
      <c r="C802" s="71" t="s">
        <v>42</v>
      </c>
      <c r="D802" s="72">
        <v>0</v>
      </c>
    </row>
    <row r="803" spans="1:4" x14ac:dyDescent="0.25">
      <c r="A803" s="71">
        <v>105690</v>
      </c>
      <c r="B803" s="70" t="s">
        <v>958</v>
      </c>
      <c r="C803" s="71" t="s">
        <v>42</v>
      </c>
      <c r="D803" s="72">
        <v>170.35</v>
      </c>
    </row>
    <row r="804" spans="1:4" x14ac:dyDescent="0.25">
      <c r="A804" s="71">
        <v>100569</v>
      </c>
      <c r="B804" s="70" t="s">
        <v>959</v>
      </c>
      <c r="C804" s="71" t="s">
        <v>42</v>
      </c>
      <c r="D804" s="72">
        <v>163.37</v>
      </c>
    </row>
    <row r="805" spans="1:4" x14ac:dyDescent="0.25">
      <c r="A805" s="71">
        <v>105699</v>
      </c>
      <c r="B805" s="70" t="s">
        <v>960</v>
      </c>
      <c r="C805" s="71" t="s">
        <v>42</v>
      </c>
      <c r="D805" s="72">
        <v>159.88</v>
      </c>
    </row>
    <row r="806" spans="1:4" x14ac:dyDescent="0.25">
      <c r="A806" s="71">
        <v>105672</v>
      </c>
      <c r="B806" s="70" t="s">
        <v>961</v>
      </c>
      <c r="C806" s="71" t="s">
        <v>42</v>
      </c>
      <c r="D806" s="72">
        <v>0</v>
      </c>
    </row>
    <row r="807" spans="1:4" x14ac:dyDescent="0.25">
      <c r="A807" s="71">
        <v>105678</v>
      </c>
      <c r="B807" s="70" t="s">
        <v>962</v>
      </c>
      <c r="C807" s="71" t="s">
        <v>42</v>
      </c>
      <c r="D807" s="72">
        <v>0</v>
      </c>
    </row>
    <row r="808" spans="1:4" x14ac:dyDescent="0.25">
      <c r="A808" s="71">
        <v>105684</v>
      </c>
      <c r="B808" s="70" t="s">
        <v>963</v>
      </c>
      <c r="C808" s="71" t="s">
        <v>42</v>
      </c>
      <c r="D808" s="72">
        <v>0</v>
      </c>
    </row>
    <row r="809" spans="1:4" x14ac:dyDescent="0.25">
      <c r="A809" s="71">
        <v>105691</v>
      </c>
      <c r="B809" s="70" t="s">
        <v>964</v>
      </c>
      <c r="C809" s="71" t="s">
        <v>42</v>
      </c>
      <c r="D809" s="72">
        <v>203.91</v>
      </c>
    </row>
    <row r="810" spans="1:4" x14ac:dyDescent="0.25">
      <c r="A810" s="71">
        <v>100570</v>
      </c>
      <c r="B810" s="70" t="s">
        <v>965</v>
      </c>
      <c r="C810" s="71" t="s">
        <v>42</v>
      </c>
      <c r="D810" s="72">
        <v>196.93</v>
      </c>
    </row>
    <row r="811" spans="1:4" x14ac:dyDescent="0.25">
      <c r="A811" s="71">
        <v>105700</v>
      </c>
      <c r="B811" s="70" t="s">
        <v>966</v>
      </c>
      <c r="C811" s="71" t="s">
        <v>42</v>
      </c>
      <c r="D811" s="72">
        <v>193.44</v>
      </c>
    </row>
    <row r="812" spans="1:4" x14ac:dyDescent="0.25">
      <c r="A812" s="71">
        <v>105673</v>
      </c>
      <c r="B812" s="70" t="s">
        <v>967</v>
      </c>
      <c r="C812" s="71" t="s">
        <v>42</v>
      </c>
      <c r="D812" s="72">
        <v>0</v>
      </c>
    </row>
    <row r="813" spans="1:4" x14ac:dyDescent="0.25">
      <c r="A813" s="71">
        <v>105679</v>
      </c>
      <c r="B813" s="70" t="s">
        <v>968</v>
      </c>
      <c r="C813" s="71" t="s">
        <v>42</v>
      </c>
      <c r="D813" s="72">
        <v>0</v>
      </c>
    </row>
    <row r="814" spans="1:4" x14ac:dyDescent="0.25">
      <c r="A814" s="71">
        <v>105685</v>
      </c>
      <c r="B814" s="70" t="s">
        <v>969</v>
      </c>
      <c r="C814" s="71" t="s">
        <v>42</v>
      </c>
      <c r="D814" s="72">
        <v>0</v>
      </c>
    </row>
    <row r="815" spans="1:4" x14ac:dyDescent="0.25">
      <c r="A815" s="71">
        <v>105692</v>
      </c>
      <c r="B815" s="70" t="s">
        <v>970</v>
      </c>
      <c r="C815" s="71" t="s">
        <v>42</v>
      </c>
      <c r="D815" s="72">
        <v>237</v>
      </c>
    </row>
    <row r="816" spans="1:4" x14ac:dyDescent="0.25">
      <c r="A816" s="71">
        <v>100571</v>
      </c>
      <c r="B816" s="70" t="s">
        <v>971</v>
      </c>
      <c r="C816" s="71" t="s">
        <v>42</v>
      </c>
      <c r="D816" s="72">
        <v>230.02</v>
      </c>
    </row>
    <row r="817" spans="1:4" x14ac:dyDescent="0.25">
      <c r="A817" s="71">
        <v>105701</v>
      </c>
      <c r="B817" s="70" t="s">
        <v>972</v>
      </c>
      <c r="C817" s="71" t="s">
        <v>42</v>
      </c>
      <c r="D817" s="72">
        <v>226.53</v>
      </c>
    </row>
    <row r="818" spans="1:4" x14ac:dyDescent="0.25">
      <c r="A818" s="71">
        <v>105674</v>
      </c>
      <c r="B818" s="70" t="s">
        <v>973</v>
      </c>
      <c r="C818" s="71" t="s">
        <v>42</v>
      </c>
      <c r="D818" s="72">
        <v>0</v>
      </c>
    </row>
    <row r="819" spans="1:4" x14ac:dyDescent="0.25">
      <c r="A819" s="71">
        <v>105680</v>
      </c>
      <c r="B819" s="70" t="s">
        <v>974</v>
      </c>
      <c r="C819" s="71" t="s">
        <v>42</v>
      </c>
      <c r="D819" s="72">
        <v>0</v>
      </c>
    </row>
    <row r="820" spans="1:4" x14ac:dyDescent="0.25">
      <c r="A820" s="71">
        <v>105686</v>
      </c>
      <c r="B820" s="70" t="s">
        <v>975</v>
      </c>
      <c r="C820" s="71" t="s">
        <v>42</v>
      </c>
      <c r="D820" s="72">
        <v>0</v>
      </c>
    </row>
    <row r="821" spans="1:4" x14ac:dyDescent="0.25">
      <c r="A821" s="71">
        <v>105718</v>
      </c>
      <c r="B821" s="70" t="s">
        <v>976</v>
      </c>
      <c r="C821" s="71" t="s">
        <v>42</v>
      </c>
      <c r="D821" s="72">
        <v>98.75</v>
      </c>
    </row>
    <row r="822" spans="1:4" x14ac:dyDescent="0.25">
      <c r="A822" s="71">
        <v>100565</v>
      </c>
      <c r="B822" s="70" t="s">
        <v>977</v>
      </c>
      <c r="C822" s="71" t="s">
        <v>42</v>
      </c>
      <c r="D822" s="72">
        <v>91.78</v>
      </c>
    </row>
    <row r="823" spans="1:4" x14ac:dyDescent="0.25">
      <c r="A823" s="71">
        <v>105581</v>
      </c>
      <c r="B823" s="70" t="s">
        <v>978</v>
      </c>
      <c r="C823" s="71" t="s">
        <v>42</v>
      </c>
      <c r="D823" s="72">
        <v>88.29</v>
      </c>
    </row>
    <row r="824" spans="1:4" x14ac:dyDescent="0.25">
      <c r="A824" s="71">
        <v>105713</v>
      </c>
      <c r="B824" s="70" t="s">
        <v>979</v>
      </c>
      <c r="C824" s="71" t="s">
        <v>42</v>
      </c>
      <c r="D824" s="72">
        <v>0</v>
      </c>
    </row>
    <row r="825" spans="1:4" x14ac:dyDescent="0.25">
      <c r="A825" s="71">
        <v>105714</v>
      </c>
      <c r="B825" s="70" t="s">
        <v>980</v>
      </c>
      <c r="C825" s="71" t="s">
        <v>42</v>
      </c>
      <c r="D825" s="72">
        <v>0</v>
      </c>
    </row>
    <row r="826" spans="1:4" x14ac:dyDescent="0.25">
      <c r="A826" s="71">
        <v>105716</v>
      </c>
      <c r="B826" s="70" t="s">
        <v>981</v>
      </c>
      <c r="C826" s="71" t="s">
        <v>42</v>
      </c>
      <c r="D826" s="72">
        <v>0</v>
      </c>
    </row>
    <row r="827" spans="1:4" x14ac:dyDescent="0.25">
      <c r="A827" s="71">
        <v>105624</v>
      </c>
      <c r="B827" s="70" t="s">
        <v>982</v>
      </c>
      <c r="C827" s="71" t="s">
        <v>42</v>
      </c>
      <c r="D827" s="72">
        <v>128.29</v>
      </c>
    </row>
    <row r="828" spans="1:4" x14ac:dyDescent="0.25">
      <c r="A828" s="71">
        <v>96391</v>
      </c>
      <c r="B828" s="70" t="s">
        <v>983</v>
      </c>
      <c r="C828" s="71" t="s">
        <v>42</v>
      </c>
      <c r="D828" s="72">
        <v>122.68</v>
      </c>
    </row>
    <row r="829" spans="1:4" x14ac:dyDescent="0.25">
      <c r="A829" s="71">
        <v>105632</v>
      </c>
      <c r="B829" s="70" t="s">
        <v>984</v>
      </c>
      <c r="C829" s="71" t="s">
        <v>42</v>
      </c>
      <c r="D829" s="72">
        <v>121.76</v>
      </c>
    </row>
    <row r="830" spans="1:4" x14ac:dyDescent="0.25">
      <c r="A830" s="71">
        <v>105601</v>
      </c>
      <c r="B830" s="70" t="s">
        <v>985</v>
      </c>
      <c r="C830" s="71" t="s">
        <v>42</v>
      </c>
      <c r="D830" s="72">
        <v>0</v>
      </c>
    </row>
    <row r="831" spans="1:4" x14ac:dyDescent="0.25">
      <c r="A831" s="71">
        <v>105609</v>
      </c>
      <c r="B831" s="70" t="s">
        <v>986</v>
      </c>
      <c r="C831" s="71" t="s">
        <v>42</v>
      </c>
      <c r="D831" s="72">
        <v>0</v>
      </c>
    </row>
    <row r="832" spans="1:4" x14ac:dyDescent="0.25">
      <c r="A832" s="71">
        <v>105617</v>
      </c>
      <c r="B832" s="70" t="s">
        <v>987</v>
      </c>
      <c r="C832" s="71" t="s">
        <v>42</v>
      </c>
      <c r="D832" s="72">
        <v>0</v>
      </c>
    </row>
    <row r="833" spans="1:4" x14ac:dyDescent="0.25">
      <c r="A833" s="71">
        <v>105625</v>
      </c>
      <c r="B833" s="70" t="s">
        <v>988</v>
      </c>
      <c r="C833" s="71" t="s">
        <v>42</v>
      </c>
      <c r="D833" s="72">
        <v>162.74</v>
      </c>
    </row>
    <row r="834" spans="1:4" x14ac:dyDescent="0.25">
      <c r="A834" s="71">
        <v>96392</v>
      </c>
      <c r="B834" s="70" t="s">
        <v>989</v>
      </c>
      <c r="C834" s="71" t="s">
        <v>42</v>
      </c>
      <c r="D834" s="72">
        <v>157.13</v>
      </c>
    </row>
    <row r="835" spans="1:4" x14ac:dyDescent="0.25">
      <c r="A835" s="71">
        <v>105633</v>
      </c>
      <c r="B835" s="70" t="s">
        <v>990</v>
      </c>
      <c r="C835" s="71" t="s">
        <v>42</v>
      </c>
      <c r="D835" s="72">
        <v>156.21</v>
      </c>
    </row>
    <row r="836" spans="1:4" x14ac:dyDescent="0.25">
      <c r="A836" s="71">
        <v>105602</v>
      </c>
      <c r="B836" s="70" t="s">
        <v>991</v>
      </c>
      <c r="C836" s="71" t="s">
        <v>42</v>
      </c>
      <c r="D836" s="72">
        <v>0</v>
      </c>
    </row>
    <row r="837" spans="1:4" x14ac:dyDescent="0.25">
      <c r="A837" s="71">
        <v>105610</v>
      </c>
      <c r="B837" s="70" t="s">
        <v>992</v>
      </c>
      <c r="C837" s="71" t="s">
        <v>42</v>
      </c>
      <c r="D837" s="72">
        <v>0</v>
      </c>
    </row>
    <row r="838" spans="1:4" x14ac:dyDescent="0.25">
      <c r="A838" s="71">
        <v>105618</v>
      </c>
      <c r="B838" s="70" t="s">
        <v>993</v>
      </c>
      <c r="C838" s="71" t="s">
        <v>42</v>
      </c>
      <c r="D838" s="72">
        <v>0</v>
      </c>
    </row>
    <row r="839" spans="1:4" x14ac:dyDescent="0.25">
      <c r="A839" s="71">
        <v>105571</v>
      </c>
      <c r="B839" s="70" t="s">
        <v>994</v>
      </c>
      <c r="C839" s="71" t="s">
        <v>42</v>
      </c>
      <c r="D839" s="72">
        <v>57.49</v>
      </c>
    </row>
    <row r="840" spans="1:4" x14ac:dyDescent="0.25">
      <c r="A840" s="71">
        <v>96389</v>
      </c>
      <c r="B840" s="70" t="s">
        <v>995</v>
      </c>
      <c r="C840" s="71" t="s">
        <v>42</v>
      </c>
      <c r="D840" s="72">
        <v>51.88</v>
      </c>
    </row>
    <row r="841" spans="1:4" x14ac:dyDescent="0.25">
      <c r="A841" s="71">
        <v>105575</v>
      </c>
      <c r="B841" s="70" t="s">
        <v>996</v>
      </c>
      <c r="C841" s="71" t="s">
        <v>42</v>
      </c>
      <c r="D841" s="72">
        <v>50.96</v>
      </c>
    </row>
    <row r="842" spans="1:4" x14ac:dyDescent="0.25">
      <c r="A842" s="71">
        <v>105599</v>
      </c>
      <c r="B842" s="70" t="s">
        <v>997</v>
      </c>
      <c r="C842" s="71" t="s">
        <v>42</v>
      </c>
      <c r="D842" s="72">
        <v>0</v>
      </c>
    </row>
    <row r="843" spans="1:4" x14ac:dyDescent="0.25">
      <c r="A843" s="71">
        <v>105607</v>
      </c>
      <c r="B843" s="70" t="s">
        <v>998</v>
      </c>
      <c r="C843" s="71" t="s">
        <v>42</v>
      </c>
      <c r="D843" s="72">
        <v>0</v>
      </c>
    </row>
    <row r="844" spans="1:4" x14ac:dyDescent="0.25">
      <c r="A844" s="71">
        <v>105615</v>
      </c>
      <c r="B844" s="70" t="s">
        <v>999</v>
      </c>
      <c r="C844" s="71" t="s">
        <v>42</v>
      </c>
      <c r="D844" s="72">
        <v>0</v>
      </c>
    </row>
    <row r="845" spans="1:4" x14ac:dyDescent="0.25">
      <c r="A845" s="71">
        <v>105623</v>
      </c>
      <c r="B845" s="70" t="s">
        <v>1000</v>
      </c>
      <c r="C845" s="71" t="s">
        <v>42</v>
      </c>
      <c r="D845" s="72">
        <v>93.37</v>
      </c>
    </row>
    <row r="846" spans="1:4" x14ac:dyDescent="0.25">
      <c r="A846" s="71">
        <v>96390</v>
      </c>
      <c r="B846" s="70" t="s">
        <v>1001</v>
      </c>
      <c r="C846" s="71" t="s">
        <v>42</v>
      </c>
      <c r="D846" s="72">
        <v>87.76</v>
      </c>
    </row>
    <row r="847" spans="1:4" x14ac:dyDescent="0.25">
      <c r="A847" s="71">
        <v>105631</v>
      </c>
      <c r="B847" s="70" t="s">
        <v>1002</v>
      </c>
      <c r="C847" s="71" t="s">
        <v>42</v>
      </c>
      <c r="D847" s="72">
        <v>86.84</v>
      </c>
    </row>
    <row r="848" spans="1:4" x14ac:dyDescent="0.25">
      <c r="A848" s="71">
        <v>105600</v>
      </c>
      <c r="B848" s="70" t="s">
        <v>1003</v>
      </c>
      <c r="C848" s="71" t="s">
        <v>42</v>
      </c>
      <c r="D848" s="72">
        <v>0</v>
      </c>
    </row>
    <row r="849" spans="1:4" x14ac:dyDescent="0.25">
      <c r="A849" s="71">
        <v>105608</v>
      </c>
      <c r="B849" s="70" t="s">
        <v>1004</v>
      </c>
      <c r="C849" s="71" t="s">
        <v>42</v>
      </c>
      <c r="D849" s="72">
        <v>0</v>
      </c>
    </row>
    <row r="850" spans="1:4" x14ac:dyDescent="0.25">
      <c r="A850" s="71">
        <v>105616</v>
      </c>
      <c r="B850" s="70" t="s">
        <v>1005</v>
      </c>
      <c r="C850" s="71" t="s">
        <v>42</v>
      </c>
      <c r="D850" s="72">
        <v>0</v>
      </c>
    </row>
    <row r="851" spans="1:4" x14ac:dyDescent="0.25">
      <c r="A851" s="71">
        <v>105585</v>
      </c>
      <c r="B851" s="70" t="s">
        <v>1006</v>
      </c>
      <c r="C851" s="71" t="s">
        <v>42</v>
      </c>
      <c r="D851" s="72">
        <v>120.13</v>
      </c>
    </row>
    <row r="852" spans="1:4" x14ac:dyDescent="0.25">
      <c r="A852" s="71">
        <v>100572</v>
      </c>
      <c r="B852" s="70" t="s">
        <v>1007</v>
      </c>
      <c r="C852" s="71" t="s">
        <v>42</v>
      </c>
      <c r="D852" s="72">
        <v>110.58</v>
      </c>
    </row>
    <row r="853" spans="1:4" x14ac:dyDescent="0.25">
      <c r="A853" s="71">
        <v>105588</v>
      </c>
      <c r="B853" s="70" t="s">
        <v>1008</v>
      </c>
      <c r="C853" s="71" t="s">
        <v>42</v>
      </c>
      <c r="D853" s="72">
        <v>109.61</v>
      </c>
    </row>
    <row r="854" spans="1:4" x14ac:dyDescent="0.25">
      <c r="A854" s="71">
        <v>105583</v>
      </c>
      <c r="B854" s="70" t="s">
        <v>1009</v>
      </c>
      <c r="C854" s="71" t="s">
        <v>42</v>
      </c>
      <c r="D854" s="72">
        <v>0</v>
      </c>
    </row>
    <row r="855" spans="1:4" x14ac:dyDescent="0.25">
      <c r="A855" s="71">
        <v>105719</v>
      </c>
      <c r="B855" s="70" t="s">
        <v>1010</v>
      </c>
      <c r="C855" s="71" t="s">
        <v>42</v>
      </c>
      <c r="D855" s="72">
        <v>0</v>
      </c>
    </row>
    <row r="856" spans="1:4" x14ac:dyDescent="0.25">
      <c r="A856" s="71">
        <v>105721</v>
      </c>
      <c r="B856" s="70" t="s">
        <v>1011</v>
      </c>
      <c r="C856" s="71" t="s">
        <v>42</v>
      </c>
      <c r="D856" s="72">
        <v>0</v>
      </c>
    </row>
    <row r="857" spans="1:4" x14ac:dyDescent="0.25">
      <c r="A857" s="71">
        <v>105592</v>
      </c>
      <c r="B857" s="70" t="s">
        <v>1012</v>
      </c>
      <c r="C857" s="71" t="s">
        <v>42</v>
      </c>
      <c r="D857" s="72">
        <v>106.53</v>
      </c>
    </row>
    <row r="858" spans="1:4" x14ac:dyDescent="0.25">
      <c r="A858" s="71">
        <v>100573</v>
      </c>
      <c r="B858" s="70" t="s">
        <v>1013</v>
      </c>
      <c r="C858" s="71" t="s">
        <v>42</v>
      </c>
      <c r="D858" s="72">
        <v>96.98</v>
      </c>
    </row>
    <row r="859" spans="1:4" x14ac:dyDescent="0.25">
      <c r="A859" s="71">
        <v>105595</v>
      </c>
      <c r="B859" s="70" t="s">
        <v>1014</v>
      </c>
      <c r="C859" s="71" t="s">
        <v>42</v>
      </c>
      <c r="D859" s="72">
        <v>96.01</v>
      </c>
    </row>
    <row r="860" spans="1:4" x14ac:dyDescent="0.25">
      <c r="A860" s="71">
        <v>105590</v>
      </c>
      <c r="B860" s="70" t="s">
        <v>1015</v>
      </c>
      <c r="C860" s="71" t="s">
        <v>42</v>
      </c>
      <c r="D860" s="72">
        <v>0</v>
      </c>
    </row>
    <row r="861" spans="1:4" x14ac:dyDescent="0.25">
      <c r="A861" s="71">
        <v>105723</v>
      </c>
      <c r="B861" s="70" t="s">
        <v>1016</v>
      </c>
      <c r="C861" s="71" t="s">
        <v>42</v>
      </c>
      <c r="D861" s="72">
        <v>0</v>
      </c>
    </row>
    <row r="862" spans="1:4" x14ac:dyDescent="0.25">
      <c r="A862" s="71">
        <v>105725</v>
      </c>
      <c r="B862" s="70" t="s">
        <v>1017</v>
      </c>
      <c r="C862" s="71" t="s">
        <v>42</v>
      </c>
      <c r="D862" s="72">
        <v>0</v>
      </c>
    </row>
    <row r="863" spans="1:4" x14ac:dyDescent="0.25">
      <c r="A863" s="71">
        <v>105566</v>
      </c>
      <c r="B863" s="70" t="s">
        <v>1018</v>
      </c>
      <c r="C863" s="71" t="s">
        <v>42</v>
      </c>
      <c r="D863" s="72">
        <v>11.29</v>
      </c>
    </row>
    <row r="864" spans="1:4" x14ac:dyDescent="0.25">
      <c r="A864" s="71">
        <v>96388</v>
      </c>
      <c r="B864" s="70" t="s">
        <v>1019</v>
      </c>
      <c r="C864" s="71" t="s">
        <v>42</v>
      </c>
      <c r="D864" s="72">
        <v>9.0399999999999991</v>
      </c>
    </row>
    <row r="865" spans="1:4" x14ac:dyDescent="0.25">
      <c r="A865" s="71">
        <v>105569</v>
      </c>
      <c r="B865" s="70" t="s">
        <v>1020</v>
      </c>
      <c r="C865" s="71" t="s">
        <v>42</v>
      </c>
      <c r="D865" s="72">
        <v>7.49</v>
      </c>
    </row>
    <row r="866" spans="1:4" x14ac:dyDescent="0.25">
      <c r="A866" s="71">
        <v>101767</v>
      </c>
      <c r="B866" s="70" t="s">
        <v>1021</v>
      </c>
      <c r="C866" s="71" t="s">
        <v>42</v>
      </c>
      <c r="D866" s="72">
        <v>29.31</v>
      </c>
    </row>
    <row r="867" spans="1:4" x14ac:dyDescent="0.25">
      <c r="A867" s="71">
        <v>101768</v>
      </c>
      <c r="B867" s="70" t="s">
        <v>1022</v>
      </c>
      <c r="C867" s="71" t="s">
        <v>42</v>
      </c>
      <c r="D867" s="72">
        <v>25.58</v>
      </c>
    </row>
    <row r="868" spans="1:4" x14ac:dyDescent="0.25">
      <c r="A868" s="71">
        <v>100574</v>
      </c>
      <c r="B868" s="70" t="s">
        <v>1023</v>
      </c>
      <c r="C868" s="71" t="s">
        <v>42</v>
      </c>
      <c r="D868" s="72">
        <v>1.38</v>
      </c>
    </row>
    <row r="869" spans="1:4" x14ac:dyDescent="0.25">
      <c r="A869" s="71">
        <v>102470</v>
      </c>
      <c r="B869" s="70" t="s">
        <v>1024</v>
      </c>
      <c r="C869" s="71" t="s">
        <v>37</v>
      </c>
      <c r="D869" s="72">
        <v>0</v>
      </c>
    </row>
    <row r="870" spans="1:4" x14ac:dyDescent="0.25">
      <c r="A870" s="71">
        <v>105756</v>
      </c>
      <c r="B870" s="70" t="s">
        <v>1025</v>
      </c>
      <c r="C870" s="71" t="s">
        <v>37</v>
      </c>
      <c r="D870" s="72">
        <v>0</v>
      </c>
    </row>
    <row r="871" spans="1:4" x14ac:dyDescent="0.25">
      <c r="A871" s="71">
        <v>104375</v>
      </c>
      <c r="B871" s="70" t="s">
        <v>1026</v>
      </c>
      <c r="C871" s="71" t="s">
        <v>37</v>
      </c>
      <c r="D871" s="72">
        <v>0</v>
      </c>
    </row>
    <row r="872" spans="1:4" x14ac:dyDescent="0.25">
      <c r="A872" s="71">
        <v>105757</v>
      </c>
      <c r="B872" s="70" t="s">
        <v>1027</v>
      </c>
      <c r="C872" s="71" t="s">
        <v>37</v>
      </c>
      <c r="D872" s="72">
        <v>0</v>
      </c>
    </row>
    <row r="873" spans="1:4" x14ac:dyDescent="0.25">
      <c r="A873" s="71">
        <v>105562</v>
      </c>
      <c r="B873" s="70" t="s">
        <v>1028</v>
      </c>
      <c r="C873" s="71" t="s">
        <v>42</v>
      </c>
      <c r="D873" s="72">
        <v>8.31</v>
      </c>
    </row>
    <row r="874" spans="1:4" x14ac:dyDescent="0.25">
      <c r="A874" s="71">
        <v>105563</v>
      </c>
      <c r="B874" s="70" t="s">
        <v>1029</v>
      </c>
      <c r="C874" s="71" t="s">
        <v>42</v>
      </c>
      <c r="D874" s="72">
        <v>6.7</v>
      </c>
    </row>
    <row r="875" spans="1:4" x14ac:dyDescent="0.25">
      <c r="A875" s="71">
        <v>105565</v>
      </c>
      <c r="B875" s="70" t="s">
        <v>1030</v>
      </c>
      <c r="C875" s="71" t="s">
        <v>42</v>
      </c>
      <c r="D875" s="72">
        <v>6.22</v>
      </c>
    </row>
    <row r="876" spans="1:4" x14ac:dyDescent="0.25">
      <c r="A876" s="71">
        <v>105557</v>
      </c>
      <c r="B876" s="70" t="s">
        <v>1031</v>
      </c>
      <c r="C876" s="71" t="s">
        <v>42</v>
      </c>
      <c r="D876" s="72">
        <v>15.78</v>
      </c>
    </row>
    <row r="877" spans="1:4" x14ac:dyDescent="0.25">
      <c r="A877" s="71">
        <v>105558</v>
      </c>
      <c r="B877" s="70" t="s">
        <v>1032</v>
      </c>
      <c r="C877" s="71" t="s">
        <v>42</v>
      </c>
      <c r="D877" s="72">
        <v>13.59</v>
      </c>
    </row>
    <row r="878" spans="1:4" x14ac:dyDescent="0.25">
      <c r="A878" s="71">
        <v>105560</v>
      </c>
      <c r="B878" s="70" t="s">
        <v>1033</v>
      </c>
      <c r="C878" s="71" t="s">
        <v>42</v>
      </c>
      <c r="D878" s="72">
        <v>12.4</v>
      </c>
    </row>
    <row r="879" spans="1:4" x14ac:dyDescent="0.25">
      <c r="A879" s="71">
        <v>96386</v>
      </c>
      <c r="B879" s="70" t="s">
        <v>1034</v>
      </c>
      <c r="C879" s="71" t="s">
        <v>42</v>
      </c>
      <c r="D879" s="72">
        <v>6.65</v>
      </c>
    </row>
    <row r="880" spans="1:4" x14ac:dyDescent="0.25">
      <c r="A880" s="71">
        <v>105564</v>
      </c>
      <c r="B880" s="70" t="s">
        <v>1035</v>
      </c>
      <c r="C880" s="71" t="s">
        <v>42</v>
      </c>
      <c r="D880" s="72">
        <v>6.18</v>
      </c>
    </row>
    <row r="881" spans="1:4" x14ac:dyDescent="0.25">
      <c r="A881" s="71">
        <v>105561</v>
      </c>
      <c r="B881" s="70" t="s">
        <v>1036</v>
      </c>
      <c r="C881" s="71" t="s">
        <v>42</v>
      </c>
      <c r="D881" s="72">
        <v>8.14</v>
      </c>
    </row>
    <row r="882" spans="1:4" x14ac:dyDescent="0.25">
      <c r="A882" s="71">
        <v>96385</v>
      </c>
      <c r="B882" s="70" t="s">
        <v>1037</v>
      </c>
      <c r="C882" s="71" t="s">
        <v>42</v>
      </c>
      <c r="D882" s="72">
        <v>12.27</v>
      </c>
    </row>
    <row r="883" spans="1:4" x14ac:dyDescent="0.25">
      <c r="A883" s="71">
        <v>105556</v>
      </c>
      <c r="B883" s="70" t="s">
        <v>1038</v>
      </c>
      <c r="C883" s="71" t="s">
        <v>42</v>
      </c>
      <c r="D883" s="72">
        <v>13.8</v>
      </c>
    </row>
    <row r="884" spans="1:4" x14ac:dyDescent="0.25">
      <c r="A884" s="71">
        <v>105559</v>
      </c>
      <c r="B884" s="70" t="s">
        <v>1039</v>
      </c>
      <c r="C884" s="71" t="s">
        <v>42</v>
      </c>
      <c r="D884" s="72">
        <v>10.43</v>
      </c>
    </row>
    <row r="885" spans="1:4" x14ac:dyDescent="0.25">
      <c r="A885" s="71">
        <v>105733</v>
      </c>
      <c r="B885" s="70" t="s">
        <v>1040</v>
      </c>
      <c r="C885" s="71" t="s">
        <v>42</v>
      </c>
      <c r="D885" s="72">
        <v>252.3</v>
      </c>
    </row>
    <row r="886" spans="1:4" x14ac:dyDescent="0.25">
      <c r="A886" s="71">
        <v>105734</v>
      </c>
      <c r="B886" s="70" t="s">
        <v>1041</v>
      </c>
      <c r="C886" s="71" t="s">
        <v>42</v>
      </c>
      <c r="D886" s="72">
        <v>246.17</v>
      </c>
    </row>
    <row r="887" spans="1:4" x14ac:dyDescent="0.25">
      <c r="A887" s="71">
        <v>105736</v>
      </c>
      <c r="B887" s="70" t="s">
        <v>1042</v>
      </c>
      <c r="C887" s="71" t="s">
        <v>42</v>
      </c>
      <c r="D887" s="72">
        <v>243.09</v>
      </c>
    </row>
    <row r="888" spans="1:4" x14ac:dyDescent="0.25">
      <c r="A888" s="71">
        <v>105728</v>
      </c>
      <c r="B888" s="70" t="s">
        <v>1043</v>
      </c>
      <c r="C888" s="71" t="s">
        <v>42</v>
      </c>
      <c r="D888" s="72">
        <v>180.81</v>
      </c>
    </row>
    <row r="889" spans="1:4" x14ac:dyDescent="0.25">
      <c r="A889" s="71">
        <v>105729</v>
      </c>
      <c r="B889" s="70" t="s">
        <v>1044</v>
      </c>
      <c r="C889" s="71" t="s">
        <v>42</v>
      </c>
      <c r="D889" s="72">
        <v>176.12</v>
      </c>
    </row>
    <row r="890" spans="1:4" x14ac:dyDescent="0.25">
      <c r="A890" s="71">
        <v>105731</v>
      </c>
      <c r="B890" s="70" t="s">
        <v>1045</v>
      </c>
      <c r="C890" s="71" t="s">
        <v>42</v>
      </c>
      <c r="D890" s="72">
        <v>173.75</v>
      </c>
    </row>
    <row r="891" spans="1:4" x14ac:dyDescent="0.25">
      <c r="A891" s="71">
        <v>105738</v>
      </c>
      <c r="B891" s="70" t="s">
        <v>1046</v>
      </c>
      <c r="C891" s="71" t="s">
        <v>42</v>
      </c>
      <c r="D891" s="72">
        <v>340.33</v>
      </c>
    </row>
    <row r="892" spans="1:4" x14ac:dyDescent="0.25">
      <c r="A892" s="71">
        <v>105739</v>
      </c>
      <c r="B892" s="70" t="s">
        <v>1047</v>
      </c>
      <c r="C892" s="71" t="s">
        <v>42</v>
      </c>
      <c r="D892" s="72">
        <v>335.74</v>
      </c>
    </row>
    <row r="893" spans="1:4" x14ac:dyDescent="0.25">
      <c r="A893" s="71">
        <v>105741</v>
      </c>
      <c r="B893" s="70" t="s">
        <v>1048</v>
      </c>
      <c r="C893" s="71" t="s">
        <v>42</v>
      </c>
      <c r="D893" s="72">
        <v>333.33</v>
      </c>
    </row>
    <row r="894" spans="1:4" x14ac:dyDescent="0.25">
      <c r="A894" s="71">
        <v>105750</v>
      </c>
      <c r="B894" s="70" t="s">
        <v>1049</v>
      </c>
      <c r="C894" s="71" t="s">
        <v>42</v>
      </c>
      <c r="D894" s="72">
        <v>169.07</v>
      </c>
    </row>
    <row r="895" spans="1:4" x14ac:dyDescent="0.25">
      <c r="A895" s="71">
        <v>105751</v>
      </c>
      <c r="B895" s="70" t="s">
        <v>1050</v>
      </c>
      <c r="C895" s="71" t="s">
        <v>42</v>
      </c>
      <c r="D895" s="72">
        <v>166.66</v>
      </c>
    </row>
    <row r="896" spans="1:4" x14ac:dyDescent="0.25">
      <c r="A896" s="71">
        <v>105753</v>
      </c>
      <c r="B896" s="70" t="s">
        <v>1051</v>
      </c>
      <c r="C896" s="71" t="s">
        <v>42</v>
      </c>
      <c r="D896" s="72">
        <v>164.45</v>
      </c>
    </row>
    <row r="897" spans="1:4" x14ac:dyDescent="0.25">
      <c r="A897" s="71">
        <v>105755</v>
      </c>
      <c r="B897" s="70" t="s">
        <v>1052</v>
      </c>
      <c r="C897" s="71" t="s">
        <v>42</v>
      </c>
      <c r="D897" s="72">
        <v>162.37</v>
      </c>
    </row>
    <row r="898" spans="1:4" x14ac:dyDescent="0.25">
      <c r="A898" s="71">
        <v>105743</v>
      </c>
      <c r="B898" s="70" t="s">
        <v>1053</v>
      </c>
      <c r="C898" s="71" t="s">
        <v>42</v>
      </c>
      <c r="D898" s="72">
        <v>127.73</v>
      </c>
    </row>
    <row r="899" spans="1:4" x14ac:dyDescent="0.25">
      <c r="A899" s="71">
        <v>105744</v>
      </c>
      <c r="B899" s="70" t="s">
        <v>1054</v>
      </c>
      <c r="C899" s="71" t="s">
        <v>42</v>
      </c>
      <c r="D899" s="72">
        <v>125.47</v>
      </c>
    </row>
    <row r="900" spans="1:4" x14ac:dyDescent="0.25">
      <c r="A900" s="71">
        <v>105746</v>
      </c>
      <c r="B900" s="70" t="s">
        <v>1055</v>
      </c>
      <c r="C900" s="71" t="s">
        <v>42</v>
      </c>
      <c r="D900" s="72">
        <v>123.19</v>
      </c>
    </row>
    <row r="901" spans="1:4" x14ac:dyDescent="0.25">
      <c r="A901" s="71">
        <v>105748</v>
      </c>
      <c r="B901" s="70" t="s">
        <v>1056</v>
      </c>
      <c r="C901" s="71" t="s">
        <v>42</v>
      </c>
      <c r="D901" s="72">
        <v>120.9</v>
      </c>
    </row>
    <row r="902" spans="1:4" x14ac:dyDescent="0.25">
      <c r="A902" s="71">
        <v>105660</v>
      </c>
      <c r="B902" s="70" t="s">
        <v>1057</v>
      </c>
      <c r="C902" s="71" t="s">
        <v>42</v>
      </c>
      <c r="D902" s="72">
        <v>195.04</v>
      </c>
    </row>
    <row r="903" spans="1:4" x14ac:dyDescent="0.25">
      <c r="A903" s="71">
        <v>105663</v>
      </c>
      <c r="B903" s="70" t="s">
        <v>1058</v>
      </c>
      <c r="C903" s="71" t="s">
        <v>42</v>
      </c>
      <c r="D903" s="72">
        <v>185.3</v>
      </c>
    </row>
    <row r="904" spans="1:4" x14ac:dyDescent="0.25">
      <c r="A904" s="71">
        <v>105669</v>
      </c>
      <c r="B904" s="70" t="s">
        <v>1059</v>
      </c>
      <c r="C904" s="71" t="s">
        <v>42</v>
      </c>
      <c r="D904" s="72">
        <v>180.41</v>
      </c>
    </row>
    <row r="905" spans="1:4" x14ac:dyDescent="0.25">
      <c r="A905" s="71">
        <v>105642</v>
      </c>
      <c r="B905" s="70" t="s">
        <v>1060</v>
      </c>
      <c r="C905" s="71" t="s">
        <v>42</v>
      </c>
      <c r="D905" s="72">
        <v>0</v>
      </c>
    </row>
    <row r="906" spans="1:4" x14ac:dyDescent="0.25">
      <c r="A906" s="71">
        <v>105648</v>
      </c>
      <c r="B906" s="70" t="s">
        <v>1061</v>
      </c>
      <c r="C906" s="71" t="s">
        <v>42</v>
      </c>
      <c r="D906" s="72">
        <v>0</v>
      </c>
    </row>
    <row r="907" spans="1:4" x14ac:dyDescent="0.25">
      <c r="A907" s="71">
        <v>105654</v>
      </c>
      <c r="B907" s="70" t="s">
        <v>1062</v>
      </c>
      <c r="C907" s="71" t="s">
        <v>42</v>
      </c>
      <c r="D907" s="72">
        <v>0</v>
      </c>
    </row>
    <row r="908" spans="1:4" x14ac:dyDescent="0.25">
      <c r="A908" s="71">
        <v>105661</v>
      </c>
      <c r="B908" s="70" t="s">
        <v>1063</v>
      </c>
      <c r="C908" s="71" t="s">
        <v>42</v>
      </c>
      <c r="D908" s="72">
        <v>228.33</v>
      </c>
    </row>
    <row r="909" spans="1:4" x14ac:dyDescent="0.25">
      <c r="A909" s="71">
        <v>105664</v>
      </c>
      <c r="B909" s="70" t="s">
        <v>1064</v>
      </c>
      <c r="C909" s="71" t="s">
        <v>42</v>
      </c>
      <c r="D909" s="72">
        <v>218.59</v>
      </c>
    </row>
    <row r="910" spans="1:4" x14ac:dyDescent="0.25">
      <c r="A910" s="71">
        <v>105670</v>
      </c>
      <c r="B910" s="70" t="s">
        <v>1065</v>
      </c>
      <c r="C910" s="71" t="s">
        <v>42</v>
      </c>
      <c r="D910" s="72">
        <v>213.7</v>
      </c>
    </row>
    <row r="911" spans="1:4" x14ac:dyDescent="0.25">
      <c r="A911" s="71">
        <v>105643</v>
      </c>
      <c r="B911" s="70" t="s">
        <v>1066</v>
      </c>
      <c r="C911" s="71" t="s">
        <v>42</v>
      </c>
      <c r="D911" s="72">
        <v>0</v>
      </c>
    </row>
    <row r="912" spans="1:4" x14ac:dyDescent="0.25">
      <c r="A912" s="71">
        <v>105649</v>
      </c>
      <c r="B912" s="70" t="s">
        <v>1067</v>
      </c>
      <c r="C912" s="71" t="s">
        <v>42</v>
      </c>
      <c r="D912" s="72">
        <v>0</v>
      </c>
    </row>
    <row r="913" spans="1:4" x14ac:dyDescent="0.25">
      <c r="A913" s="71">
        <v>105655</v>
      </c>
      <c r="B913" s="70" t="s">
        <v>1068</v>
      </c>
      <c r="C913" s="71" t="s">
        <v>42</v>
      </c>
      <c r="D913" s="72">
        <v>0</v>
      </c>
    </row>
    <row r="914" spans="1:4" x14ac:dyDescent="0.25">
      <c r="A914" s="71">
        <v>105662</v>
      </c>
      <c r="B914" s="70" t="s">
        <v>1069</v>
      </c>
      <c r="C914" s="71" t="s">
        <v>42</v>
      </c>
      <c r="D914" s="72">
        <v>261.14</v>
      </c>
    </row>
    <row r="915" spans="1:4" x14ac:dyDescent="0.25">
      <c r="A915" s="71">
        <v>105665</v>
      </c>
      <c r="B915" s="70" t="s">
        <v>1070</v>
      </c>
      <c r="C915" s="71" t="s">
        <v>42</v>
      </c>
      <c r="D915" s="72">
        <v>251.4</v>
      </c>
    </row>
    <row r="916" spans="1:4" x14ac:dyDescent="0.25">
      <c r="A916" s="71">
        <v>105671</v>
      </c>
      <c r="B916" s="70" t="s">
        <v>1071</v>
      </c>
      <c r="C916" s="71" t="s">
        <v>42</v>
      </c>
      <c r="D916" s="72">
        <v>246.51</v>
      </c>
    </row>
    <row r="917" spans="1:4" x14ac:dyDescent="0.25">
      <c r="A917" s="71">
        <v>105644</v>
      </c>
      <c r="B917" s="70" t="s">
        <v>1072</v>
      </c>
      <c r="C917" s="71" t="s">
        <v>42</v>
      </c>
      <c r="D917" s="72">
        <v>0</v>
      </c>
    </row>
    <row r="918" spans="1:4" x14ac:dyDescent="0.25">
      <c r="A918" s="71">
        <v>105650</v>
      </c>
      <c r="B918" s="70" t="s">
        <v>1073</v>
      </c>
      <c r="C918" s="71" t="s">
        <v>42</v>
      </c>
      <c r="D918" s="72">
        <v>0</v>
      </c>
    </row>
    <row r="919" spans="1:4" x14ac:dyDescent="0.25">
      <c r="A919" s="71">
        <v>105656</v>
      </c>
      <c r="B919" s="70" t="s">
        <v>1074</v>
      </c>
      <c r="C919" s="71" t="s">
        <v>42</v>
      </c>
      <c r="D919" s="72">
        <v>0</v>
      </c>
    </row>
    <row r="920" spans="1:4" x14ac:dyDescent="0.25">
      <c r="A920" s="71">
        <v>105577</v>
      </c>
      <c r="B920" s="70" t="s">
        <v>1075</v>
      </c>
      <c r="C920" s="71" t="s">
        <v>42</v>
      </c>
      <c r="D920" s="72">
        <v>123.98</v>
      </c>
    </row>
    <row r="921" spans="1:4" x14ac:dyDescent="0.25">
      <c r="A921" s="71">
        <v>105578</v>
      </c>
      <c r="B921" s="70" t="s">
        <v>1076</v>
      </c>
      <c r="C921" s="71" t="s">
        <v>42</v>
      </c>
      <c r="D921" s="72">
        <v>114.24</v>
      </c>
    </row>
    <row r="922" spans="1:4" x14ac:dyDescent="0.25">
      <c r="A922" s="71">
        <v>105712</v>
      </c>
      <c r="B922" s="70" t="s">
        <v>1077</v>
      </c>
      <c r="C922" s="71" t="s">
        <v>42</v>
      </c>
      <c r="D922" s="72">
        <v>109.35</v>
      </c>
    </row>
    <row r="923" spans="1:4" x14ac:dyDescent="0.25">
      <c r="A923" s="71">
        <v>105637</v>
      </c>
      <c r="B923" s="70" t="s">
        <v>1078</v>
      </c>
      <c r="C923" s="71" t="s">
        <v>42</v>
      </c>
      <c r="D923" s="72">
        <v>0</v>
      </c>
    </row>
    <row r="924" spans="1:4" x14ac:dyDescent="0.25">
      <c r="A924" s="71">
        <v>105707</v>
      </c>
      <c r="B924" s="70" t="s">
        <v>1079</v>
      </c>
      <c r="C924" s="71" t="s">
        <v>42</v>
      </c>
      <c r="D924" s="72">
        <v>0</v>
      </c>
    </row>
    <row r="925" spans="1:4" x14ac:dyDescent="0.25">
      <c r="A925" s="71">
        <v>105709</v>
      </c>
      <c r="B925" s="70" t="s">
        <v>1080</v>
      </c>
      <c r="C925" s="71" t="s">
        <v>42</v>
      </c>
      <c r="D925" s="72">
        <v>0</v>
      </c>
    </row>
    <row r="926" spans="1:4" x14ac:dyDescent="0.25">
      <c r="A926" s="71">
        <v>105693</v>
      </c>
      <c r="B926" s="70" t="s">
        <v>1081</v>
      </c>
      <c r="C926" s="71" t="s">
        <v>42</v>
      </c>
      <c r="D926" s="72">
        <v>181.98</v>
      </c>
    </row>
    <row r="927" spans="1:4" x14ac:dyDescent="0.25">
      <c r="A927" s="71">
        <v>105696</v>
      </c>
      <c r="B927" s="70" t="s">
        <v>1082</v>
      </c>
      <c r="C927" s="71" t="s">
        <v>42</v>
      </c>
      <c r="D927" s="72">
        <v>172.24</v>
      </c>
    </row>
    <row r="928" spans="1:4" x14ac:dyDescent="0.25">
      <c r="A928" s="71">
        <v>105702</v>
      </c>
      <c r="B928" s="70" t="s">
        <v>1083</v>
      </c>
      <c r="C928" s="71" t="s">
        <v>42</v>
      </c>
      <c r="D928" s="72">
        <v>167.35</v>
      </c>
    </row>
    <row r="929" spans="1:4" x14ac:dyDescent="0.25">
      <c r="A929" s="71">
        <v>105675</v>
      </c>
      <c r="B929" s="70" t="s">
        <v>1084</v>
      </c>
      <c r="C929" s="71" t="s">
        <v>42</v>
      </c>
      <c r="D929" s="72">
        <v>0</v>
      </c>
    </row>
    <row r="930" spans="1:4" x14ac:dyDescent="0.25">
      <c r="A930" s="71">
        <v>105681</v>
      </c>
      <c r="B930" s="70" t="s">
        <v>1085</v>
      </c>
      <c r="C930" s="71" t="s">
        <v>42</v>
      </c>
      <c r="D930" s="72">
        <v>0</v>
      </c>
    </row>
    <row r="931" spans="1:4" x14ac:dyDescent="0.25">
      <c r="A931" s="71">
        <v>105687</v>
      </c>
      <c r="B931" s="70" t="s">
        <v>1086</v>
      </c>
      <c r="C931" s="71" t="s">
        <v>42</v>
      </c>
      <c r="D931" s="72">
        <v>0</v>
      </c>
    </row>
    <row r="932" spans="1:4" x14ac:dyDescent="0.25">
      <c r="A932" s="71">
        <v>105694</v>
      </c>
      <c r="B932" s="70" t="s">
        <v>1087</v>
      </c>
      <c r="C932" s="71" t="s">
        <v>42</v>
      </c>
      <c r="D932" s="72">
        <v>215.54</v>
      </c>
    </row>
    <row r="933" spans="1:4" x14ac:dyDescent="0.25">
      <c r="A933" s="71">
        <v>105697</v>
      </c>
      <c r="B933" s="70" t="s">
        <v>1088</v>
      </c>
      <c r="C933" s="71" t="s">
        <v>42</v>
      </c>
      <c r="D933" s="72">
        <v>205.8</v>
      </c>
    </row>
    <row r="934" spans="1:4" x14ac:dyDescent="0.25">
      <c r="A934" s="71">
        <v>105703</v>
      </c>
      <c r="B934" s="70" t="s">
        <v>1089</v>
      </c>
      <c r="C934" s="71" t="s">
        <v>42</v>
      </c>
      <c r="D934" s="72">
        <v>200.91</v>
      </c>
    </row>
    <row r="935" spans="1:4" x14ac:dyDescent="0.25">
      <c r="A935" s="71">
        <v>105676</v>
      </c>
      <c r="B935" s="70" t="s">
        <v>1090</v>
      </c>
      <c r="C935" s="71" t="s">
        <v>42</v>
      </c>
      <c r="D935" s="72">
        <v>0</v>
      </c>
    </row>
    <row r="936" spans="1:4" x14ac:dyDescent="0.25">
      <c r="A936" s="71">
        <v>105682</v>
      </c>
      <c r="B936" s="70" t="s">
        <v>1091</v>
      </c>
      <c r="C936" s="71" t="s">
        <v>42</v>
      </c>
      <c r="D936" s="72">
        <v>0</v>
      </c>
    </row>
    <row r="937" spans="1:4" x14ac:dyDescent="0.25">
      <c r="A937" s="71">
        <v>105688</v>
      </c>
      <c r="B937" s="70" t="s">
        <v>1092</v>
      </c>
      <c r="C937" s="71" t="s">
        <v>42</v>
      </c>
      <c r="D937" s="72">
        <v>0</v>
      </c>
    </row>
    <row r="938" spans="1:4" x14ac:dyDescent="0.25">
      <c r="A938" s="71">
        <v>105695</v>
      </c>
      <c r="B938" s="70" t="s">
        <v>1093</v>
      </c>
      <c r="C938" s="71" t="s">
        <v>42</v>
      </c>
      <c r="D938" s="72">
        <v>248.63</v>
      </c>
    </row>
    <row r="939" spans="1:4" x14ac:dyDescent="0.25">
      <c r="A939" s="71">
        <v>105698</v>
      </c>
      <c r="B939" s="70" t="s">
        <v>1094</v>
      </c>
      <c r="C939" s="71" t="s">
        <v>42</v>
      </c>
      <c r="D939" s="72">
        <v>238.89</v>
      </c>
    </row>
    <row r="940" spans="1:4" x14ac:dyDescent="0.25">
      <c r="A940" s="71">
        <v>105704</v>
      </c>
      <c r="B940" s="70" t="s">
        <v>1095</v>
      </c>
      <c r="C940" s="71" t="s">
        <v>42</v>
      </c>
      <c r="D940" s="72">
        <v>234</v>
      </c>
    </row>
    <row r="941" spans="1:4" x14ac:dyDescent="0.25">
      <c r="A941" s="71">
        <v>105677</v>
      </c>
      <c r="B941" s="70" t="s">
        <v>1096</v>
      </c>
      <c r="C941" s="71" t="s">
        <v>42</v>
      </c>
      <c r="D941" s="72">
        <v>0</v>
      </c>
    </row>
    <row r="942" spans="1:4" x14ac:dyDescent="0.25">
      <c r="A942" s="71">
        <v>105683</v>
      </c>
      <c r="B942" s="70" t="s">
        <v>1097</v>
      </c>
      <c r="C942" s="71" t="s">
        <v>42</v>
      </c>
      <c r="D942" s="72">
        <v>0</v>
      </c>
    </row>
    <row r="943" spans="1:4" x14ac:dyDescent="0.25">
      <c r="A943" s="71">
        <v>105689</v>
      </c>
      <c r="B943" s="70" t="s">
        <v>1098</v>
      </c>
      <c r="C943" s="71" t="s">
        <v>42</v>
      </c>
      <c r="D943" s="72">
        <v>0</v>
      </c>
    </row>
    <row r="944" spans="1:4" x14ac:dyDescent="0.25">
      <c r="A944" s="71">
        <v>105579</v>
      </c>
      <c r="B944" s="70" t="s">
        <v>1099</v>
      </c>
      <c r="C944" s="71" t="s">
        <v>42</v>
      </c>
      <c r="D944" s="72">
        <v>110.38</v>
      </c>
    </row>
    <row r="945" spans="1:4" x14ac:dyDescent="0.25">
      <c r="A945" s="71">
        <v>105580</v>
      </c>
      <c r="B945" s="70" t="s">
        <v>1100</v>
      </c>
      <c r="C945" s="71" t="s">
        <v>42</v>
      </c>
      <c r="D945" s="72">
        <v>100.64</v>
      </c>
    </row>
    <row r="946" spans="1:4" x14ac:dyDescent="0.25">
      <c r="A946" s="71">
        <v>105582</v>
      </c>
      <c r="B946" s="70" t="s">
        <v>1101</v>
      </c>
      <c r="C946" s="71" t="s">
        <v>42</v>
      </c>
      <c r="D946" s="72">
        <v>95.75</v>
      </c>
    </row>
    <row r="947" spans="1:4" x14ac:dyDescent="0.25">
      <c r="A947" s="71">
        <v>105638</v>
      </c>
      <c r="B947" s="70" t="s">
        <v>1102</v>
      </c>
      <c r="C947" s="71" t="s">
        <v>42</v>
      </c>
      <c r="D947" s="72">
        <v>0</v>
      </c>
    </row>
    <row r="948" spans="1:4" x14ac:dyDescent="0.25">
      <c r="A948" s="71">
        <v>105715</v>
      </c>
      <c r="B948" s="70" t="s">
        <v>1103</v>
      </c>
      <c r="C948" s="71" t="s">
        <v>42</v>
      </c>
      <c r="D948" s="72">
        <v>0</v>
      </c>
    </row>
    <row r="949" spans="1:4" x14ac:dyDescent="0.25">
      <c r="A949" s="71">
        <v>105717</v>
      </c>
      <c r="B949" s="70" t="s">
        <v>1104</v>
      </c>
      <c r="C949" s="71" t="s">
        <v>42</v>
      </c>
      <c r="D949" s="72">
        <v>0</v>
      </c>
    </row>
    <row r="950" spans="1:4" x14ac:dyDescent="0.25">
      <c r="A950" s="71">
        <v>105626</v>
      </c>
      <c r="B950" s="70" t="s">
        <v>1105</v>
      </c>
      <c r="C950" s="71" t="s">
        <v>42</v>
      </c>
      <c r="D950" s="72">
        <v>134.91999999999999</v>
      </c>
    </row>
    <row r="951" spans="1:4" x14ac:dyDescent="0.25">
      <c r="A951" s="71">
        <v>105629</v>
      </c>
      <c r="B951" s="70" t="s">
        <v>1106</v>
      </c>
      <c r="C951" s="71" t="s">
        <v>42</v>
      </c>
      <c r="D951" s="72">
        <v>127.11</v>
      </c>
    </row>
    <row r="952" spans="1:4" x14ac:dyDescent="0.25">
      <c r="A952" s="71">
        <v>105635</v>
      </c>
      <c r="B952" s="70" t="s">
        <v>1107</v>
      </c>
      <c r="C952" s="71" t="s">
        <v>42</v>
      </c>
      <c r="D952" s="72">
        <v>125.98</v>
      </c>
    </row>
    <row r="953" spans="1:4" x14ac:dyDescent="0.25">
      <c r="A953" s="71">
        <v>105605</v>
      </c>
      <c r="B953" s="70" t="s">
        <v>1108</v>
      </c>
      <c r="C953" s="71" t="s">
        <v>42</v>
      </c>
      <c r="D953" s="72">
        <v>0</v>
      </c>
    </row>
    <row r="954" spans="1:4" x14ac:dyDescent="0.25">
      <c r="A954" s="71">
        <v>105613</v>
      </c>
      <c r="B954" s="70" t="s">
        <v>1109</v>
      </c>
      <c r="C954" s="71" t="s">
        <v>42</v>
      </c>
      <c r="D954" s="72">
        <v>0</v>
      </c>
    </row>
    <row r="955" spans="1:4" x14ac:dyDescent="0.25">
      <c r="A955" s="71">
        <v>105621</v>
      </c>
      <c r="B955" s="70" t="s">
        <v>1110</v>
      </c>
      <c r="C955" s="71" t="s">
        <v>42</v>
      </c>
      <c r="D955" s="72">
        <v>0</v>
      </c>
    </row>
    <row r="956" spans="1:4" x14ac:dyDescent="0.25">
      <c r="A956" s="71">
        <v>105627</v>
      </c>
      <c r="B956" s="70" t="s">
        <v>1111</v>
      </c>
      <c r="C956" s="71" t="s">
        <v>42</v>
      </c>
      <c r="D956" s="72">
        <v>169.37</v>
      </c>
    </row>
    <row r="957" spans="1:4" x14ac:dyDescent="0.25">
      <c r="A957" s="71">
        <v>105630</v>
      </c>
      <c r="B957" s="70" t="s">
        <v>1112</v>
      </c>
      <c r="C957" s="71" t="s">
        <v>42</v>
      </c>
      <c r="D957" s="72">
        <v>161.56</v>
      </c>
    </row>
    <row r="958" spans="1:4" x14ac:dyDescent="0.25">
      <c r="A958" s="71">
        <v>105636</v>
      </c>
      <c r="B958" s="70" t="s">
        <v>1113</v>
      </c>
      <c r="C958" s="71" t="s">
        <v>42</v>
      </c>
      <c r="D958" s="72">
        <v>160.43</v>
      </c>
    </row>
    <row r="959" spans="1:4" x14ac:dyDescent="0.25">
      <c r="A959" s="71">
        <v>105606</v>
      </c>
      <c r="B959" s="70" t="s">
        <v>1114</v>
      </c>
      <c r="C959" s="71" t="s">
        <v>42</v>
      </c>
      <c r="D959" s="72">
        <v>0</v>
      </c>
    </row>
    <row r="960" spans="1:4" x14ac:dyDescent="0.25">
      <c r="A960" s="71">
        <v>105614</v>
      </c>
      <c r="B960" s="70" t="s">
        <v>1115</v>
      </c>
      <c r="C960" s="71" t="s">
        <v>42</v>
      </c>
      <c r="D960" s="72">
        <v>0</v>
      </c>
    </row>
    <row r="961" spans="1:4" x14ac:dyDescent="0.25">
      <c r="A961" s="71">
        <v>105622</v>
      </c>
      <c r="B961" s="70" t="s">
        <v>1116</v>
      </c>
      <c r="C961" s="71" t="s">
        <v>42</v>
      </c>
      <c r="D961" s="72">
        <v>0</v>
      </c>
    </row>
    <row r="962" spans="1:4" x14ac:dyDescent="0.25">
      <c r="A962" s="71">
        <v>105572</v>
      </c>
      <c r="B962" s="70" t="s">
        <v>1117</v>
      </c>
      <c r="C962" s="71" t="s">
        <v>42</v>
      </c>
      <c r="D962" s="72">
        <v>64.12</v>
      </c>
    </row>
    <row r="963" spans="1:4" x14ac:dyDescent="0.25">
      <c r="A963" s="71">
        <v>105574</v>
      </c>
      <c r="B963" s="70" t="s">
        <v>1118</v>
      </c>
      <c r="C963" s="71" t="s">
        <v>42</v>
      </c>
      <c r="D963" s="72">
        <v>56.31</v>
      </c>
    </row>
    <row r="964" spans="1:4" x14ac:dyDescent="0.25">
      <c r="A964" s="71">
        <v>105576</v>
      </c>
      <c r="B964" s="70" t="s">
        <v>1119</v>
      </c>
      <c r="C964" s="71" t="s">
        <v>42</v>
      </c>
      <c r="D964" s="72">
        <v>55.18</v>
      </c>
    </row>
    <row r="965" spans="1:4" x14ac:dyDescent="0.25">
      <c r="A965" s="71">
        <v>105603</v>
      </c>
      <c r="B965" s="70" t="s">
        <v>1120</v>
      </c>
      <c r="C965" s="71" t="s">
        <v>42</v>
      </c>
      <c r="D965" s="72">
        <v>0</v>
      </c>
    </row>
    <row r="966" spans="1:4" x14ac:dyDescent="0.25">
      <c r="A966" s="71">
        <v>105611</v>
      </c>
      <c r="B966" s="70" t="s">
        <v>1121</v>
      </c>
      <c r="C966" s="71" t="s">
        <v>42</v>
      </c>
      <c r="D966" s="72">
        <v>0</v>
      </c>
    </row>
    <row r="967" spans="1:4" x14ac:dyDescent="0.25">
      <c r="A967" s="71">
        <v>105619</v>
      </c>
      <c r="B967" s="70" t="s">
        <v>1122</v>
      </c>
      <c r="C967" s="71" t="s">
        <v>42</v>
      </c>
      <c r="D967" s="72">
        <v>0</v>
      </c>
    </row>
    <row r="968" spans="1:4" x14ac:dyDescent="0.25">
      <c r="A968" s="71">
        <v>105573</v>
      </c>
      <c r="B968" s="70" t="s">
        <v>1123</v>
      </c>
      <c r="C968" s="71" t="s">
        <v>42</v>
      </c>
      <c r="D968" s="72">
        <v>100</v>
      </c>
    </row>
    <row r="969" spans="1:4" x14ac:dyDescent="0.25">
      <c r="A969" s="71">
        <v>105628</v>
      </c>
      <c r="B969" s="70" t="s">
        <v>1124</v>
      </c>
      <c r="C969" s="71" t="s">
        <v>42</v>
      </c>
      <c r="D969" s="72">
        <v>92.19</v>
      </c>
    </row>
    <row r="970" spans="1:4" x14ac:dyDescent="0.25">
      <c r="A970" s="71">
        <v>105634</v>
      </c>
      <c r="B970" s="70" t="s">
        <v>1125</v>
      </c>
      <c r="C970" s="71" t="s">
        <v>42</v>
      </c>
      <c r="D970" s="72">
        <v>91.06</v>
      </c>
    </row>
    <row r="971" spans="1:4" x14ac:dyDescent="0.25">
      <c r="A971" s="71">
        <v>105604</v>
      </c>
      <c r="B971" s="70" t="s">
        <v>1126</v>
      </c>
      <c r="C971" s="71" t="s">
        <v>42</v>
      </c>
      <c r="D971" s="72">
        <v>0</v>
      </c>
    </row>
    <row r="972" spans="1:4" x14ac:dyDescent="0.25">
      <c r="A972" s="71">
        <v>105612</v>
      </c>
      <c r="B972" s="70" t="s">
        <v>1127</v>
      </c>
      <c r="C972" s="71" t="s">
        <v>42</v>
      </c>
      <c r="D972" s="72">
        <v>0</v>
      </c>
    </row>
    <row r="973" spans="1:4" x14ac:dyDescent="0.25">
      <c r="A973" s="71">
        <v>105620</v>
      </c>
      <c r="B973" s="70" t="s">
        <v>1128</v>
      </c>
      <c r="C973" s="71" t="s">
        <v>42</v>
      </c>
      <c r="D973" s="72">
        <v>0</v>
      </c>
    </row>
    <row r="974" spans="1:4" x14ac:dyDescent="0.25">
      <c r="A974" s="71">
        <v>105586</v>
      </c>
      <c r="B974" s="70" t="s">
        <v>1129</v>
      </c>
      <c r="C974" s="71" t="s">
        <v>42</v>
      </c>
      <c r="D974" s="72">
        <v>135.12</v>
      </c>
    </row>
    <row r="975" spans="1:4" x14ac:dyDescent="0.25">
      <c r="A975" s="71">
        <v>105587</v>
      </c>
      <c r="B975" s="70" t="s">
        <v>1130</v>
      </c>
      <c r="C975" s="71" t="s">
        <v>42</v>
      </c>
      <c r="D975" s="72">
        <v>121.69</v>
      </c>
    </row>
    <row r="976" spans="1:4" x14ac:dyDescent="0.25">
      <c r="A976" s="71">
        <v>105589</v>
      </c>
      <c r="B976" s="70" t="s">
        <v>1131</v>
      </c>
      <c r="C976" s="71" t="s">
        <v>42</v>
      </c>
      <c r="D976" s="72">
        <v>120.44</v>
      </c>
    </row>
    <row r="977" spans="1:4" x14ac:dyDescent="0.25">
      <c r="A977" s="71">
        <v>105584</v>
      </c>
      <c r="B977" s="70" t="s">
        <v>1132</v>
      </c>
      <c r="C977" s="71" t="s">
        <v>42</v>
      </c>
      <c r="D977" s="72">
        <v>0</v>
      </c>
    </row>
    <row r="978" spans="1:4" x14ac:dyDescent="0.25">
      <c r="A978" s="71">
        <v>105720</v>
      </c>
      <c r="B978" s="70" t="s">
        <v>1133</v>
      </c>
      <c r="C978" s="71" t="s">
        <v>42</v>
      </c>
      <c r="D978" s="72">
        <v>0</v>
      </c>
    </row>
    <row r="979" spans="1:4" x14ac:dyDescent="0.25">
      <c r="A979" s="71">
        <v>105722</v>
      </c>
      <c r="B979" s="70" t="s">
        <v>1134</v>
      </c>
      <c r="C979" s="71" t="s">
        <v>42</v>
      </c>
      <c r="D979" s="72">
        <v>0</v>
      </c>
    </row>
    <row r="980" spans="1:4" x14ac:dyDescent="0.25">
      <c r="A980" s="71">
        <v>105593</v>
      </c>
      <c r="B980" s="70" t="s">
        <v>1135</v>
      </c>
      <c r="C980" s="71" t="s">
        <v>42</v>
      </c>
      <c r="D980" s="72">
        <v>121.52</v>
      </c>
    </row>
    <row r="981" spans="1:4" x14ac:dyDescent="0.25">
      <c r="A981" s="71">
        <v>105594</v>
      </c>
      <c r="B981" s="70" t="s">
        <v>1136</v>
      </c>
      <c r="C981" s="71" t="s">
        <v>42</v>
      </c>
      <c r="D981" s="72">
        <v>108.09</v>
      </c>
    </row>
    <row r="982" spans="1:4" x14ac:dyDescent="0.25">
      <c r="A982" s="71">
        <v>105596</v>
      </c>
      <c r="B982" s="70" t="s">
        <v>1137</v>
      </c>
      <c r="C982" s="71" t="s">
        <v>42</v>
      </c>
      <c r="D982" s="72">
        <v>106.84</v>
      </c>
    </row>
    <row r="983" spans="1:4" x14ac:dyDescent="0.25">
      <c r="A983" s="71">
        <v>105591</v>
      </c>
      <c r="B983" s="70" t="s">
        <v>1138</v>
      </c>
      <c r="C983" s="71" t="s">
        <v>42</v>
      </c>
      <c r="D983" s="72">
        <v>0</v>
      </c>
    </row>
    <row r="984" spans="1:4" x14ac:dyDescent="0.25">
      <c r="A984" s="71">
        <v>105724</v>
      </c>
      <c r="B984" s="70" t="s">
        <v>1139</v>
      </c>
      <c r="C984" s="71" t="s">
        <v>42</v>
      </c>
      <c r="D984" s="72">
        <v>0</v>
      </c>
    </row>
    <row r="985" spans="1:4" x14ac:dyDescent="0.25">
      <c r="A985" s="71">
        <v>105726</v>
      </c>
      <c r="B985" s="70" t="s">
        <v>1140</v>
      </c>
      <c r="C985" s="71" t="s">
        <v>42</v>
      </c>
      <c r="D985" s="72">
        <v>0</v>
      </c>
    </row>
    <row r="986" spans="1:4" x14ac:dyDescent="0.25">
      <c r="A986" s="71">
        <v>105567</v>
      </c>
      <c r="B986" s="70" t="s">
        <v>1141</v>
      </c>
      <c r="C986" s="71" t="s">
        <v>42</v>
      </c>
      <c r="D986" s="72">
        <v>14.92</v>
      </c>
    </row>
    <row r="987" spans="1:4" x14ac:dyDescent="0.25">
      <c r="A987" s="71">
        <v>105568</v>
      </c>
      <c r="B987" s="70" t="s">
        <v>1142</v>
      </c>
      <c r="C987" s="71" t="s">
        <v>42</v>
      </c>
      <c r="D987" s="72">
        <v>11.89</v>
      </c>
    </row>
    <row r="988" spans="1:4" x14ac:dyDescent="0.25">
      <c r="A988" s="71">
        <v>105570</v>
      </c>
      <c r="B988" s="70" t="s">
        <v>1143</v>
      </c>
      <c r="C988" s="71" t="s">
        <v>42</v>
      </c>
      <c r="D988" s="72">
        <v>9.83</v>
      </c>
    </row>
    <row r="989" spans="1:4" x14ac:dyDescent="0.25">
      <c r="A989" s="71">
        <v>100575</v>
      </c>
      <c r="B989" s="70" t="s">
        <v>1144</v>
      </c>
      <c r="C989" s="71" t="s">
        <v>37</v>
      </c>
      <c r="D989" s="72">
        <v>0.57999999999999996</v>
      </c>
    </row>
    <row r="990" spans="1:4" x14ac:dyDescent="0.25">
      <c r="A990" s="71">
        <v>100577</v>
      </c>
      <c r="B990" s="70" t="s">
        <v>1145</v>
      </c>
      <c r="C990" s="71" t="s">
        <v>37</v>
      </c>
      <c r="D990" s="72">
        <v>1.44</v>
      </c>
    </row>
    <row r="991" spans="1:4" x14ac:dyDescent="0.25">
      <c r="A991" s="71">
        <v>105598</v>
      </c>
      <c r="B991" s="70" t="s">
        <v>1146</v>
      </c>
      <c r="C991" s="71" t="s">
        <v>37</v>
      </c>
      <c r="D991" s="72">
        <v>1.92</v>
      </c>
    </row>
    <row r="992" spans="1:4" x14ac:dyDescent="0.25">
      <c r="A992" s="71">
        <v>100576</v>
      </c>
      <c r="B992" s="70" t="s">
        <v>1147</v>
      </c>
      <c r="C992" s="71" t="s">
        <v>37</v>
      </c>
      <c r="D992" s="72">
        <v>2.82</v>
      </c>
    </row>
    <row r="993" spans="1:4" x14ac:dyDescent="0.25">
      <c r="A993" s="71">
        <v>105597</v>
      </c>
      <c r="B993" s="70" t="s">
        <v>1148</v>
      </c>
      <c r="C993" s="71" t="s">
        <v>37</v>
      </c>
      <c r="D993" s="72">
        <v>3.86</v>
      </c>
    </row>
    <row r="994" spans="1:4" x14ac:dyDescent="0.25">
      <c r="A994" s="71">
        <v>102730</v>
      </c>
      <c r="B994" s="70" t="s">
        <v>1149</v>
      </c>
      <c r="C994" s="71" t="s">
        <v>66</v>
      </c>
      <c r="D994" s="72">
        <v>11.97</v>
      </c>
    </row>
    <row r="995" spans="1:4" x14ac:dyDescent="0.25">
      <c r="A995" s="71">
        <v>102731</v>
      </c>
      <c r="B995" s="70" t="s">
        <v>1150</v>
      </c>
      <c r="C995" s="71" t="s">
        <v>66</v>
      </c>
      <c r="D995" s="72">
        <v>10.050000000000001</v>
      </c>
    </row>
    <row r="996" spans="1:4" x14ac:dyDescent="0.25">
      <c r="A996" s="71">
        <v>102732</v>
      </c>
      <c r="B996" s="70" t="s">
        <v>1151</v>
      </c>
      <c r="C996" s="71" t="s">
        <v>66</v>
      </c>
      <c r="D996" s="72">
        <v>9.49</v>
      </c>
    </row>
    <row r="997" spans="1:4" x14ac:dyDescent="0.25">
      <c r="A997" s="71">
        <v>102733</v>
      </c>
      <c r="B997" s="70" t="s">
        <v>1152</v>
      </c>
      <c r="C997" s="71" t="s">
        <v>66</v>
      </c>
      <c r="D997" s="72">
        <v>10.57</v>
      </c>
    </row>
    <row r="998" spans="1:4" x14ac:dyDescent="0.25">
      <c r="A998" s="71">
        <v>102728</v>
      </c>
      <c r="B998" s="70" t="s">
        <v>1153</v>
      </c>
      <c r="C998" s="71" t="s">
        <v>66</v>
      </c>
      <c r="D998" s="72">
        <v>14.41</v>
      </c>
    </row>
    <row r="999" spans="1:4" x14ac:dyDescent="0.25">
      <c r="A999" s="71">
        <v>102729</v>
      </c>
      <c r="B999" s="70" t="s">
        <v>1154</v>
      </c>
      <c r="C999" s="71" t="s">
        <v>66</v>
      </c>
      <c r="D999" s="72">
        <v>13.45</v>
      </c>
    </row>
    <row r="1000" spans="1:4" x14ac:dyDescent="0.25">
      <c r="A1000" s="71">
        <v>102734</v>
      </c>
      <c r="B1000" s="70" t="s">
        <v>1155</v>
      </c>
      <c r="C1000" s="71" t="s">
        <v>66</v>
      </c>
      <c r="D1000" s="72">
        <v>13.58</v>
      </c>
    </row>
    <row r="1001" spans="1:4" x14ac:dyDescent="0.25">
      <c r="A1001" s="71">
        <v>102735</v>
      </c>
      <c r="B1001" s="70" t="s">
        <v>1156</v>
      </c>
      <c r="C1001" s="71" t="s">
        <v>66</v>
      </c>
      <c r="D1001" s="72">
        <v>12.69</v>
      </c>
    </row>
    <row r="1002" spans="1:4" x14ac:dyDescent="0.25">
      <c r="A1002" s="71">
        <v>102765</v>
      </c>
      <c r="B1002" s="70" t="s">
        <v>1157</v>
      </c>
      <c r="C1002" s="71" t="s">
        <v>14</v>
      </c>
      <c r="D1002" s="72">
        <v>16325.87</v>
      </c>
    </row>
    <row r="1003" spans="1:4" x14ac:dyDescent="0.25">
      <c r="A1003" s="71">
        <v>102795</v>
      </c>
      <c r="B1003" s="70" t="s">
        <v>1158</v>
      </c>
      <c r="C1003" s="71" t="s">
        <v>14</v>
      </c>
      <c r="D1003" s="72">
        <v>29112.41</v>
      </c>
    </row>
    <row r="1004" spans="1:4" x14ac:dyDescent="0.25">
      <c r="A1004" s="71">
        <v>102766</v>
      </c>
      <c r="B1004" s="70" t="s">
        <v>1159</v>
      </c>
      <c r="C1004" s="71" t="s">
        <v>14</v>
      </c>
      <c r="D1004" s="72">
        <v>24623.81</v>
      </c>
    </row>
    <row r="1005" spans="1:4" x14ac:dyDescent="0.25">
      <c r="A1005" s="71">
        <v>102796</v>
      </c>
      <c r="B1005" s="70" t="s">
        <v>1160</v>
      </c>
      <c r="C1005" s="71" t="s">
        <v>14</v>
      </c>
      <c r="D1005" s="72">
        <v>46852.9</v>
      </c>
    </row>
    <row r="1006" spans="1:4" x14ac:dyDescent="0.25">
      <c r="A1006" s="71">
        <v>102767</v>
      </c>
      <c r="B1006" s="70" t="s">
        <v>1161</v>
      </c>
      <c r="C1006" s="71" t="s">
        <v>14</v>
      </c>
      <c r="D1006" s="72">
        <v>34401.51</v>
      </c>
    </row>
    <row r="1007" spans="1:4" x14ac:dyDescent="0.25">
      <c r="A1007" s="71">
        <v>102797</v>
      </c>
      <c r="B1007" s="70" t="s">
        <v>1162</v>
      </c>
      <c r="C1007" s="71" t="s">
        <v>14</v>
      </c>
      <c r="D1007" s="72">
        <v>66371.850000000006</v>
      </c>
    </row>
    <row r="1008" spans="1:4" x14ac:dyDescent="0.25">
      <c r="A1008" s="71">
        <v>102768</v>
      </c>
      <c r="B1008" s="70" t="s">
        <v>1163</v>
      </c>
      <c r="C1008" s="71" t="s">
        <v>14</v>
      </c>
      <c r="D1008" s="72">
        <v>48132.32</v>
      </c>
    </row>
    <row r="1009" spans="1:4" x14ac:dyDescent="0.25">
      <c r="A1009" s="71">
        <v>102798</v>
      </c>
      <c r="B1009" s="70" t="s">
        <v>1164</v>
      </c>
      <c r="C1009" s="71" t="s">
        <v>14</v>
      </c>
      <c r="D1009" s="72">
        <v>81196.84</v>
      </c>
    </row>
    <row r="1010" spans="1:4" x14ac:dyDescent="0.25">
      <c r="A1010" s="71">
        <v>102744</v>
      </c>
      <c r="B1010" s="70" t="s">
        <v>1165</v>
      </c>
      <c r="C1010" s="71" t="s">
        <v>14</v>
      </c>
      <c r="D1010" s="72">
        <v>6851.83</v>
      </c>
    </row>
    <row r="1011" spans="1:4" x14ac:dyDescent="0.25">
      <c r="A1011" s="71">
        <v>102755</v>
      </c>
      <c r="B1011" s="70" t="s">
        <v>1166</v>
      </c>
      <c r="C1011" s="71" t="s">
        <v>14</v>
      </c>
      <c r="D1011" s="72">
        <v>10625.24</v>
      </c>
    </row>
    <row r="1012" spans="1:4" x14ac:dyDescent="0.25">
      <c r="A1012" s="71">
        <v>102782</v>
      </c>
      <c r="B1012" s="70" t="s">
        <v>1167</v>
      </c>
      <c r="C1012" s="71" t="s">
        <v>14</v>
      </c>
      <c r="D1012" s="72">
        <v>14205.04</v>
      </c>
    </row>
    <row r="1013" spans="1:4" x14ac:dyDescent="0.25">
      <c r="A1013" s="71">
        <v>102745</v>
      </c>
      <c r="B1013" s="70" t="s">
        <v>1168</v>
      </c>
      <c r="C1013" s="71" t="s">
        <v>14</v>
      </c>
      <c r="D1013" s="72">
        <v>9628.5400000000009</v>
      </c>
    </row>
    <row r="1014" spans="1:4" x14ac:dyDescent="0.25">
      <c r="A1014" s="71">
        <v>102756</v>
      </c>
      <c r="B1014" s="70" t="s">
        <v>1169</v>
      </c>
      <c r="C1014" s="71" t="s">
        <v>14</v>
      </c>
      <c r="D1014" s="72">
        <v>15777.84</v>
      </c>
    </row>
    <row r="1015" spans="1:4" x14ac:dyDescent="0.25">
      <c r="A1015" s="71">
        <v>102783</v>
      </c>
      <c r="B1015" s="70" t="s">
        <v>1170</v>
      </c>
      <c r="C1015" s="71" t="s">
        <v>14</v>
      </c>
      <c r="D1015" s="72">
        <v>18831.57</v>
      </c>
    </row>
    <row r="1016" spans="1:4" x14ac:dyDescent="0.25">
      <c r="A1016" s="71">
        <v>102746</v>
      </c>
      <c r="B1016" s="70" t="s">
        <v>1171</v>
      </c>
      <c r="C1016" s="71" t="s">
        <v>14</v>
      </c>
      <c r="D1016" s="72">
        <v>16690.11</v>
      </c>
    </row>
    <row r="1017" spans="1:4" x14ac:dyDescent="0.25">
      <c r="A1017" s="71">
        <v>102757</v>
      </c>
      <c r="B1017" s="70" t="s">
        <v>1172</v>
      </c>
      <c r="C1017" s="71" t="s">
        <v>14</v>
      </c>
      <c r="D1017" s="72">
        <v>29349.62</v>
      </c>
    </row>
    <row r="1018" spans="1:4" x14ac:dyDescent="0.25">
      <c r="A1018" s="71">
        <v>102784</v>
      </c>
      <c r="B1018" s="70" t="s">
        <v>1173</v>
      </c>
      <c r="C1018" s="71" t="s">
        <v>14</v>
      </c>
      <c r="D1018" s="72">
        <v>29040.97</v>
      </c>
    </row>
    <row r="1019" spans="1:4" x14ac:dyDescent="0.25">
      <c r="A1019" s="71">
        <v>102779</v>
      </c>
      <c r="B1019" s="70" t="s">
        <v>1174</v>
      </c>
      <c r="C1019" s="71" t="s">
        <v>14</v>
      </c>
      <c r="D1019" s="72">
        <v>7508.66</v>
      </c>
    </row>
    <row r="1020" spans="1:4" x14ac:dyDescent="0.25">
      <c r="A1020" s="71">
        <v>102780</v>
      </c>
      <c r="B1020" s="70" t="s">
        <v>1175</v>
      </c>
      <c r="C1020" s="71" t="s">
        <v>14</v>
      </c>
      <c r="D1020" s="72">
        <v>8640.27</v>
      </c>
    </row>
    <row r="1021" spans="1:4" x14ac:dyDescent="0.25">
      <c r="A1021" s="71">
        <v>102743</v>
      </c>
      <c r="B1021" s="70" t="s">
        <v>1176</v>
      </c>
      <c r="C1021" s="71" t="s">
        <v>14</v>
      </c>
      <c r="D1021" s="72">
        <v>4574.95</v>
      </c>
    </row>
    <row r="1022" spans="1:4" x14ac:dyDescent="0.25">
      <c r="A1022" s="71">
        <v>102781</v>
      </c>
      <c r="B1022" s="70" t="s">
        <v>1177</v>
      </c>
      <c r="C1022" s="71" t="s">
        <v>14</v>
      </c>
      <c r="D1022" s="72">
        <v>12804.14</v>
      </c>
    </row>
    <row r="1023" spans="1:4" x14ac:dyDescent="0.25">
      <c r="A1023" s="71">
        <v>102761</v>
      </c>
      <c r="B1023" s="70" t="s">
        <v>1178</v>
      </c>
      <c r="C1023" s="71" t="s">
        <v>14</v>
      </c>
      <c r="D1023" s="72">
        <v>13082.44</v>
      </c>
    </row>
    <row r="1024" spans="1:4" x14ac:dyDescent="0.25">
      <c r="A1024" s="71">
        <v>102791</v>
      </c>
      <c r="B1024" s="70" t="s">
        <v>1179</v>
      </c>
      <c r="C1024" s="71" t="s">
        <v>14</v>
      </c>
      <c r="D1024" s="72">
        <v>27283.93</v>
      </c>
    </row>
    <row r="1025" spans="1:4" x14ac:dyDescent="0.25">
      <c r="A1025" s="71">
        <v>102762</v>
      </c>
      <c r="B1025" s="70" t="s">
        <v>1180</v>
      </c>
      <c r="C1025" s="71" t="s">
        <v>14</v>
      </c>
      <c r="D1025" s="72">
        <v>20243.46</v>
      </c>
    </row>
    <row r="1026" spans="1:4" x14ac:dyDescent="0.25">
      <c r="A1026" s="71">
        <v>102792</v>
      </c>
      <c r="B1026" s="70" t="s">
        <v>1181</v>
      </c>
      <c r="C1026" s="71" t="s">
        <v>14</v>
      </c>
      <c r="D1026" s="72">
        <v>44297.93</v>
      </c>
    </row>
    <row r="1027" spans="1:4" x14ac:dyDescent="0.25">
      <c r="A1027" s="71">
        <v>102763</v>
      </c>
      <c r="B1027" s="70" t="s">
        <v>1182</v>
      </c>
      <c r="C1027" s="71" t="s">
        <v>14</v>
      </c>
      <c r="D1027" s="72">
        <v>28122.79</v>
      </c>
    </row>
    <row r="1028" spans="1:4" x14ac:dyDescent="0.25">
      <c r="A1028" s="71">
        <v>102793</v>
      </c>
      <c r="B1028" s="70" t="s">
        <v>1183</v>
      </c>
      <c r="C1028" s="71" t="s">
        <v>14</v>
      </c>
      <c r="D1028" s="72">
        <v>59511.38</v>
      </c>
    </row>
    <row r="1029" spans="1:4" x14ac:dyDescent="0.25">
      <c r="A1029" s="71">
        <v>102764</v>
      </c>
      <c r="B1029" s="70" t="s">
        <v>1184</v>
      </c>
      <c r="C1029" s="71" t="s">
        <v>14</v>
      </c>
      <c r="D1029" s="72">
        <v>39711.410000000003</v>
      </c>
    </row>
    <row r="1030" spans="1:4" x14ac:dyDescent="0.25">
      <c r="A1030" s="71">
        <v>102794</v>
      </c>
      <c r="B1030" s="70" t="s">
        <v>1185</v>
      </c>
      <c r="C1030" s="71" t="s">
        <v>14</v>
      </c>
      <c r="D1030" s="72">
        <v>85196.3</v>
      </c>
    </row>
    <row r="1031" spans="1:4" x14ac:dyDescent="0.25">
      <c r="A1031" s="71">
        <v>102740</v>
      </c>
      <c r="B1031" s="70" t="s">
        <v>1186</v>
      </c>
      <c r="C1031" s="71" t="s">
        <v>14</v>
      </c>
      <c r="D1031" s="72">
        <v>5651.47</v>
      </c>
    </row>
    <row r="1032" spans="1:4" x14ac:dyDescent="0.25">
      <c r="A1032" s="71">
        <v>102752</v>
      </c>
      <c r="B1032" s="70" t="s">
        <v>1187</v>
      </c>
      <c r="C1032" s="71" t="s">
        <v>14</v>
      </c>
      <c r="D1032" s="72">
        <v>7600.35</v>
      </c>
    </row>
    <row r="1033" spans="1:4" x14ac:dyDescent="0.25">
      <c r="A1033" s="71">
        <v>102776</v>
      </c>
      <c r="B1033" s="70" t="s">
        <v>1188</v>
      </c>
      <c r="C1033" s="71" t="s">
        <v>14</v>
      </c>
      <c r="D1033" s="72">
        <v>11209.88</v>
      </c>
    </row>
    <row r="1034" spans="1:4" x14ac:dyDescent="0.25">
      <c r="A1034" s="71">
        <v>102741</v>
      </c>
      <c r="B1034" s="70" t="s">
        <v>1189</v>
      </c>
      <c r="C1034" s="71" t="s">
        <v>14</v>
      </c>
      <c r="D1034" s="72">
        <v>7931.04</v>
      </c>
    </row>
    <row r="1035" spans="1:4" x14ac:dyDescent="0.25">
      <c r="A1035" s="71">
        <v>102753</v>
      </c>
      <c r="B1035" s="70" t="s">
        <v>1190</v>
      </c>
      <c r="C1035" s="71" t="s">
        <v>14</v>
      </c>
      <c r="D1035" s="72">
        <v>11250.21</v>
      </c>
    </row>
    <row r="1036" spans="1:4" x14ac:dyDescent="0.25">
      <c r="A1036" s="71">
        <v>102777</v>
      </c>
      <c r="B1036" s="70" t="s">
        <v>1191</v>
      </c>
      <c r="C1036" s="71" t="s">
        <v>14</v>
      </c>
      <c r="D1036" s="72">
        <v>16968.009999999998</v>
      </c>
    </row>
    <row r="1037" spans="1:4" x14ac:dyDescent="0.25">
      <c r="A1037" s="71">
        <v>102742</v>
      </c>
      <c r="B1037" s="70" t="s">
        <v>1192</v>
      </c>
      <c r="C1037" s="71" t="s">
        <v>14</v>
      </c>
      <c r="D1037" s="72">
        <v>13731.24</v>
      </c>
    </row>
    <row r="1038" spans="1:4" x14ac:dyDescent="0.25">
      <c r="A1038" s="71">
        <v>102754</v>
      </c>
      <c r="B1038" s="70" t="s">
        <v>1193</v>
      </c>
      <c r="C1038" s="71" t="s">
        <v>14</v>
      </c>
      <c r="D1038" s="72">
        <v>21386.12</v>
      </c>
    </row>
    <row r="1039" spans="1:4" x14ac:dyDescent="0.25">
      <c r="A1039" s="71">
        <v>102778</v>
      </c>
      <c r="B1039" s="70" t="s">
        <v>1194</v>
      </c>
      <c r="C1039" s="71" t="s">
        <v>14</v>
      </c>
      <c r="D1039" s="72">
        <v>25016.65</v>
      </c>
    </row>
    <row r="1040" spans="1:4" x14ac:dyDescent="0.25">
      <c r="A1040" s="71">
        <v>102737</v>
      </c>
      <c r="B1040" s="70" t="s">
        <v>1195</v>
      </c>
      <c r="C1040" s="71" t="s">
        <v>14</v>
      </c>
      <c r="D1040" s="72">
        <v>1100.1300000000001</v>
      </c>
    </row>
    <row r="1041" spans="1:4" x14ac:dyDescent="0.25">
      <c r="A1041" s="71">
        <v>102773</v>
      </c>
      <c r="B1041" s="70" t="s">
        <v>1196</v>
      </c>
      <c r="C1041" s="71" t="s">
        <v>14</v>
      </c>
      <c r="D1041" s="72">
        <v>7508.66</v>
      </c>
    </row>
    <row r="1042" spans="1:4" x14ac:dyDescent="0.25">
      <c r="A1042" s="71">
        <v>102738</v>
      </c>
      <c r="B1042" s="70" t="s">
        <v>1197</v>
      </c>
      <c r="C1042" s="71" t="s">
        <v>14</v>
      </c>
      <c r="D1042" s="72">
        <v>2252.5700000000002</v>
      </c>
    </row>
    <row r="1043" spans="1:4" x14ac:dyDescent="0.25">
      <c r="A1043" s="71">
        <v>102750</v>
      </c>
      <c r="B1043" s="70" t="s">
        <v>1198</v>
      </c>
      <c r="C1043" s="71" t="s">
        <v>14</v>
      </c>
      <c r="D1043" s="72">
        <v>2746.52</v>
      </c>
    </row>
    <row r="1044" spans="1:4" x14ac:dyDescent="0.25">
      <c r="A1044" s="71">
        <v>102774</v>
      </c>
      <c r="B1044" s="70" t="s">
        <v>1199</v>
      </c>
      <c r="C1044" s="71" t="s">
        <v>14</v>
      </c>
      <c r="D1044" s="72">
        <v>7508.66</v>
      </c>
    </row>
    <row r="1045" spans="1:4" x14ac:dyDescent="0.25">
      <c r="A1045" s="71">
        <v>102739</v>
      </c>
      <c r="B1045" s="70" t="s">
        <v>1200</v>
      </c>
      <c r="C1045" s="71" t="s">
        <v>14</v>
      </c>
      <c r="D1045" s="72">
        <v>3771.2</v>
      </c>
    </row>
    <row r="1046" spans="1:4" x14ac:dyDescent="0.25">
      <c r="A1046" s="71">
        <v>102751</v>
      </c>
      <c r="B1046" s="70" t="s">
        <v>1201</v>
      </c>
      <c r="C1046" s="71" t="s">
        <v>14</v>
      </c>
      <c r="D1046" s="72">
        <v>4771.0200000000004</v>
      </c>
    </row>
    <row r="1047" spans="1:4" x14ac:dyDescent="0.25">
      <c r="A1047" s="71">
        <v>102775</v>
      </c>
      <c r="B1047" s="70" t="s">
        <v>1202</v>
      </c>
      <c r="C1047" s="71" t="s">
        <v>14</v>
      </c>
      <c r="D1047" s="72">
        <v>11209.88</v>
      </c>
    </row>
    <row r="1048" spans="1:4" x14ac:dyDescent="0.25">
      <c r="A1048" s="71">
        <v>102769</v>
      </c>
      <c r="B1048" s="70" t="s">
        <v>1203</v>
      </c>
      <c r="C1048" s="71" t="s">
        <v>14</v>
      </c>
      <c r="D1048" s="72">
        <v>18922.740000000002</v>
      </c>
    </row>
    <row r="1049" spans="1:4" x14ac:dyDescent="0.25">
      <c r="A1049" s="71">
        <v>102799</v>
      </c>
      <c r="B1049" s="70" t="s">
        <v>1204</v>
      </c>
      <c r="C1049" s="71" t="s">
        <v>14</v>
      </c>
      <c r="D1049" s="72">
        <v>29729.279999999999</v>
      </c>
    </row>
    <row r="1050" spans="1:4" x14ac:dyDescent="0.25">
      <c r="A1050" s="71">
        <v>102770</v>
      </c>
      <c r="B1050" s="70" t="s">
        <v>1205</v>
      </c>
      <c r="C1050" s="71" t="s">
        <v>14</v>
      </c>
      <c r="D1050" s="72">
        <v>29056.39</v>
      </c>
    </row>
    <row r="1051" spans="1:4" x14ac:dyDescent="0.25">
      <c r="A1051" s="71">
        <v>102800</v>
      </c>
      <c r="B1051" s="70" t="s">
        <v>1206</v>
      </c>
      <c r="C1051" s="71" t="s">
        <v>14</v>
      </c>
      <c r="D1051" s="72">
        <v>51436.88</v>
      </c>
    </row>
    <row r="1052" spans="1:4" x14ac:dyDescent="0.25">
      <c r="A1052" s="71">
        <v>102771</v>
      </c>
      <c r="B1052" s="70" t="s">
        <v>1207</v>
      </c>
      <c r="C1052" s="71" t="s">
        <v>14</v>
      </c>
      <c r="D1052" s="72">
        <v>40577.06</v>
      </c>
    </row>
    <row r="1053" spans="1:4" x14ac:dyDescent="0.25">
      <c r="A1053" s="71">
        <v>102801</v>
      </c>
      <c r="B1053" s="70" t="s">
        <v>1208</v>
      </c>
      <c r="C1053" s="71" t="s">
        <v>14</v>
      </c>
      <c r="D1053" s="72">
        <v>71942.42</v>
      </c>
    </row>
    <row r="1054" spans="1:4" x14ac:dyDescent="0.25">
      <c r="A1054" s="71">
        <v>102772</v>
      </c>
      <c r="B1054" s="70" t="s">
        <v>1209</v>
      </c>
      <c r="C1054" s="71" t="s">
        <v>14</v>
      </c>
      <c r="D1054" s="72">
        <v>57116.21</v>
      </c>
    </row>
    <row r="1055" spans="1:4" x14ac:dyDescent="0.25">
      <c r="A1055" s="71">
        <v>102802</v>
      </c>
      <c r="B1055" s="70" t="s">
        <v>1210</v>
      </c>
      <c r="C1055" s="71" t="s">
        <v>14</v>
      </c>
      <c r="D1055" s="72">
        <v>86249.26</v>
      </c>
    </row>
    <row r="1056" spans="1:4" x14ac:dyDescent="0.25">
      <c r="A1056" s="71">
        <v>102747</v>
      </c>
      <c r="B1056" s="70" t="s">
        <v>1211</v>
      </c>
      <c r="C1056" s="71" t="s">
        <v>14</v>
      </c>
      <c r="D1056" s="72">
        <v>8511.02</v>
      </c>
    </row>
    <row r="1057" spans="1:4" x14ac:dyDescent="0.25">
      <c r="A1057" s="71">
        <v>102758</v>
      </c>
      <c r="B1057" s="70" t="s">
        <v>1212</v>
      </c>
      <c r="C1057" s="71" t="s">
        <v>14</v>
      </c>
      <c r="D1057" s="72">
        <v>13663.96</v>
      </c>
    </row>
    <row r="1058" spans="1:4" x14ac:dyDescent="0.25">
      <c r="A1058" s="71">
        <v>102788</v>
      </c>
      <c r="B1058" s="70" t="s">
        <v>1213</v>
      </c>
      <c r="C1058" s="71" t="s">
        <v>14</v>
      </c>
      <c r="D1058" s="72">
        <v>15569.68</v>
      </c>
    </row>
    <row r="1059" spans="1:4" x14ac:dyDescent="0.25">
      <c r="A1059" s="71">
        <v>102748</v>
      </c>
      <c r="B1059" s="70" t="s">
        <v>1214</v>
      </c>
      <c r="C1059" s="71" t="s">
        <v>14</v>
      </c>
      <c r="D1059" s="72">
        <v>11908.22</v>
      </c>
    </row>
    <row r="1060" spans="1:4" x14ac:dyDescent="0.25">
      <c r="A1060" s="71">
        <v>102759</v>
      </c>
      <c r="B1060" s="70" t="s">
        <v>1215</v>
      </c>
      <c r="C1060" s="71" t="s">
        <v>14</v>
      </c>
      <c r="D1060" s="72">
        <v>20326.400000000001</v>
      </c>
    </row>
    <row r="1061" spans="1:4" x14ac:dyDescent="0.25">
      <c r="A1061" s="71">
        <v>102789</v>
      </c>
      <c r="B1061" s="70" t="s">
        <v>1216</v>
      </c>
      <c r="C1061" s="71" t="s">
        <v>14</v>
      </c>
      <c r="D1061" s="72">
        <v>20477.59</v>
      </c>
    </row>
    <row r="1062" spans="1:4" x14ac:dyDescent="0.25">
      <c r="A1062" s="71">
        <v>102749</v>
      </c>
      <c r="B1062" s="70" t="s">
        <v>1217</v>
      </c>
      <c r="C1062" s="71" t="s">
        <v>14</v>
      </c>
      <c r="D1062" s="72">
        <v>20443.54</v>
      </c>
    </row>
    <row r="1063" spans="1:4" x14ac:dyDescent="0.25">
      <c r="A1063" s="71">
        <v>102760</v>
      </c>
      <c r="B1063" s="70" t="s">
        <v>1218</v>
      </c>
      <c r="C1063" s="71" t="s">
        <v>14</v>
      </c>
      <c r="D1063" s="72">
        <v>37462.29</v>
      </c>
    </row>
    <row r="1064" spans="1:4" x14ac:dyDescent="0.25">
      <c r="A1064" s="71">
        <v>102790</v>
      </c>
      <c r="B1064" s="70" t="s">
        <v>1219</v>
      </c>
      <c r="C1064" s="71" t="s">
        <v>14</v>
      </c>
      <c r="D1064" s="72">
        <v>33669.54</v>
      </c>
    </row>
    <row r="1065" spans="1:4" x14ac:dyDescent="0.25">
      <c r="A1065" s="71">
        <v>102785</v>
      </c>
      <c r="B1065" s="70" t="s">
        <v>1220</v>
      </c>
      <c r="C1065" s="71" t="s">
        <v>14</v>
      </c>
      <c r="D1065" s="72">
        <v>8640.27</v>
      </c>
    </row>
    <row r="1066" spans="1:4" x14ac:dyDescent="0.25">
      <c r="A1066" s="71">
        <v>102786</v>
      </c>
      <c r="B1066" s="70" t="s">
        <v>1221</v>
      </c>
      <c r="C1066" s="71" t="s">
        <v>14</v>
      </c>
      <c r="D1066" s="72">
        <v>9578.52</v>
      </c>
    </row>
    <row r="1067" spans="1:4" x14ac:dyDescent="0.25">
      <c r="A1067" s="71">
        <v>102787</v>
      </c>
      <c r="B1067" s="70" t="s">
        <v>1222</v>
      </c>
      <c r="C1067" s="71" t="s">
        <v>14</v>
      </c>
      <c r="D1067" s="72">
        <v>14205.04</v>
      </c>
    </row>
    <row r="1068" spans="1:4" x14ac:dyDescent="0.25">
      <c r="A1068" s="71">
        <v>102736</v>
      </c>
      <c r="B1068" s="70" t="s">
        <v>1223</v>
      </c>
      <c r="C1068" s="71" t="s">
        <v>42</v>
      </c>
      <c r="D1068" s="72">
        <v>686.67</v>
      </c>
    </row>
    <row r="1069" spans="1:4" x14ac:dyDescent="0.25">
      <c r="A1069" s="71">
        <v>102727</v>
      </c>
      <c r="B1069" s="70" t="s">
        <v>1224</v>
      </c>
      <c r="C1069" s="71" t="s">
        <v>37</v>
      </c>
      <c r="D1069" s="72">
        <v>99.5</v>
      </c>
    </row>
    <row r="1070" spans="1:4" x14ac:dyDescent="0.25">
      <c r="A1070" s="71">
        <v>102112</v>
      </c>
      <c r="B1070" s="70" t="s">
        <v>1225</v>
      </c>
      <c r="C1070" s="71" t="s">
        <v>14</v>
      </c>
      <c r="D1070" s="72">
        <v>133.33000000000001</v>
      </c>
    </row>
    <row r="1071" spans="1:4" x14ac:dyDescent="0.25">
      <c r="A1071" s="71">
        <v>102111</v>
      </c>
      <c r="B1071" s="70" t="s">
        <v>1226</v>
      </c>
      <c r="C1071" s="71" t="s">
        <v>14</v>
      </c>
      <c r="D1071" s="72">
        <v>1196.07</v>
      </c>
    </row>
    <row r="1072" spans="1:4" x14ac:dyDescent="0.25">
      <c r="A1072" s="71">
        <v>102114</v>
      </c>
      <c r="B1072" s="70" t="s">
        <v>1227</v>
      </c>
      <c r="C1072" s="71" t="s">
        <v>14</v>
      </c>
      <c r="D1072" s="72">
        <v>136.62</v>
      </c>
    </row>
    <row r="1073" spans="1:4" x14ac:dyDescent="0.25">
      <c r="A1073" s="71">
        <v>102113</v>
      </c>
      <c r="B1073" s="70" t="s">
        <v>1228</v>
      </c>
      <c r="C1073" s="71" t="s">
        <v>14</v>
      </c>
      <c r="D1073" s="72">
        <v>1928.04</v>
      </c>
    </row>
    <row r="1074" spans="1:4" x14ac:dyDescent="0.25">
      <c r="A1074" s="71">
        <v>102117</v>
      </c>
      <c r="B1074" s="70" t="s">
        <v>1229</v>
      </c>
      <c r="C1074" s="71" t="s">
        <v>14</v>
      </c>
      <c r="D1074" s="72">
        <v>140.62</v>
      </c>
    </row>
    <row r="1075" spans="1:4" x14ac:dyDescent="0.25">
      <c r="A1075" s="71">
        <v>102116</v>
      </c>
      <c r="B1075" s="70" t="s">
        <v>1230</v>
      </c>
      <c r="C1075" s="71" t="s">
        <v>14</v>
      </c>
      <c r="D1075" s="72">
        <v>2061.02</v>
      </c>
    </row>
    <row r="1076" spans="1:4" x14ac:dyDescent="0.25">
      <c r="A1076" s="71">
        <v>102132</v>
      </c>
      <c r="B1076" s="70" t="s">
        <v>1231</v>
      </c>
      <c r="C1076" s="71" t="s">
        <v>14</v>
      </c>
      <c r="D1076" s="72">
        <v>0</v>
      </c>
    </row>
    <row r="1077" spans="1:4" x14ac:dyDescent="0.25">
      <c r="A1077" s="71">
        <v>102115</v>
      </c>
      <c r="B1077" s="70" t="s">
        <v>1232</v>
      </c>
      <c r="C1077" s="71" t="s">
        <v>14</v>
      </c>
      <c r="D1077" s="72">
        <v>3377.16</v>
      </c>
    </row>
    <row r="1078" spans="1:4" x14ac:dyDescent="0.25">
      <c r="A1078" s="71">
        <v>102123</v>
      </c>
      <c r="B1078" s="70" t="s">
        <v>1233</v>
      </c>
      <c r="C1078" s="71" t="s">
        <v>14</v>
      </c>
      <c r="D1078" s="72">
        <v>190.32</v>
      </c>
    </row>
    <row r="1079" spans="1:4" x14ac:dyDescent="0.25">
      <c r="A1079" s="71">
        <v>102122</v>
      </c>
      <c r="B1079" s="70" t="s">
        <v>1234</v>
      </c>
      <c r="C1079" s="71" t="s">
        <v>14</v>
      </c>
      <c r="D1079" s="72">
        <v>9640.74</v>
      </c>
    </row>
    <row r="1080" spans="1:4" x14ac:dyDescent="0.25">
      <c r="A1080" s="71">
        <v>102119</v>
      </c>
      <c r="B1080" s="70" t="s">
        <v>1235</v>
      </c>
      <c r="C1080" s="71" t="s">
        <v>14</v>
      </c>
      <c r="D1080" s="72">
        <v>144.07</v>
      </c>
    </row>
    <row r="1081" spans="1:4" x14ac:dyDescent="0.25">
      <c r="A1081" s="71">
        <v>102118</v>
      </c>
      <c r="B1081" s="70" t="s">
        <v>1236</v>
      </c>
      <c r="C1081" s="71" t="s">
        <v>14</v>
      </c>
      <c r="D1081" s="72">
        <v>2823.63</v>
      </c>
    </row>
    <row r="1082" spans="1:4" x14ac:dyDescent="0.25">
      <c r="A1082" s="71">
        <v>102133</v>
      </c>
      <c r="B1082" s="70" t="s">
        <v>1237</v>
      </c>
      <c r="C1082" s="71" t="s">
        <v>14</v>
      </c>
      <c r="D1082" s="72">
        <v>0</v>
      </c>
    </row>
    <row r="1083" spans="1:4" x14ac:dyDescent="0.25">
      <c r="A1083" s="71">
        <v>102127</v>
      </c>
      <c r="B1083" s="70" t="s">
        <v>1238</v>
      </c>
      <c r="C1083" s="71" t="s">
        <v>14</v>
      </c>
      <c r="D1083" s="72">
        <v>691.87</v>
      </c>
    </row>
    <row r="1084" spans="1:4" x14ac:dyDescent="0.25">
      <c r="A1084" s="71">
        <v>102126</v>
      </c>
      <c r="B1084" s="70" t="s">
        <v>1239</v>
      </c>
      <c r="C1084" s="71" t="s">
        <v>14</v>
      </c>
      <c r="D1084" s="72">
        <v>15148.12</v>
      </c>
    </row>
    <row r="1085" spans="1:4" x14ac:dyDescent="0.25">
      <c r="A1085" s="71">
        <v>102137</v>
      </c>
      <c r="B1085" s="70" t="s">
        <v>1240</v>
      </c>
      <c r="C1085" s="71" t="s">
        <v>14</v>
      </c>
      <c r="D1085" s="72">
        <v>87.59</v>
      </c>
    </row>
    <row r="1086" spans="1:4" x14ac:dyDescent="0.25">
      <c r="A1086" s="71">
        <v>102136</v>
      </c>
      <c r="B1086" s="70" t="s">
        <v>1241</v>
      </c>
      <c r="C1086" s="71" t="s">
        <v>14</v>
      </c>
      <c r="D1086" s="72">
        <v>71.739999999999995</v>
      </c>
    </row>
    <row r="1087" spans="1:4" x14ac:dyDescent="0.25">
      <c r="A1087" s="71">
        <v>102121</v>
      </c>
      <c r="B1087" s="70" t="s">
        <v>1242</v>
      </c>
      <c r="C1087" s="71" t="s">
        <v>14</v>
      </c>
      <c r="D1087" s="72">
        <v>180.07</v>
      </c>
    </row>
    <row r="1088" spans="1:4" x14ac:dyDescent="0.25">
      <c r="A1088" s="71">
        <v>102120</v>
      </c>
      <c r="B1088" s="70" t="s">
        <v>1243</v>
      </c>
      <c r="C1088" s="71" t="s">
        <v>14</v>
      </c>
      <c r="D1088" s="72">
        <v>0</v>
      </c>
    </row>
    <row r="1089" spans="1:4" x14ac:dyDescent="0.25">
      <c r="A1089" s="71">
        <v>102138</v>
      </c>
      <c r="B1089" s="70" t="s">
        <v>1244</v>
      </c>
      <c r="C1089" s="71" t="s">
        <v>14</v>
      </c>
      <c r="D1089" s="72">
        <v>207.01</v>
      </c>
    </row>
    <row r="1090" spans="1:4" x14ac:dyDescent="0.25">
      <c r="A1090" s="71">
        <v>102334</v>
      </c>
      <c r="B1090" s="70" t="s">
        <v>1245</v>
      </c>
      <c r="C1090" s="71" t="s">
        <v>14</v>
      </c>
      <c r="D1090" s="72">
        <v>0</v>
      </c>
    </row>
    <row r="1091" spans="1:4" x14ac:dyDescent="0.25">
      <c r="A1091" s="71">
        <v>102129</v>
      </c>
      <c r="B1091" s="70" t="s">
        <v>1246</v>
      </c>
      <c r="C1091" s="71" t="s">
        <v>14</v>
      </c>
      <c r="D1091" s="72">
        <v>999.73</v>
      </c>
    </row>
    <row r="1092" spans="1:4" x14ac:dyDescent="0.25">
      <c r="A1092" s="71">
        <v>102128</v>
      </c>
      <c r="B1092" s="70" t="s">
        <v>1247</v>
      </c>
      <c r="C1092" s="71" t="s">
        <v>14</v>
      </c>
      <c r="D1092" s="72">
        <v>0</v>
      </c>
    </row>
    <row r="1093" spans="1:4" x14ac:dyDescent="0.25">
      <c r="A1093" s="71">
        <v>102131</v>
      </c>
      <c r="B1093" s="70" t="s">
        <v>1248</v>
      </c>
      <c r="C1093" s="71" t="s">
        <v>14</v>
      </c>
      <c r="D1093" s="72">
        <v>999.73</v>
      </c>
    </row>
    <row r="1094" spans="1:4" x14ac:dyDescent="0.25">
      <c r="A1094" s="71">
        <v>102130</v>
      </c>
      <c r="B1094" s="70" t="s">
        <v>1249</v>
      </c>
      <c r="C1094" s="71" t="s">
        <v>14</v>
      </c>
      <c r="D1094" s="72">
        <v>0</v>
      </c>
    </row>
    <row r="1095" spans="1:4" x14ac:dyDescent="0.25">
      <c r="A1095" s="71">
        <v>102134</v>
      </c>
      <c r="B1095" s="70" t="s">
        <v>1250</v>
      </c>
      <c r="C1095" s="71" t="s">
        <v>14</v>
      </c>
      <c r="D1095" s="72">
        <v>0</v>
      </c>
    </row>
    <row r="1096" spans="1:4" x14ac:dyDescent="0.25">
      <c r="A1096" s="71">
        <v>102135</v>
      </c>
      <c r="B1096" s="70" t="s">
        <v>1251</v>
      </c>
      <c r="C1096" s="71" t="s">
        <v>14</v>
      </c>
      <c r="D1096" s="72">
        <v>0</v>
      </c>
    </row>
    <row r="1097" spans="1:4" x14ac:dyDescent="0.25">
      <c r="A1097" s="71">
        <v>104941</v>
      </c>
      <c r="B1097" s="70" t="s">
        <v>1252</v>
      </c>
      <c r="C1097" s="71" t="s">
        <v>37</v>
      </c>
      <c r="D1097" s="72">
        <v>0</v>
      </c>
    </row>
    <row r="1098" spans="1:4" x14ac:dyDescent="0.25">
      <c r="A1098" s="71">
        <v>104942</v>
      </c>
      <c r="B1098" s="70" t="s">
        <v>1253</v>
      </c>
      <c r="C1098" s="71" t="s">
        <v>37</v>
      </c>
      <c r="D1098" s="72">
        <v>0</v>
      </c>
    </row>
    <row r="1099" spans="1:4" x14ac:dyDescent="0.25">
      <c r="A1099" s="71">
        <v>104940</v>
      </c>
      <c r="B1099" s="70" t="s">
        <v>1254</v>
      </c>
      <c r="C1099" s="71" t="s">
        <v>14</v>
      </c>
      <c r="D1099" s="72">
        <v>0</v>
      </c>
    </row>
    <row r="1100" spans="1:4" x14ac:dyDescent="0.25">
      <c r="A1100" s="71">
        <v>104943</v>
      </c>
      <c r="B1100" s="70" t="s">
        <v>1255</v>
      </c>
      <c r="C1100" s="71" t="s">
        <v>37</v>
      </c>
      <c r="D1100" s="72">
        <v>0</v>
      </c>
    </row>
    <row r="1101" spans="1:4" x14ac:dyDescent="0.25">
      <c r="A1101" s="71">
        <v>101801</v>
      </c>
      <c r="B1101" s="70" t="s">
        <v>1256</v>
      </c>
      <c r="C1101" s="71" t="s">
        <v>14</v>
      </c>
      <c r="D1101" s="72">
        <v>1060.3499999999999</v>
      </c>
    </row>
    <row r="1102" spans="1:4" x14ac:dyDescent="0.25">
      <c r="A1102" s="71">
        <v>101800</v>
      </c>
      <c r="B1102" s="70" t="s">
        <v>1257</v>
      </c>
      <c r="C1102" s="71" t="s">
        <v>14</v>
      </c>
      <c r="D1102" s="72">
        <v>1445.47</v>
      </c>
    </row>
    <row r="1103" spans="1:4" x14ac:dyDescent="0.25">
      <c r="A1103" s="71">
        <v>98108</v>
      </c>
      <c r="B1103" s="70" t="s">
        <v>1258</v>
      </c>
      <c r="C1103" s="71" t="s">
        <v>14</v>
      </c>
      <c r="D1103" s="72">
        <v>483.23</v>
      </c>
    </row>
    <row r="1104" spans="1:4" x14ac:dyDescent="0.25">
      <c r="A1104" s="71">
        <v>98105</v>
      </c>
      <c r="B1104" s="70" t="s">
        <v>1259</v>
      </c>
      <c r="C1104" s="71" t="s">
        <v>14</v>
      </c>
      <c r="D1104" s="72">
        <v>619.28</v>
      </c>
    </row>
    <row r="1105" spans="1:4" x14ac:dyDescent="0.25">
      <c r="A1105" s="71">
        <v>98109</v>
      </c>
      <c r="B1105" s="70" t="s">
        <v>1260</v>
      </c>
      <c r="C1105" s="71" t="s">
        <v>14</v>
      </c>
      <c r="D1105" s="72">
        <v>786.48</v>
      </c>
    </row>
    <row r="1106" spans="1:4" x14ac:dyDescent="0.25">
      <c r="A1106" s="71">
        <v>98106</v>
      </c>
      <c r="B1106" s="70" t="s">
        <v>1261</v>
      </c>
      <c r="C1106" s="71" t="s">
        <v>14</v>
      </c>
      <c r="D1106" s="72">
        <v>1022.41</v>
      </c>
    </row>
    <row r="1107" spans="1:4" x14ac:dyDescent="0.25">
      <c r="A1107" s="71">
        <v>98110</v>
      </c>
      <c r="B1107" s="70" t="s">
        <v>1262</v>
      </c>
      <c r="C1107" s="71" t="s">
        <v>14</v>
      </c>
      <c r="D1107" s="72">
        <v>385.52</v>
      </c>
    </row>
    <row r="1108" spans="1:4" x14ac:dyDescent="0.25">
      <c r="A1108" s="71">
        <v>98107</v>
      </c>
      <c r="B1108" s="70" t="s">
        <v>1263</v>
      </c>
      <c r="C1108" s="71" t="s">
        <v>14</v>
      </c>
      <c r="D1108" s="72">
        <v>271.67</v>
      </c>
    </row>
    <row r="1109" spans="1:4" x14ac:dyDescent="0.25">
      <c r="A1109" s="71">
        <v>98104</v>
      </c>
      <c r="B1109" s="70" t="s">
        <v>1264</v>
      </c>
      <c r="C1109" s="71" t="s">
        <v>14</v>
      </c>
      <c r="D1109" s="72">
        <v>355.9</v>
      </c>
    </row>
    <row r="1110" spans="1:4" x14ac:dyDescent="0.25">
      <c r="A1110" s="71">
        <v>98102</v>
      </c>
      <c r="B1110" s="70" t="s">
        <v>1265</v>
      </c>
      <c r="C1110" s="71" t="s">
        <v>14</v>
      </c>
      <c r="D1110" s="72">
        <v>187.26</v>
      </c>
    </row>
    <row r="1111" spans="1:4" x14ac:dyDescent="0.25">
      <c r="A1111" s="71">
        <v>98111</v>
      </c>
      <c r="B1111" s="70" t="s">
        <v>1266</v>
      </c>
      <c r="C1111" s="71" t="s">
        <v>14</v>
      </c>
      <c r="D1111" s="72">
        <v>51.47</v>
      </c>
    </row>
    <row r="1112" spans="1:4" x14ac:dyDescent="0.25">
      <c r="A1112" s="71">
        <v>97891</v>
      </c>
      <c r="B1112" s="70" t="s">
        <v>1267</v>
      </c>
      <c r="C1112" s="71" t="s">
        <v>14</v>
      </c>
      <c r="D1112" s="72">
        <v>200.39</v>
      </c>
    </row>
    <row r="1113" spans="1:4" x14ac:dyDescent="0.25">
      <c r="A1113" s="71">
        <v>97892</v>
      </c>
      <c r="B1113" s="70" t="s">
        <v>1268</v>
      </c>
      <c r="C1113" s="71" t="s">
        <v>14</v>
      </c>
      <c r="D1113" s="72">
        <v>378.17</v>
      </c>
    </row>
    <row r="1114" spans="1:4" x14ac:dyDescent="0.25">
      <c r="A1114" s="71">
        <v>97893</v>
      </c>
      <c r="B1114" s="70" t="s">
        <v>1269</v>
      </c>
      <c r="C1114" s="71" t="s">
        <v>14</v>
      </c>
      <c r="D1114" s="72">
        <v>521.16999999999996</v>
      </c>
    </row>
    <row r="1115" spans="1:4" x14ac:dyDescent="0.25">
      <c r="A1115" s="71">
        <v>97894</v>
      </c>
      <c r="B1115" s="70" t="s">
        <v>1270</v>
      </c>
      <c r="C1115" s="71" t="s">
        <v>14</v>
      </c>
      <c r="D1115" s="72">
        <v>584.83000000000004</v>
      </c>
    </row>
    <row r="1116" spans="1:4" x14ac:dyDescent="0.25">
      <c r="A1116" s="71">
        <v>97886</v>
      </c>
      <c r="B1116" s="70" t="s">
        <v>1271</v>
      </c>
      <c r="C1116" s="71" t="s">
        <v>14</v>
      </c>
      <c r="D1116" s="72">
        <v>160.52000000000001</v>
      </c>
    </row>
    <row r="1117" spans="1:4" x14ac:dyDescent="0.25">
      <c r="A1117" s="71">
        <v>97887</v>
      </c>
      <c r="B1117" s="70" t="s">
        <v>1272</v>
      </c>
      <c r="C1117" s="71" t="s">
        <v>14</v>
      </c>
      <c r="D1117" s="72">
        <v>253.07</v>
      </c>
    </row>
    <row r="1118" spans="1:4" x14ac:dyDescent="0.25">
      <c r="A1118" s="71">
        <v>97888</v>
      </c>
      <c r="B1118" s="70" t="s">
        <v>1273</v>
      </c>
      <c r="C1118" s="71" t="s">
        <v>14</v>
      </c>
      <c r="D1118" s="72">
        <v>489.53</v>
      </c>
    </row>
    <row r="1119" spans="1:4" x14ac:dyDescent="0.25">
      <c r="A1119" s="71">
        <v>97889</v>
      </c>
      <c r="B1119" s="70" t="s">
        <v>1274</v>
      </c>
      <c r="C1119" s="71" t="s">
        <v>14</v>
      </c>
      <c r="D1119" s="72">
        <v>663.21</v>
      </c>
    </row>
    <row r="1120" spans="1:4" x14ac:dyDescent="0.25">
      <c r="A1120" s="71">
        <v>97890</v>
      </c>
      <c r="B1120" s="70" t="s">
        <v>1275</v>
      </c>
      <c r="C1120" s="71" t="s">
        <v>14</v>
      </c>
      <c r="D1120" s="72">
        <v>756.95</v>
      </c>
    </row>
    <row r="1121" spans="1:4" x14ac:dyDescent="0.25">
      <c r="A1121" s="71">
        <v>97881</v>
      </c>
      <c r="B1121" s="70" t="s">
        <v>1276</v>
      </c>
      <c r="C1121" s="71" t="s">
        <v>14</v>
      </c>
      <c r="D1121" s="72">
        <v>140.09</v>
      </c>
    </row>
    <row r="1122" spans="1:4" x14ac:dyDescent="0.25">
      <c r="A1122" s="71">
        <v>97882</v>
      </c>
      <c r="B1122" s="70" t="s">
        <v>1277</v>
      </c>
      <c r="C1122" s="71" t="s">
        <v>14</v>
      </c>
      <c r="D1122" s="72">
        <v>222.2</v>
      </c>
    </row>
    <row r="1123" spans="1:4" x14ac:dyDescent="0.25">
      <c r="A1123" s="71">
        <v>97883</v>
      </c>
      <c r="B1123" s="70" t="s">
        <v>1278</v>
      </c>
      <c r="C1123" s="71" t="s">
        <v>14</v>
      </c>
      <c r="D1123" s="72">
        <v>430.38</v>
      </c>
    </row>
    <row r="1124" spans="1:4" x14ac:dyDescent="0.25">
      <c r="A1124" s="71">
        <v>97884</v>
      </c>
      <c r="B1124" s="70" t="s">
        <v>1279</v>
      </c>
      <c r="C1124" s="71" t="s">
        <v>14</v>
      </c>
      <c r="D1124" s="72">
        <v>849.03</v>
      </c>
    </row>
    <row r="1125" spans="1:4" x14ac:dyDescent="0.25">
      <c r="A1125" s="71">
        <v>97885</v>
      </c>
      <c r="B1125" s="70" t="s">
        <v>1280</v>
      </c>
      <c r="C1125" s="71" t="s">
        <v>14</v>
      </c>
      <c r="D1125" s="72">
        <v>1311.22</v>
      </c>
    </row>
    <row r="1126" spans="1:4" x14ac:dyDescent="0.25">
      <c r="A1126" s="71">
        <v>99250</v>
      </c>
      <c r="B1126" s="70" t="s">
        <v>1281</v>
      </c>
      <c r="C1126" s="71" t="s">
        <v>14</v>
      </c>
      <c r="D1126" s="72">
        <v>175.13</v>
      </c>
    </row>
    <row r="1127" spans="1:4" x14ac:dyDescent="0.25">
      <c r="A1127" s="71">
        <v>97900</v>
      </c>
      <c r="B1127" s="70" t="s">
        <v>1282</v>
      </c>
      <c r="C1127" s="71" t="s">
        <v>14</v>
      </c>
      <c r="D1127" s="72">
        <v>179.71</v>
      </c>
    </row>
    <row r="1128" spans="1:4" x14ac:dyDescent="0.25">
      <c r="A1128" s="71">
        <v>99251</v>
      </c>
      <c r="B1128" s="70" t="s">
        <v>1283</v>
      </c>
      <c r="C1128" s="71" t="s">
        <v>14</v>
      </c>
      <c r="D1128" s="72">
        <v>274.38</v>
      </c>
    </row>
    <row r="1129" spans="1:4" x14ac:dyDescent="0.25">
      <c r="A1129" s="71">
        <v>97901</v>
      </c>
      <c r="B1129" s="70" t="s">
        <v>1284</v>
      </c>
      <c r="C1129" s="71" t="s">
        <v>14</v>
      </c>
      <c r="D1129" s="72">
        <v>282.24</v>
      </c>
    </row>
    <row r="1130" spans="1:4" x14ac:dyDescent="0.25">
      <c r="A1130" s="71">
        <v>99253</v>
      </c>
      <c r="B1130" s="70" t="s">
        <v>1285</v>
      </c>
      <c r="C1130" s="71" t="s">
        <v>14</v>
      </c>
      <c r="D1130" s="72">
        <v>531.36</v>
      </c>
    </row>
    <row r="1131" spans="1:4" x14ac:dyDescent="0.25">
      <c r="A1131" s="71">
        <v>97902</v>
      </c>
      <c r="B1131" s="70" t="s">
        <v>1286</v>
      </c>
      <c r="C1131" s="71" t="s">
        <v>14</v>
      </c>
      <c r="D1131" s="72">
        <v>548.99</v>
      </c>
    </row>
    <row r="1132" spans="1:4" x14ac:dyDescent="0.25">
      <c r="A1132" s="71">
        <v>99255</v>
      </c>
      <c r="B1132" s="70" t="s">
        <v>1287</v>
      </c>
      <c r="C1132" s="71" t="s">
        <v>14</v>
      </c>
      <c r="D1132" s="72">
        <v>739.1</v>
      </c>
    </row>
    <row r="1133" spans="1:4" x14ac:dyDescent="0.25">
      <c r="A1133" s="71">
        <v>97903</v>
      </c>
      <c r="B1133" s="70" t="s">
        <v>1288</v>
      </c>
      <c r="C1133" s="71" t="s">
        <v>14</v>
      </c>
      <c r="D1133" s="72">
        <v>763.28</v>
      </c>
    </row>
    <row r="1134" spans="1:4" x14ac:dyDescent="0.25">
      <c r="A1134" s="71">
        <v>99257</v>
      </c>
      <c r="B1134" s="70" t="s">
        <v>1289</v>
      </c>
      <c r="C1134" s="71" t="s">
        <v>14</v>
      </c>
      <c r="D1134" s="72">
        <v>871.01</v>
      </c>
    </row>
    <row r="1135" spans="1:4" x14ac:dyDescent="0.25">
      <c r="A1135" s="71">
        <v>97904</v>
      </c>
      <c r="B1135" s="70" t="s">
        <v>1290</v>
      </c>
      <c r="C1135" s="71" t="s">
        <v>14</v>
      </c>
      <c r="D1135" s="72">
        <v>902.28</v>
      </c>
    </row>
    <row r="1136" spans="1:4" x14ac:dyDescent="0.25">
      <c r="A1136" s="71">
        <v>99258</v>
      </c>
      <c r="B1136" s="70" t="s">
        <v>1291</v>
      </c>
      <c r="C1136" s="71" t="s">
        <v>14</v>
      </c>
      <c r="D1136" s="72">
        <v>230.94</v>
      </c>
    </row>
    <row r="1137" spans="1:4" x14ac:dyDescent="0.25">
      <c r="A1137" s="71">
        <v>97905</v>
      </c>
      <c r="B1137" s="70" t="s">
        <v>1292</v>
      </c>
      <c r="C1137" s="71" t="s">
        <v>14</v>
      </c>
      <c r="D1137" s="72">
        <v>235.93</v>
      </c>
    </row>
    <row r="1138" spans="1:4" x14ac:dyDescent="0.25">
      <c r="A1138" s="71">
        <v>99260</v>
      </c>
      <c r="B1138" s="70" t="s">
        <v>1293</v>
      </c>
      <c r="C1138" s="71" t="s">
        <v>14</v>
      </c>
      <c r="D1138" s="72">
        <v>428.92</v>
      </c>
    </row>
    <row r="1139" spans="1:4" x14ac:dyDescent="0.25">
      <c r="A1139" s="71">
        <v>97906</v>
      </c>
      <c r="B1139" s="70" t="s">
        <v>1294</v>
      </c>
      <c r="C1139" s="71" t="s">
        <v>14</v>
      </c>
      <c r="D1139" s="72">
        <v>440.02</v>
      </c>
    </row>
    <row r="1140" spans="1:4" x14ac:dyDescent="0.25">
      <c r="A1140" s="71">
        <v>99262</v>
      </c>
      <c r="B1140" s="70" t="s">
        <v>1295</v>
      </c>
      <c r="C1140" s="71" t="s">
        <v>14</v>
      </c>
      <c r="D1140" s="72">
        <v>608.4</v>
      </c>
    </row>
    <row r="1141" spans="1:4" x14ac:dyDescent="0.25">
      <c r="A1141" s="71">
        <v>97907</v>
      </c>
      <c r="B1141" s="70" t="s">
        <v>1296</v>
      </c>
      <c r="C1141" s="71" t="s">
        <v>14</v>
      </c>
      <c r="D1141" s="72">
        <v>624.25</v>
      </c>
    </row>
    <row r="1142" spans="1:4" x14ac:dyDescent="0.25">
      <c r="A1142" s="71">
        <v>99264</v>
      </c>
      <c r="B1142" s="70" t="s">
        <v>1297</v>
      </c>
      <c r="C1142" s="71" t="s">
        <v>14</v>
      </c>
      <c r="D1142" s="72">
        <v>716.33</v>
      </c>
    </row>
    <row r="1143" spans="1:4" x14ac:dyDescent="0.25">
      <c r="A1143" s="71">
        <v>97908</v>
      </c>
      <c r="B1143" s="70" t="s">
        <v>1298</v>
      </c>
      <c r="C1143" s="71" t="s">
        <v>14</v>
      </c>
      <c r="D1143" s="72">
        <v>737.75</v>
      </c>
    </row>
    <row r="1144" spans="1:4" x14ac:dyDescent="0.25">
      <c r="A1144" s="71">
        <v>97895</v>
      </c>
      <c r="B1144" s="70" t="s">
        <v>1299</v>
      </c>
      <c r="C1144" s="71" t="s">
        <v>14</v>
      </c>
      <c r="D1144" s="72">
        <v>197.66</v>
      </c>
    </row>
    <row r="1145" spans="1:4" x14ac:dyDescent="0.25">
      <c r="A1145" s="71">
        <v>97896</v>
      </c>
      <c r="B1145" s="70" t="s">
        <v>1300</v>
      </c>
      <c r="C1145" s="71" t="s">
        <v>14</v>
      </c>
      <c r="D1145" s="72">
        <v>366.56</v>
      </c>
    </row>
    <row r="1146" spans="1:4" x14ac:dyDescent="0.25">
      <c r="A1146" s="71">
        <v>97897</v>
      </c>
      <c r="B1146" s="70" t="s">
        <v>1301</v>
      </c>
      <c r="C1146" s="71" t="s">
        <v>14</v>
      </c>
      <c r="D1146" s="72">
        <v>474.49</v>
      </c>
    </row>
    <row r="1147" spans="1:4" x14ac:dyDescent="0.25">
      <c r="A1147" s="71">
        <v>97898</v>
      </c>
      <c r="B1147" s="70" t="s">
        <v>1302</v>
      </c>
      <c r="C1147" s="71" t="s">
        <v>14</v>
      </c>
      <c r="D1147" s="72">
        <v>899.06</v>
      </c>
    </row>
    <row r="1148" spans="1:4" x14ac:dyDescent="0.25">
      <c r="A1148" s="71">
        <v>97899</v>
      </c>
      <c r="B1148" s="70" t="s">
        <v>1303</v>
      </c>
      <c r="C1148" s="71" t="s">
        <v>14</v>
      </c>
      <c r="D1148" s="72">
        <v>0</v>
      </c>
    </row>
    <row r="1149" spans="1:4" x14ac:dyDescent="0.25">
      <c r="A1149" s="71">
        <v>101795</v>
      </c>
      <c r="B1149" s="70" t="s">
        <v>1304</v>
      </c>
      <c r="C1149" s="71" t="s">
        <v>14</v>
      </c>
      <c r="D1149" s="72">
        <v>586.92999999999995</v>
      </c>
    </row>
    <row r="1150" spans="1:4" x14ac:dyDescent="0.25">
      <c r="A1150" s="71">
        <v>101796</v>
      </c>
      <c r="B1150" s="70" t="s">
        <v>1305</v>
      </c>
      <c r="C1150" s="71" t="s">
        <v>14</v>
      </c>
      <c r="D1150" s="72">
        <v>0</v>
      </c>
    </row>
    <row r="1151" spans="1:4" x14ac:dyDescent="0.25">
      <c r="A1151" s="71">
        <v>101797</v>
      </c>
      <c r="B1151" s="70" t="s">
        <v>1306</v>
      </c>
      <c r="C1151" s="71" t="s">
        <v>14</v>
      </c>
      <c r="D1151" s="72">
        <v>0</v>
      </c>
    </row>
    <row r="1152" spans="1:4" x14ac:dyDescent="0.25">
      <c r="A1152" s="71">
        <v>101802</v>
      </c>
      <c r="B1152" s="70" t="s">
        <v>1307</v>
      </c>
      <c r="C1152" s="71" t="s">
        <v>14</v>
      </c>
      <c r="D1152" s="72">
        <v>1733.97</v>
      </c>
    </row>
    <row r="1153" spans="1:4" x14ac:dyDescent="0.25">
      <c r="A1153" s="71">
        <v>101803</v>
      </c>
      <c r="B1153" s="70" t="s">
        <v>1308</v>
      </c>
      <c r="C1153" s="71" t="s">
        <v>14</v>
      </c>
      <c r="D1153" s="72">
        <v>1095.79</v>
      </c>
    </row>
    <row r="1154" spans="1:4" x14ac:dyDescent="0.25">
      <c r="A1154" s="71">
        <v>101804</v>
      </c>
      <c r="B1154" s="70" t="s">
        <v>1309</v>
      </c>
      <c r="C1154" s="71" t="s">
        <v>14</v>
      </c>
      <c r="D1154" s="72">
        <v>1380.21</v>
      </c>
    </row>
    <row r="1155" spans="1:4" x14ac:dyDescent="0.25">
      <c r="A1155" s="71">
        <v>101805</v>
      </c>
      <c r="B1155" s="70" t="s">
        <v>1310</v>
      </c>
      <c r="C1155" s="71" t="s">
        <v>14</v>
      </c>
      <c r="D1155" s="72">
        <v>1752.49</v>
      </c>
    </row>
    <row r="1156" spans="1:4" x14ac:dyDescent="0.25">
      <c r="A1156" s="71">
        <v>98115</v>
      </c>
      <c r="B1156" s="70" t="s">
        <v>1311</v>
      </c>
      <c r="C1156" s="71" t="s">
        <v>14</v>
      </c>
      <c r="D1156" s="72">
        <v>94.02</v>
      </c>
    </row>
    <row r="1157" spans="1:4" x14ac:dyDescent="0.25">
      <c r="A1157" s="71">
        <v>98114</v>
      </c>
      <c r="B1157" s="70" t="s">
        <v>1312</v>
      </c>
      <c r="C1157" s="71" t="s">
        <v>14</v>
      </c>
      <c r="D1157" s="72">
        <v>622.65</v>
      </c>
    </row>
    <row r="1158" spans="1:4" x14ac:dyDescent="0.25">
      <c r="A1158" s="71">
        <v>98112</v>
      </c>
      <c r="B1158" s="70" t="s">
        <v>1313</v>
      </c>
      <c r="C1158" s="71" t="s">
        <v>14</v>
      </c>
      <c r="D1158" s="72">
        <v>95.14</v>
      </c>
    </row>
    <row r="1159" spans="1:4" x14ac:dyDescent="0.25">
      <c r="A1159" s="71">
        <v>100128</v>
      </c>
      <c r="B1159" s="70" t="s">
        <v>1314</v>
      </c>
      <c r="C1159" s="71" t="s">
        <v>14</v>
      </c>
      <c r="D1159" s="72">
        <v>1600.02</v>
      </c>
    </row>
    <row r="1160" spans="1:4" x14ac:dyDescent="0.25">
      <c r="A1160" s="71">
        <v>102623</v>
      </c>
      <c r="B1160" s="70" t="s">
        <v>1315</v>
      </c>
      <c r="C1160" s="71" t="s">
        <v>14</v>
      </c>
      <c r="D1160" s="72">
        <v>821.47</v>
      </c>
    </row>
    <row r="1161" spans="1:4" x14ac:dyDescent="0.25">
      <c r="A1161" s="71">
        <v>102607</v>
      </c>
      <c r="B1161" s="70" t="s">
        <v>1316</v>
      </c>
      <c r="C1161" s="71" t="s">
        <v>14</v>
      </c>
      <c r="D1161" s="72">
        <v>481</v>
      </c>
    </row>
    <row r="1162" spans="1:4" x14ac:dyDescent="0.25">
      <c r="A1162" s="71">
        <v>102608</v>
      </c>
      <c r="B1162" s="70" t="s">
        <v>1317</v>
      </c>
      <c r="C1162" s="71" t="s">
        <v>14</v>
      </c>
      <c r="D1162" s="72">
        <v>1103.48</v>
      </c>
    </row>
    <row r="1163" spans="1:4" x14ac:dyDescent="0.25">
      <c r="A1163" s="71">
        <v>102609</v>
      </c>
      <c r="B1163" s="70" t="s">
        <v>1318</v>
      </c>
      <c r="C1163" s="71" t="s">
        <v>14</v>
      </c>
      <c r="D1163" s="72">
        <v>1253.5899999999999</v>
      </c>
    </row>
    <row r="1164" spans="1:4" x14ac:dyDescent="0.25">
      <c r="A1164" s="71">
        <v>102610</v>
      </c>
      <c r="B1164" s="70" t="s">
        <v>1319</v>
      </c>
      <c r="C1164" s="71" t="s">
        <v>14</v>
      </c>
      <c r="D1164" s="72">
        <v>2155.35</v>
      </c>
    </row>
    <row r="1165" spans="1:4" x14ac:dyDescent="0.25">
      <c r="A1165" s="71">
        <v>102622</v>
      </c>
      <c r="B1165" s="70" t="s">
        <v>1320</v>
      </c>
      <c r="C1165" s="71" t="s">
        <v>14</v>
      </c>
      <c r="D1165" s="72">
        <v>584.59</v>
      </c>
    </row>
    <row r="1166" spans="1:4" x14ac:dyDescent="0.25">
      <c r="A1166" s="71">
        <v>102605</v>
      </c>
      <c r="B1166" s="70" t="s">
        <v>1321</v>
      </c>
      <c r="C1166" s="71" t="s">
        <v>14</v>
      </c>
      <c r="D1166" s="72">
        <v>291.51</v>
      </c>
    </row>
    <row r="1167" spans="1:4" x14ac:dyDescent="0.25">
      <c r="A1167" s="71">
        <v>102606</v>
      </c>
      <c r="B1167" s="70" t="s">
        <v>1322</v>
      </c>
      <c r="C1167" s="71" t="s">
        <v>14</v>
      </c>
      <c r="D1167" s="72">
        <v>449.4</v>
      </c>
    </row>
    <row r="1168" spans="1:4" x14ac:dyDescent="0.25">
      <c r="A1168" s="71">
        <v>102613</v>
      </c>
      <c r="B1168" s="70" t="s">
        <v>1323</v>
      </c>
      <c r="C1168" s="71" t="s">
        <v>14</v>
      </c>
      <c r="D1168" s="72">
        <v>674.63</v>
      </c>
    </row>
    <row r="1169" spans="1:4" x14ac:dyDescent="0.25">
      <c r="A1169" s="71">
        <v>102619</v>
      </c>
      <c r="B1169" s="70" t="s">
        <v>1324</v>
      </c>
      <c r="C1169" s="71" t="s">
        <v>14</v>
      </c>
      <c r="D1169" s="72">
        <v>5733.94</v>
      </c>
    </row>
    <row r="1170" spans="1:4" x14ac:dyDescent="0.25">
      <c r="A1170" s="71">
        <v>102614</v>
      </c>
      <c r="B1170" s="70" t="s">
        <v>1325</v>
      </c>
      <c r="C1170" s="71" t="s">
        <v>14</v>
      </c>
      <c r="D1170" s="72">
        <v>1037.5999999999999</v>
      </c>
    </row>
    <row r="1171" spans="1:4" x14ac:dyDescent="0.25">
      <c r="A1171" s="71">
        <v>102620</v>
      </c>
      <c r="B1171" s="70" t="s">
        <v>1326</v>
      </c>
      <c r="C1171" s="71" t="s">
        <v>14</v>
      </c>
      <c r="D1171" s="72">
        <v>8341.35</v>
      </c>
    </row>
    <row r="1172" spans="1:4" x14ac:dyDescent="0.25">
      <c r="A1172" s="71">
        <v>102615</v>
      </c>
      <c r="B1172" s="70" t="s">
        <v>1327</v>
      </c>
      <c r="C1172" s="71" t="s">
        <v>14</v>
      </c>
      <c r="D1172" s="72">
        <v>1302.19</v>
      </c>
    </row>
    <row r="1173" spans="1:4" x14ac:dyDescent="0.25">
      <c r="A1173" s="71">
        <v>102621</v>
      </c>
      <c r="B1173" s="70" t="s">
        <v>1328</v>
      </c>
      <c r="C1173" s="71" t="s">
        <v>14</v>
      </c>
      <c r="D1173" s="72">
        <v>12834.6</v>
      </c>
    </row>
    <row r="1174" spans="1:4" x14ac:dyDescent="0.25">
      <c r="A1174" s="71">
        <v>102616</v>
      </c>
      <c r="B1174" s="70" t="s">
        <v>1329</v>
      </c>
      <c r="C1174" s="71" t="s">
        <v>14</v>
      </c>
      <c r="D1174" s="72">
        <v>1927.93</v>
      </c>
    </row>
    <row r="1175" spans="1:4" x14ac:dyDescent="0.25">
      <c r="A1175" s="71">
        <v>102611</v>
      </c>
      <c r="B1175" s="70" t="s">
        <v>1330</v>
      </c>
      <c r="C1175" s="71" t="s">
        <v>14</v>
      </c>
      <c r="D1175" s="72">
        <v>484.73</v>
      </c>
    </row>
    <row r="1176" spans="1:4" x14ac:dyDescent="0.25">
      <c r="A1176" s="71">
        <v>102617</v>
      </c>
      <c r="B1176" s="70" t="s">
        <v>1331</v>
      </c>
      <c r="C1176" s="71" t="s">
        <v>14</v>
      </c>
      <c r="D1176" s="72">
        <v>3541.2</v>
      </c>
    </row>
    <row r="1177" spans="1:4" x14ac:dyDescent="0.25">
      <c r="A1177" s="71">
        <v>102618</v>
      </c>
      <c r="B1177" s="70" t="s">
        <v>1332</v>
      </c>
      <c r="C1177" s="71" t="s">
        <v>14</v>
      </c>
      <c r="D1177" s="72">
        <v>4265.16</v>
      </c>
    </row>
    <row r="1178" spans="1:4" x14ac:dyDescent="0.25">
      <c r="A1178" s="71">
        <v>102612</v>
      </c>
      <c r="B1178" s="70" t="s">
        <v>1333</v>
      </c>
      <c r="C1178" s="71" t="s">
        <v>14</v>
      </c>
      <c r="D1178" s="72">
        <v>696.17</v>
      </c>
    </row>
    <row r="1179" spans="1:4" x14ac:dyDescent="0.25">
      <c r="A1179" s="71">
        <v>102603</v>
      </c>
      <c r="B1179" s="70" t="s">
        <v>1334</v>
      </c>
      <c r="C1179" s="71" t="s">
        <v>14</v>
      </c>
      <c r="D1179" s="72">
        <v>9.31</v>
      </c>
    </row>
    <row r="1180" spans="1:4" x14ac:dyDescent="0.25">
      <c r="A1180" s="71">
        <v>102587</v>
      </c>
      <c r="B1180" s="70" t="s">
        <v>1335</v>
      </c>
      <c r="C1180" s="71" t="s">
        <v>14</v>
      </c>
      <c r="D1180" s="72">
        <v>3.19</v>
      </c>
    </row>
    <row r="1181" spans="1:4" x14ac:dyDescent="0.25">
      <c r="A1181" s="71">
        <v>102589</v>
      </c>
      <c r="B1181" s="70" t="s">
        <v>1336</v>
      </c>
      <c r="C1181" s="71" t="s">
        <v>14</v>
      </c>
      <c r="D1181" s="72">
        <v>3.54</v>
      </c>
    </row>
    <row r="1182" spans="1:4" x14ac:dyDescent="0.25">
      <c r="A1182" s="71">
        <v>102591</v>
      </c>
      <c r="B1182" s="70" t="s">
        <v>1337</v>
      </c>
      <c r="C1182" s="71" t="s">
        <v>14</v>
      </c>
      <c r="D1182" s="72">
        <v>3.91</v>
      </c>
    </row>
    <row r="1183" spans="1:4" x14ac:dyDescent="0.25">
      <c r="A1183" s="71">
        <v>102593</v>
      </c>
      <c r="B1183" s="70" t="s">
        <v>1338</v>
      </c>
      <c r="C1183" s="71" t="s">
        <v>14</v>
      </c>
      <c r="D1183" s="72">
        <v>4.41</v>
      </c>
    </row>
    <row r="1184" spans="1:4" x14ac:dyDescent="0.25">
      <c r="A1184" s="71">
        <v>102595</v>
      </c>
      <c r="B1184" s="70" t="s">
        <v>1339</v>
      </c>
      <c r="C1184" s="71" t="s">
        <v>14</v>
      </c>
      <c r="D1184" s="72">
        <v>4.99</v>
      </c>
    </row>
    <row r="1185" spans="1:4" x14ac:dyDescent="0.25">
      <c r="A1185" s="71">
        <v>102597</v>
      </c>
      <c r="B1185" s="70" t="s">
        <v>1340</v>
      </c>
      <c r="C1185" s="71" t="s">
        <v>14</v>
      </c>
      <c r="D1185" s="72">
        <v>5.71</v>
      </c>
    </row>
    <row r="1186" spans="1:4" x14ac:dyDescent="0.25">
      <c r="A1186" s="71">
        <v>102599</v>
      </c>
      <c r="B1186" s="70" t="s">
        <v>1341</v>
      </c>
      <c r="C1186" s="71" t="s">
        <v>14</v>
      </c>
      <c r="D1186" s="72">
        <v>6.43</v>
      </c>
    </row>
    <row r="1187" spans="1:4" x14ac:dyDescent="0.25">
      <c r="A1187" s="71">
        <v>102601</v>
      </c>
      <c r="B1187" s="70" t="s">
        <v>1342</v>
      </c>
      <c r="C1187" s="71" t="s">
        <v>14</v>
      </c>
      <c r="D1187" s="72">
        <v>7.51</v>
      </c>
    </row>
    <row r="1188" spans="1:4" x14ac:dyDescent="0.25">
      <c r="A1188" s="71">
        <v>102604</v>
      </c>
      <c r="B1188" s="70" t="s">
        <v>1343</v>
      </c>
      <c r="C1188" s="71" t="s">
        <v>14</v>
      </c>
      <c r="D1188" s="72">
        <v>10.74</v>
      </c>
    </row>
    <row r="1189" spans="1:4" x14ac:dyDescent="0.25">
      <c r="A1189" s="71">
        <v>102588</v>
      </c>
      <c r="B1189" s="70" t="s">
        <v>1344</v>
      </c>
      <c r="C1189" s="71" t="s">
        <v>14</v>
      </c>
      <c r="D1189" s="72">
        <v>4.62</v>
      </c>
    </row>
    <row r="1190" spans="1:4" x14ac:dyDescent="0.25">
      <c r="A1190" s="71">
        <v>102590</v>
      </c>
      <c r="B1190" s="70" t="s">
        <v>1345</v>
      </c>
      <c r="C1190" s="71" t="s">
        <v>14</v>
      </c>
      <c r="D1190" s="72">
        <v>4.9800000000000004</v>
      </c>
    </row>
    <row r="1191" spans="1:4" x14ac:dyDescent="0.25">
      <c r="A1191" s="71">
        <v>102592</v>
      </c>
      <c r="B1191" s="70" t="s">
        <v>1346</v>
      </c>
      <c r="C1191" s="71" t="s">
        <v>14</v>
      </c>
      <c r="D1191" s="72">
        <v>5.33</v>
      </c>
    </row>
    <row r="1192" spans="1:4" x14ac:dyDescent="0.25">
      <c r="A1192" s="71">
        <v>102594</v>
      </c>
      <c r="B1192" s="70" t="s">
        <v>1347</v>
      </c>
      <c r="C1192" s="71" t="s">
        <v>14</v>
      </c>
      <c r="D1192" s="72">
        <v>5.84</v>
      </c>
    </row>
    <row r="1193" spans="1:4" x14ac:dyDescent="0.25">
      <c r="A1193" s="71">
        <v>102596</v>
      </c>
      <c r="B1193" s="70" t="s">
        <v>1348</v>
      </c>
      <c r="C1193" s="71" t="s">
        <v>14</v>
      </c>
      <c r="D1193" s="72">
        <v>6.42</v>
      </c>
    </row>
    <row r="1194" spans="1:4" x14ac:dyDescent="0.25">
      <c r="A1194" s="71">
        <v>102598</v>
      </c>
      <c r="B1194" s="70" t="s">
        <v>1349</v>
      </c>
      <c r="C1194" s="71" t="s">
        <v>14</v>
      </c>
      <c r="D1194" s="72">
        <v>7.14</v>
      </c>
    </row>
    <row r="1195" spans="1:4" x14ac:dyDescent="0.25">
      <c r="A1195" s="71">
        <v>102600</v>
      </c>
      <c r="B1195" s="70" t="s">
        <v>1350</v>
      </c>
      <c r="C1195" s="71" t="s">
        <v>14</v>
      </c>
      <c r="D1195" s="72">
        <v>7.85</v>
      </c>
    </row>
    <row r="1196" spans="1:4" x14ac:dyDescent="0.25">
      <c r="A1196" s="71">
        <v>102602</v>
      </c>
      <c r="B1196" s="70" t="s">
        <v>1351</v>
      </c>
      <c r="C1196" s="71" t="s">
        <v>14</v>
      </c>
      <c r="D1196" s="72">
        <v>8.94</v>
      </c>
    </row>
    <row r="1197" spans="1:4" x14ac:dyDescent="0.25">
      <c r="A1197" s="71">
        <v>103005</v>
      </c>
      <c r="B1197" s="70" t="s">
        <v>18835</v>
      </c>
      <c r="C1197" s="71" t="s">
        <v>14</v>
      </c>
      <c r="D1197" s="72">
        <v>600.16999999999996</v>
      </c>
    </row>
    <row r="1198" spans="1:4" x14ac:dyDescent="0.25">
      <c r="A1198" s="71">
        <v>103006</v>
      </c>
      <c r="B1198" s="70" t="s">
        <v>18836</v>
      </c>
      <c r="C1198" s="71" t="s">
        <v>14</v>
      </c>
      <c r="D1198" s="72">
        <v>764.13</v>
      </c>
    </row>
    <row r="1199" spans="1:4" x14ac:dyDescent="0.25">
      <c r="A1199" s="71">
        <v>103007</v>
      </c>
      <c r="B1199" s="70" t="s">
        <v>18837</v>
      </c>
      <c r="C1199" s="71" t="s">
        <v>14</v>
      </c>
      <c r="D1199" s="72">
        <v>1014.58</v>
      </c>
    </row>
    <row r="1200" spans="1:4" x14ac:dyDescent="0.25">
      <c r="A1200" s="71">
        <v>103004</v>
      </c>
      <c r="B1200" s="70" t="s">
        <v>18838</v>
      </c>
      <c r="C1200" s="71" t="s">
        <v>16</v>
      </c>
      <c r="D1200" s="72">
        <v>0</v>
      </c>
    </row>
    <row r="1201" spans="1:4" x14ac:dyDescent="0.25">
      <c r="A1201" s="71">
        <v>102989</v>
      </c>
      <c r="B1201" s="70" t="s">
        <v>18839</v>
      </c>
      <c r="C1201" s="71" t="s">
        <v>16</v>
      </c>
      <c r="D1201" s="72">
        <v>40.57</v>
      </c>
    </row>
    <row r="1202" spans="1:4" x14ac:dyDescent="0.25">
      <c r="A1202" s="71">
        <v>102990</v>
      </c>
      <c r="B1202" s="70" t="s">
        <v>18840</v>
      </c>
      <c r="C1202" s="71" t="s">
        <v>16</v>
      </c>
      <c r="D1202" s="72">
        <v>50.81</v>
      </c>
    </row>
    <row r="1203" spans="1:4" x14ac:dyDescent="0.25">
      <c r="A1203" s="71">
        <v>102991</v>
      </c>
      <c r="B1203" s="70" t="s">
        <v>18841</v>
      </c>
      <c r="C1203" s="71" t="s">
        <v>16</v>
      </c>
      <c r="D1203" s="72">
        <v>66.83</v>
      </c>
    </row>
    <row r="1204" spans="1:4" x14ac:dyDescent="0.25">
      <c r="A1204" s="71">
        <v>102992</v>
      </c>
      <c r="B1204" s="70" t="s">
        <v>18842</v>
      </c>
      <c r="C1204" s="71" t="s">
        <v>16</v>
      </c>
      <c r="D1204" s="72">
        <v>102.87</v>
      </c>
    </row>
    <row r="1205" spans="1:4" x14ac:dyDescent="0.25">
      <c r="A1205" s="71">
        <v>102993</v>
      </c>
      <c r="B1205" s="70" t="s">
        <v>18843</v>
      </c>
      <c r="C1205" s="71" t="s">
        <v>16</v>
      </c>
      <c r="D1205" s="72">
        <v>133.72</v>
      </c>
    </row>
    <row r="1206" spans="1:4" x14ac:dyDescent="0.25">
      <c r="A1206" s="71">
        <v>102994</v>
      </c>
      <c r="B1206" s="70" t="s">
        <v>18844</v>
      </c>
      <c r="C1206" s="71" t="s">
        <v>16</v>
      </c>
      <c r="D1206" s="72">
        <v>249.68</v>
      </c>
    </row>
    <row r="1207" spans="1:4" x14ac:dyDescent="0.25">
      <c r="A1207" s="71">
        <v>106017</v>
      </c>
      <c r="B1207" s="70" t="s">
        <v>18845</v>
      </c>
      <c r="C1207" s="71" t="s">
        <v>14</v>
      </c>
      <c r="D1207" s="72">
        <v>0</v>
      </c>
    </row>
    <row r="1208" spans="1:4" x14ac:dyDescent="0.25">
      <c r="A1208" s="71">
        <v>105944</v>
      </c>
      <c r="B1208" s="70" t="s">
        <v>18846</v>
      </c>
      <c r="C1208" s="71" t="s">
        <v>42</v>
      </c>
      <c r="D1208" s="72">
        <v>751.89</v>
      </c>
    </row>
    <row r="1209" spans="1:4" x14ac:dyDescent="0.25">
      <c r="A1209" s="71">
        <v>106004</v>
      </c>
      <c r="B1209" s="70" t="s">
        <v>18847</v>
      </c>
      <c r="C1209" s="71" t="s">
        <v>16</v>
      </c>
      <c r="D1209" s="72">
        <v>163.15</v>
      </c>
    </row>
    <row r="1210" spans="1:4" x14ac:dyDescent="0.25">
      <c r="A1210" s="71">
        <v>106005</v>
      </c>
      <c r="B1210" s="70" t="s">
        <v>18848</v>
      </c>
      <c r="C1210" s="71" t="s">
        <v>16</v>
      </c>
      <c r="D1210" s="72">
        <v>192.75</v>
      </c>
    </row>
    <row r="1211" spans="1:4" x14ac:dyDescent="0.25">
      <c r="A1211" s="71">
        <v>106006</v>
      </c>
      <c r="B1211" s="70" t="s">
        <v>18849</v>
      </c>
      <c r="C1211" s="71" t="s">
        <v>16</v>
      </c>
      <c r="D1211" s="72">
        <v>229.94</v>
      </c>
    </row>
    <row r="1212" spans="1:4" x14ac:dyDescent="0.25">
      <c r="A1212" s="71">
        <v>106007</v>
      </c>
      <c r="B1212" s="70" t="s">
        <v>18850</v>
      </c>
      <c r="C1212" s="71" t="s">
        <v>16</v>
      </c>
      <c r="D1212" s="72">
        <v>262.07</v>
      </c>
    </row>
    <row r="1213" spans="1:4" x14ac:dyDescent="0.25">
      <c r="A1213" s="71">
        <v>106008</v>
      </c>
      <c r="B1213" s="70" t="s">
        <v>18851</v>
      </c>
      <c r="C1213" s="71" t="s">
        <v>16</v>
      </c>
      <c r="D1213" s="72">
        <v>294.2</v>
      </c>
    </row>
    <row r="1214" spans="1:4" x14ac:dyDescent="0.25">
      <c r="A1214" s="71">
        <v>106009</v>
      </c>
      <c r="B1214" s="70" t="s">
        <v>18852</v>
      </c>
      <c r="C1214" s="71" t="s">
        <v>16</v>
      </c>
      <c r="D1214" s="72">
        <v>363.52</v>
      </c>
    </row>
    <row r="1215" spans="1:4" x14ac:dyDescent="0.25">
      <c r="A1215" s="71">
        <v>106010</v>
      </c>
      <c r="B1215" s="70" t="s">
        <v>18853</v>
      </c>
      <c r="C1215" s="71" t="s">
        <v>16</v>
      </c>
      <c r="D1215" s="72">
        <v>425.26</v>
      </c>
    </row>
    <row r="1216" spans="1:4" x14ac:dyDescent="0.25">
      <c r="A1216" s="71">
        <v>106011</v>
      </c>
      <c r="B1216" s="70" t="s">
        <v>18854</v>
      </c>
      <c r="C1216" s="71" t="s">
        <v>16</v>
      </c>
      <c r="D1216" s="72">
        <v>802.59</v>
      </c>
    </row>
    <row r="1217" spans="1:4" x14ac:dyDescent="0.25">
      <c r="A1217" s="71">
        <v>106013</v>
      </c>
      <c r="B1217" s="70" t="s">
        <v>18855</v>
      </c>
      <c r="C1217" s="71" t="s">
        <v>16</v>
      </c>
      <c r="D1217" s="72">
        <v>999.85</v>
      </c>
    </row>
    <row r="1218" spans="1:4" x14ac:dyDescent="0.25">
      <c r="A1218" s="71">
        <v>106012</v>
      </c>
      <c r="B1218" s="70" t="s">
        <v>18856</v>
      </c>
      <c r="C1218" s="71" t="s">
        <v>16</v>
      </c>
      <c r="D1218" s="72">
        <v>888.27</v>
      </c>
    </row>
    <row r="1219" spans="1:4" x14ac:dyDescent="0.25">
      <c r="A1219" s="71">
        <v>106014</v>
      </c>
      <c r="B1219" s="70" t="s">
        <v>18857</v>
      </c>
      <c r="C1219" s="71" t="s">
        <v>16</v>
      </c>
      <c r="D1219" s="72">
        <v>1167.68</v>
      </c>
    </row>
    <row r="1220" spans="1:4" x14ac:dyDescent="0.25">
      <c r="A1220" s="71">
        <v>106015</v>
      </c>
      <c r="B1220" s="70" t="s">
        <v>18858</v>
      </c>
      <c r="C1220" s="71" t="s">
        <v>16</v>
      </c>
      <c r="D1220" s="72">
        <v>1380.58</v>
      </c>
    </row>
    <row r="1221" spans="1:4" x14ac:dyDescent="0.25">
      <c r="A1221" s="71">
        <v>106016</v>
      </c>
      <c r="B1221" s="70" t="s">
        <v>18859</v>
      </c>
      <c r="C1221" s="71" t="s">
        <v>16</v>
      </c>
      <c r="D1221" s="72">
        <v>1608.26</v>
      </c>
    </row>
    <row r="1222" spans="1:4" x14ac:dyDescent="0.25">
      <c r="A1222" s="71">
        <v>106003</v>
      </c>
      <c r="B1222" s="70" t="s">
        <v>18860</v>
      </c>
      <c r="C1222" s="71" t="s">
        <v>16</v>
      </c>
      <c r="D1222" s="72">
        <v>165.51</v>
      </c>
    </row>
    <row r="1223" spans="1:4" x14ac:dyDescent="0.25">
      <c r="A1223" s="71">
        <v>105997</v>
      </c>
      <c r="B1223" s="70" t="s">
        <v>18861</v>
      </c>
      <c r="C1223" s="71" t="s">
        <v>16</v>
      </c>
      <c r="D1223" s="72">
        <v>90.47</v>
      </c>
    </row>
    <row r="1224" spans="1:4" x14ac:dyDescent="0.25">
      <c r="A1224" s="71">
        <v>105998</v>
      </c>
      <c r="B1224" s="70" t="s">
        <v>18862</v>
      </c>
      <c r="C1224" s="71" t="s">
        <v>16</v>
      </c>
      <c r="D1224" s="72">
        <v>100.28</v>
      </c>
    </row>
    <row r="1225" spans="1:4" x14ac:dyDescent="0.25">
      <c r="A1225" s="71">
        <v>105999</v>
      </c>
      <c r="B1225" s="70" t="s">
        <v>18863</v>
      </c>
      <c r="C1225" s="71" t="s">
        <v>16</v>
      </c>
      <c r="D1225" s="72">
        <v>114.12</v>
      </c>
    </row>
    <row r="1226" spans="1:4" x14ac:dyDescent="0.25">
      <c r="A1226" s="71">
        <v>106000</v>
      </c>
      <c r="B1226" s="70" t="s">
        <v>18864</v>
      </c>
      <c r="C1226" s="71" t="s">
        <v>16</v>
      </c>
      <c r="D1226" s="72">
        <v>127.99</v>
      </c>
    </row>
    <row r="1227" spans="1:4" x14ac:dyDescent="0.25">
      <c r="A1227" s="71">
        <v>106001</v>
      </c>
      <c r="B1227" s="70" t="s">
        <v>18865</v>
      </c>
      <c r="C1227" s="71" t="s">
        <v>16</v>
      </c>
      <c r="D1227" s="72">
        <v>137.79</v>
      </c>
    </row>
    <row r="1228" spans="1:4" x14ac:dyDescent="0.25">
      <c r="A1228" s="71">
        <v>106002</v>
      </c>
      <c r="B1228" s="70" t="s">
        <v>18866</v>
      </c>
      <c r="C1228" s="71" t="s">
        <v>16</v>
      </c>
      <c r="D1228" s="72">
        <v>151.65</v>
      </c>
    </row>
    <row r="1229" spans="1:4" x14ac:dyDescent="0.25">
      <c r="A1229" s="71">
        <v>105992</v>
      </c>
      <c r="B1229" s="70" t="s">
        <v>18867</v>
      </c>
      <c r="C1229" s="71" t="s">
        <v>16</v>
      </c>
      <c r="D1229" s="72">
        <v>94.87</v>
      </c>
    </row>
    <row r="1230" spans="1:4" x14ac:dyDescent="0.25">
      <c r="A1230" s="71">
        <v>105993</v>
      </c>
      <c r="B1230" s="70" t="s">
        <v>18868</v>
      </c>
      <c r="C1230" s="71" t="s">
        <v>16</v>
      </c>
      <c r="D1230" s="72">
        <v>113.88</v>
      </c>
    </row>
    <row r="1231" spans="1:4" x14ac:dyDescent="0.25">
      <c r="A1231" s="71">
        <v>105994</v>
      </c>
      <c r="B1231" s="70" t="s">
        <v>18869</v>
      </c>
      <c r="C1231" s="71" t="s">
        <v>16</v>
      </c>
      <c r="D1231" s="72">
        <v>139.61000000000001</v>
      </c>
    </row>
    <row r="1232" spans="1:4" x14ac:dyDescent="0.25">
      <c r="A1232" s="71">
        <v>105995</v>
      </c>
      <c r="B1232" s="70" t="s">
        <v>18870</v>
      </c>
      <c r="C1232" s="71" t="s">
        <v>16</v>
      </c>
      <c r="D1232" s="72">
        <v>165.42</v>
      </c>
    </row>
    <row r="1233" spans="1:4" x14ac:dyDescent="0.25">
      <c r="A1233" s="71">
        <v>105996</v>
      </c>
      <c r="B1233" s="70" t="s">
        <v>18871</v>
      </c>
      <c r="C1233" s="71" t="s">
        <v>16</v>
      </c>
      <c r="D1233" s="72">
        <v>178.87</v>
      </c>
    </row>
    <row r="1234" spans="1:4" x14ac:dyDescent="0.25">
      <c r="A1234" s="71">
        <v>105988</v>
      </c>
      <c r="B1234" s="70" t="s">
        <v>18872</v>
      </c>
      <c r="C1234" s="71" t="s">
        <v>16</v>
      </c>
      <c r="D1234" s="72">
        <v>62.41</v>
      </c>
    </row>
    <row r="1235" spans="1:4" x14ac:dyDescent="0.25">
      <c r="A1235" s="71">
        <v>105989</v>
      </c>
      <c r="B1235" s="70" t="s">
        <v>18873</v>
      </c>
      <c r="C1235" s="71" t="s">
        <v>16</v>
      </c>
      <c r="D1235" s="72">
        <v>69.14</v>
      </c>
    </row>
    <row r="1236" spans="1:4" x14ac:dyDescent="0.25">
      <c r="A1236" s="71">
        <v>105990</v>
      </c>
      <c r="B1236" s="70" t="s">
        <v>18874</v>
      </c>
      <c r="C1236" s="71" t="s">
        <v>16</v>
      </c>
      <c r="D1236" s="72">
        <v>78.63</v>
      </c>
    </row>
    <row r="1237" spans="1:4" x14ac:dyDescent="0.25">
      <c r="A1237" s="71">
        <v>105991</v>
      </c>
      <c r="B1237" s="70" t="s">
        <v>18875</v>
      </c>
      <c r="C1237" s="71" t="s">
        <v>16</v>
      </c>
      <c r="D1237" s="72">
        <v>88.14</v>
      </c>
    </row>
    <row r="1238" spans="1:4" x14ac:dyDescent="0.25">
      <c r="A1238" s="71">
        <v>105987</v>
      </c>
      <c r="B1238" s="70" t="s">
        <v>18876</v>
      </c>
      <c r="C1238" s="71" t="s">
        <v>16</v>
      </c>
      <c r="D1238" s="72">
        <v>108.31</v>
      </c>
    </row>
    <row r="1239" spans="1:4" x14ac:dyDescent="0.25">
      <c r="A1239" s="71">
        <v>105986</v>
      </c>
      <c r="B1239" s="70" t="s">
        <v>18877</v>
      </c>
      <c r="C1239" s="71" t="s">
        <v>16</v>
      </c>
      <c r="D1239" s="72">
        <v>135.22</v>
      </c>
    </row>
    <row r="1240" spans="1:4" x14ac:dyDescent="0.25">
      <c r="A1240" s="71">
        <v>106019</v>
      </c>
      <c r="B1240" s="70" t="s">
        <v>18878</v>
      </c>
      <c r="C1240" s="71" t="s">
        <v>14</v>
      </c>
      <c r="D1240" s="72">
        <v>0</v>
      </c>
    </row>
    <row r="1241" spans="1:4" x14ac:dyDescent="0.25">
      <c r="A1241" s="71">
        <v>103001</v>
      </c>
      <c r="B1241" s="70" t="s">
        <v>18879</v>
      </c>
      <c r="C1241" s="71" t="s">
        <v>14</v>
      </c>
      <c r="D1241" s="72">
        <v>204.53</v>
      </c>
    </row>
    <row r="1242" spans="1:4" x14ac:dyDescent="0.25">
      <c r="A1242" s="71">
        <v>103002</v>
      </c>
      <c r="B1242" s="70" t="s">
        <v>18880</v>
      </c>
      <c r="C1242" s="71" t="s">
        <v>14</v>
      </c>
      <c r="D1242" s="72">
        <v>256.57</v>
      </c>
    </row>
    <row r="1243" spans="1:4" x14ac:dyDescent="0.25">
      <c r="A1243" s="71">
        <v>103003</v>
      </c>
      <c r="B1243" s="70" t="s">
        <v>18881</v>
      </c>
      <c r="C1243" s="71" t="s">
        <v>14</v>
      </c>
      <c r="D1243" s="72">
        <v>360.58</v>
      </c>
    </row>
    <row r="1244" spans="1:4" x14ac:dyDescent="0.25">
      <c r="A1244" s="71">
        <v>106018</v>
      </c>
      <c r="B1244" s="70" t="s">
        <v>18882</v>
      </c>
      <c r="C1244" s="71" t="s">
        <v>14</v>
      </c>
      <c r="D1244" s="72">
        <v>0</v>
      </c>
    </row>
    <row r="1245" spans="1:4" x14ac:dyDescent="0.25">
      <c r="A1245" s="71">
        <v>105945</v>
      </c>
      <c r="B1245" s="70" t="s">
        <v>18883</v>
      </c>
      <c r="C1245" s="71" t="s">
        <v>37</v>
      </c>
      <c r="D1245" s="72">
        <v>7.09</v>
      </c>
    </row>
    <row r="1246" spans="1:4" x14ac:dyDescent="0.25">
      <c r="A1246" s="71">
        <v>98522</v>
      </c>
      <c r="B1246" s="70" t="s">
        <v>1352</v>
      </c>
      <c r="C1246" s="71" t="s">
        <v>16</v>
      </c>
      <c r="D1246" s="72">
        <v>153.68</v>
      </c>
    </row>
    <row r="1247" spans="1:4" x14ac:dyDescent="0.25">
      <c r="A1247" s="71">
        <v>98523</v>
      </c>
      <c r="B1247" s="70" t="s">
        <v>1353</v>
      </c>
      <c r="C1247" s="71" t="s">
        <v>16</v>
      </c>
      <c r="D1247" s="72">
        <v>0</v>
      </c>
    </row>
    <row r="1248" spans="1:4" x14ac:dyDescent="0.25">
      <c r="A1248" s="71">
        <v>102364</v>
      </c>
      <c r="B1248" s="70" t="s">
        <v>1354</v>
      </c>
      <c r="C1248" s="71" t="s">
        <v>37</v>
      </c>
      <c r="D1248" s="72">
        <v>190.57</v>
      </c>
    </row>
    <row r="1249" spans="1:4" x14ac:dyDescent="0.25">
      <c r="A1249" s="71">
        <v>102363</v>
      </c>
      <c r="B1249" s="70" t="s">
        <v>1355</v>
      </c>
      <c r="C1249" s="71" t="s">
        <v>37</v>
      </c>
      <c r="D1249" s="72">
        <v>169.8</v>
      </c>
    </row>
    <row r="1250" spans="1:4" x14ac:dyDescent="0.25">
      <c r="A1250" s="71">
        <v>102362</v>
      </c>
      <c r="B1250" s="70" t="s">
        <v>1356</v>
      </c>
      <c r="C1250" s="71" t="s">
        <v>37</v>
      </c>
      <c r="D1250" s="72">
        <v>158.44</v>
      </c>
    </row>
    <row r="1251" spans="1:4" x14ac:dyDescent="0.25">
      <c r="A1251" s="71">
        <v>101196</v>
      </c>
      <c r="B1251" s="70" t="s">
        <v>1357</v>
      </c>
      <c r="C1251" s="71" t="s">
        <v>16</v>
      </c>
      <c r="D1251" s="72">
        <v>0</v>
      </c>
    </row>
    <row r="1252" spans="1:4" x14ac:dyDescent="0.25">
      <c r="A1252" s="71">
        <v>101195</v>
      </c>
      <c r="B1252" s="70" t="s">
        <v>1358</v>
      </c>
      <c r="C1252" s="71" t="s">
        <v>16</v>
      </c>
      <c r="D1252" s="72">
        <v>0</v>
      </c>
    </row>
    <row r="1253" spans="1:4" x14ac:dyDescent="0.25">
      <c r="A1253" s="71">
        <v>101193</v>
      </c>
      <c r="B1253" s="70" t="s">
        <v>1359</v>
      </c>
      <c r="C1253" s="71" t="s">
        <v>16</v>
      </c>
      <c r="D1253" s="72">
        <v>57.26</v>
      </c>
    </row>
    <row r="1254" spans="1:4" x14ac:dyDescent="0.25">
      <c r="A1254" s="71">
        <v>101192</v>
      </c>
      <c r="B1254" s="70" t="s">
        <v>1360</v>
      </c>
      <c r="C1254" s="71" t="s">
        <v>16</v>
      </c>
      <c r="D1254" s="72">
        <v>62.86</v>
      </c>
    </row>
    <row r="1255" spans="1:4" x14ac:dyDescent="0.25">
      <c r="A1255" s="71">
        <v>101194</v>
      </c>
      <c r="B1255" s="70" t="s">
        <v>1361</v>
      </c>
      <c r="C1255" s="71" t="s">
        <v>16</v>
      </c>
      <c r="D1255" s="72">
        <v>57.55</v>
      </c>
    </row>
    <row r="1256" spans="1:4" x14ac:dyDescent="0.25">
      <c r="A1256" s="71">
        <v>101190</v>
      </c>
      <c r="B1256" s="70" t="s">
        <v>1362</v>
      </c>
      <c r="C1256" s="71" t="s">
        <v>16</v>
      </c>
      <c r="D1256" s="72">
        <v>62.69</v>
      </c>
    </row>
    <row r="1257" spans="1:4" x14ac:dyDescent="0.25">
      <c r="A1257" s="71">
        <v>101189</v>
      </c>
      <c r="B1257" s="70" t="s">
        <v>1363</v>
      </c>
      <c r="C1257" s="71" t="s">
        <v>16</v>
      </c>
      <c r="D1257" s="72">
        <v>63.27</v>
      </c>
    </row>
    <row r="1258" spans="1:4" x14ac:dyDescent="0.25">
      <c r="A1258" s="71">
        <v>101191</v>
      </c>
      <c r="B1258" s="70" t="s">
        <v>1364</v>
      </c>
      <c r="C1258" s="71" t="s">
        <v>16</v>
      </c>
      <c r="D1258" s="72">
        <v>62.98</v>
      </c>
    </row>
    <row r="1259" spans="1:4" x14ac:dyDescent="0.25">
      <c r="A1259" s="71">
        <v>101198</v>
      </c>
      <c r="B1259" s="70" t="s">
        <v>1365</v>
      </c>
      <c r="C1259" s="71" t="s">
        <v>16</v>
      </c>
      <c r="D1259" s="72">
        <v>85.23</v>
      </c>
    </row>
    <row r="1260" spans="1:4" x14ac:dyDescent="0.25">
      <c r="A1260" s="71">
        <v>101197</v>
      </c>
      <c r="B1260" s="70" t="s">
        <v>1366</v>
      </c>
      <c r="C1260" s="71" t="s">
        <v>16</v>
      </c>
      <c r="D1260" s="72">
        <v>118</v>
      </c>
    </row>
    <row r="1261" spans="1:4" x14ac:dyDescent="0.25">
      <c r="A1261" s="71">
        <v>101199</v>
      </c>
      <c r="B1261" s="70" t="s">
        <v>1367</v>
      </c>
      <c r="C1261" s="71" t="s">
        <v>16</v>
      </c>
      <c r="D1261" s="72">
        <v>85.96</v>
      </c>
    </row>
    <row r="1262" spans="1:4" x14ac:dyDescent="0.25">
      <c r="A1262" s="71">
        <v>101203</v>
      </c>
      <c r="B1262" s="70" t="s">
        <v>1368</v>
      </c>
      <c r="C1262" s="71" t="s">
        <v>16</v>
      </c>
      <c r="D1262" s="72">
        <v>43.5</v>
      </c>
    </row>
    <row r="1263" spans="1:4" x14ac:dyDescent="0.25">
      <c r="A1263" s="71">
        <v>101202</v>
      </c>
      <c r="B1263" s="70" t="s">
        <v>1369</v>
      </c>
      <c r="C1263" s="71" t="s">
        <v>16</v>
      </c>
      <c r="D1263" s="72">
        <v>44.23</v>
      </c>
    </row>
    <row r="1264" spans="1:4" x14ac:dyDescent="0.25">
      <c r="A1264" s="71">
        <v>101204</v>
      </c>
      <c r="B1264" s="70" t="s">
        <v>1370</v>
      </c>
      <c r="C1264" s="71" t="s">
        <v>16</v>
      </c>
      <c r="D1264" s="72">
        <v>43.79</v>
      </c>
    </row>
    <row r="1265" spans="1:4" x14ac:dyDescent="0.25">
      <c r="A1265" s="71">
        <v>101200</v>
      </c>
      <c r="B1265" s="70" t="s">
        <v>1371</v>
      </c>
      <c r="C1265" s="71" t="s">
        <v>16</v>
      </c>
      <c r="D1265" s="72">
        <v>54.62</v>
      </c>
    </row>
    <row r="1266" spans="1:4" x14ac:dyDescent="0.25">
      <c r="A1266" s="71">
        <v>101201</v>
      </c>
      <c r="B1266" s="70" t="s">
        <v>1372</v>
      </c>
      <c r="C1266" s="71" t="s">
        <v>16</v>
      </c>
      <c r="D1266" s="72">
        <v>66.349999999999994</v>
      </c>
    </row>
    <row r="1267" spans="1:4" x14ac:dyDescent="0.25">
      <c r="A1267" s="71">
        <v>101205</v>
      </c>
      <c r="B1267" s="70" t="s">
        <v>1373</v>
      </c>
      <c r="C1267" s="71" t="s">
        <v>16</v>
      </c>
      <c r="D1267" s="72">
        <v>44.23</v>
      </c>
    </row>
    <row r="1268" spans="1:4" x14ac:dyDescent="0.25">
      <c r="A1268" s="71">
        <v>101188</v>
      </c>
      <c r="B1268" s="70" t="s">
        <v>1374</v>
      </c>
      <c r="C1268" s="71" t="s">
        <v>16</v>
      </c>
      <c r="D1268" s="72">
        <v>5.61</v>
      </c>
    </row>
    <row r="1269" spans="1:4" x14ac:dyDescent="0.25">
      <c r="A1269" s="71">
        <v>87905</v>
      </c>
      <c r="B1269" s="70" t="s">
        <v>18884</v>
      </c>
      <c r="C1269" s="71" t="s">
        <v>37</v>
      </c>
      <c r="D1269" s="72">
        <v>7.6</v>
      </c>
    </row>
    <row r="1270" spans="1:4" x14ac:dyDescent="0.25">
      <c r="A1270" s="71">
        <v>87904</v>
      </c>
      <c r="B1270" s="70" t="s">
        <v>18885</v>
      </c>
      <c r="C1270" s="71" t="s">
        <v>37</v>
      </c>
      <c r="D1270" s="72">
        <v>8.01</v>
      </c>
    </row>
    <row r="1271" spans="1:4" x14ac:dyDescent="0.25">
      <c r="A1271" s="71">
        <v>87908</v>
      </c>
      <c r="B1271" s="70" t="s">
        <v>18886</v>
      </c>
      <c r="C1271" s="71" t="s">
        <v>37</v>
      </c>
      <c r="D1271" s="72">
        <v>5.93</v>
      </c>
    </row>
    <row r="1272" spans="1:4" x14ac:dyDescent="0.25">
      <c r="A1272" s="71">
        <v>87907</v>
      </c>
      <c r="B1272" s="70" t="s">
        <v>18887</v>
      </c>
      <c r="C1272" s="71" t="s">
        <v>37</v>
      </c>
      <c r="D1272" s="72">
        <v>6.34</v>
      </c>
    </row>
    <row r="1273" spans="1:4" x14ac:dyDescent="0.25">
      <c r="A1273" s="71">
        <v>87903</v>
      </c>
      <c r="B1273" s="70" t="s">
        <v>18888</v>
      </c>
      <c r="C1273" s="71" t="s">
        <v>37</v>
      </c>
      <c r="D1273" s="72">
        <v>12.28</v>
      </c>
    </row>
    <row r="1274" spans="1:4" x14ac:dyDescent="0.25">
      <c r="A1274" s="71">
        <v>87902</v>
      </c>
      <c r="B1274" s="70" t="s">
        <v>18889</v>
      </c>
      <c r="C1274" s="71" t="s">
        <v>37</v>
      </c>
      <c r="D1274" s="72">
        <v>12.63</v>
      </c>
    </row>
    <row r="1275" spans="1:4" x14ac:dyDescent="0.25">
      <c r="A1275" s="71">
        <v>87900</v>
      </c>
      <c r="B1275" s="70" t="s">
        <v>18890</v>
      </c>
      <c r="C1275" s="71" t="s">
        <v>37</v>
      </c>
      <c r="D1275" s="72">
        <v>8.81</v>
      </c>
    </row>
    <row r="1276" spans="1:4" x14ac:dyDescent="0.25">
      <c r="A1276" s="71">
        <v>87899</v>
      </c>
      <c r="B1276" s="70" t="s">
        <v>18891</v>
      </c>
      <c r="C1276" s="71" t="s">
        <v>37</v>
      </c>
      <c r="D1276" s="72">
        <v>8.94</v>
      </c>
    </row>
    <row r="1277" spans="1:4" x14ac:dyDescent="0.25">
      <c r="A1277" s="71">
        <v>87894</v>
      </c>
      <c r="B1277" s="70" t="s">
        <v>18892</v>
      </c>
      <c r="C1277" s="71" t="s">
        <v>37</v>
      </c>
      <c r="D1277" s="72">
        <v>6.52</v>
      </c>
    </row>
    <row r="1278" spans="1:4" x14ac:dyDescent="0.25">
      <c r="A1278" s="71">
        <v>87893</v>
      </c>
      <c r="B1278" s="70" t="s">
        <v>18893</v>
      </c>
      <c r="C1278" s="71" t="s">
        <v>37</v>
      </c>
      <c r="D1278" s="72">
        <v>6.93</v>
      </c>
    </row>
    <row r="1279" spans="1:4" x14ac:dyDescent="0.25">
      <c r="A1279" s="71">
        <v>87897</v>
      </c>
      <c r="B1279" s="70" t="s">
        <v>18894</v>
      </c>
      <c r="C1279" s="71" t="s">
        <v>37</v>
      </c>
      <c r="D1279" s="72">
        <v>4.9000000000000004</v>
      </c>
    </row>
    <row r="1280" spans="1:4" x14ac:dyDescent="0.25">
      <c r="A1280" s="71">
        <v>87896</v>
      </c>
      <c r="B1280" s="70" t="s">
        <v>1375</v>
      </c>
      <c r="C1280" s="71" t="s">
        <v>37</v>
      </c>
      <c r="D1280" s="72">
        <v>5.31</v>
      </c>
    </row>
    <row r="1281" spans="1:4" x14ac:dyDescent="0.25">
      <c r="A1281" s="71">
        <v>87892</v>
      </c>
      <c r="B1281" s="70" t="s">
        <v>18895</v>
      </c>
      <c r="C1281" s="71" t="s">
        <v>37</v>
      </c>
      <c r="D1281" s="72">
        <v>11.6</v>
      </c>
    </row>
    <row r="1282" spans="1:4" x14ac:dyDescent="0.25">
      <c r="A1282" s="71">
        <v>87891</v>
      </c>
      <c r="B1282" s="70" t="s">
        <v>1376</v>
      </c>
      <c r="C1282" s="71" t="s">
        <v>37</v>
      </c>
      <c r="D1282" s="72">
        <v>11.95</v>
      </c>
    </row>
    <row r="1283" spans="1:4" x14ac:dyDescent="0.25">
      <c r="A1283" s="71">
        <v>87889</v>
      </c>
      <c r="B1283" s="70" t="s">
        <v>18896</v>
      </c>
      <c r="C1283" s="71" t="s">
        <v>37</v>
      </c>
      <c r="D1283" s="72">
        <v>8.1300000000000008</v>
      </c>
    </row>
    <row r="1284" spans="1:4" x14ac:dyDescent="0.25">
      <c r="A1284" s="71">
        <v>87888</v>
      </c>
      <c r="B1284" s="70" t="s">
        <v>18897</v>
      </c>
      <c r="C1284" s="71" t="s">
        <v>37</v>
      </c>
      <c r="D1284" s="72">
        <v>8.26</v>
      </c>
    </row>
    <row r="1285" spans="1:4" x14ac:dyDescent="0.25">
      <c r="A1285" s="71">
        <v>104411</v>
      </c>
      <c r="B1285" s="70" t="s">
        <v>18898</v>
      </c>
      <c r="C1285" s="71" t="s">
        <v>37</v>
      </c>
      <c r="D1285" s="72">
        <v>4.8899999999999997</v>
      </c>
    </row>
    <row r="1286" spans="1:4" x14ac:dyDescent="0.25">
      <c r="A1286" s="71">
        <v>104410</v>
      </c>
      <c r="B1286" s="70" t="s">
        <v>18899</v>
      </c>
      <c r="C1286" s="71" t="s">
        <v>37</v>
      </c>
      <c r="D1286" s="72">
        <v>4.8899999999999997</v>
      </c>
    </row>
    <row r="1287" spans="1:4" x14ac:dyDescent="0.25">
      <c r="A1287" s="71">
        <v>87879</v>
      </c>
      <c r="B1287" s="70" t="s">
        <v>18900</v>
      </c>
      <c r="C1287" s="71" t="s">
        <v>37</v>
      </c>
      <c r="D1287" s="72">
        <v>4.25</v>
      </c>
    </row>
    <row r="1288" spans="1:4" x14ac:dyDescent="0.25">
      <c r="A1288" s="71">
        <v>87878</v>
      </c>
      <c r="B1288" s="70" t="s">
        <v>18901</v>
      </c>
      <c r="C1288" s="71" t="s">
        <v>37</v>
      </c>
      <c r="D1288" s="72">
        <v>4.66</v>
      </c>
    </row>
    <row r="1289" spans="1:4" x14ac:dyDescent="0.25">
      <c r="A1289" s="71">
        <v>87885</v>
      </c>
      <c r="B1289" s="70" t="s">
        <v>1377</v>
      </c>
      <c r="C1289" s="71" t="s">
        <v>37</v>
      </c>
      <c r="D1289" s="72">
        <v>10.08</v>
      </c>
    </row>
    <row r="1290" spans="1:4" x14ac:dyDescent="0.25">
      <c r="A1290" s="71">
        <v>87884</v>
      </c>
      <c r="B1290" s="70" t="s">
        <v>1378</v>
      </c>
      <c r="C1290" s="71" t="s">
        <v>37</v>
      </c>
      <c r="D1290" s="72">
        <v>10.43</v>
      </c>
    </row>
    <row r="1291" spans="1:4" x14ac:dyDescent="0.25">
      <c r="A1291" s="71">
        <v>87882</v>
      </c>
      <c r="B1291" s="70" t="s">
        <v>1379</v>
      </c>
      <c r="C1291" s="71" t="s">
        <v>37</v>
      </c>
      <c r="D1291" s="72">
        <v>6.61</v>
      </c>
    </row>
    <row r="1292" spans="1:4" x14ac:dyDescent="0.25">
      <c r="A1292" s="71">
        <v>87881</v>
      </c>
      <c r="B1292" s="70" t="s">
        <v>1380</v>
      </c>
      <c r="C1292" s="71" t="s">
        <v>37</v>
      </c>
      <c r="D1292" s="72">
        <v>6.74</v>
      </c>
    </row>
    <row r="1293" spans="1:4" x14ac:dyDescent="0.25">
      <c r="A1293" s="71">
        <v>87887</v>
      </c>
      <c r="B1293" s="70" t="s">
        <v>1381</v>
      </c>
      <c r="C1293" s="71" t="s">
        <v>37</v>
      </c>
      <c r="D1293" s="72">
        <v>16.829999999999998</v>
      </c>
    </row>
    <row r="1294" spans="1:4" x14ac:dyDescent="0.25">
      <c r="A1294" s="71">
        <v>87886</v>
      </c>
      <c r="B1294" s="70" t="s">
        <v>1382</v>
      </c>
      <c r="C1294" s="71" t="s">
        <v>37</v>
      </c>
      <c r="D1294" s="72">
        <v>17.579999999999998</v>
      </c>
    </row>
    <row r="1295" spans="1:4" x14ac:dyDescent="0.25">
      <c r="A1295" s="71">
        <v>87911</v>
      </c>
      <c r="B1295" s="70" t="s">
        <v>1383</v>
      </c>
      <c r="C1295" s="71" t="s">
        <v>37</v>
      </c>
      <c r="D1295" s="72">
        <v>21.93</v>
      </c>
    </row>
    <row r="1296" spans="1:4" x14ac:dyDescent="0.25">
      <c r="A1296" s="71">
        <v>87910</v>
      </c>
      <c r="B1296" s="70" t="s">
        <v>1384</v>
      </c>
      <c r="C1296" s="71" t="s">
        <v>37</v>
      </c>
      <c r="D1296" s="72">
        <v>22.68</v>
      </c>
    </row>
    <row r="1297" spans="1:4" x14ac:dyDescent="0.25">
      <c r="A1297" s="71">
        <v>103686</v>
      </c>
      <c r="B1297" s="70" t="s">
        <v>1385</v>
      </c>
      <c r="C1297" s="71" t="s">
        <v>42</v>
      </c>
      <c r="D1297" s="72">
        <v>763.93</v>
      </c>
    </row>
    <row r="1298" spans="1:4" x14ac:dyDescent="0.25">
      <c r="A1298" s="71">
        <v>103685</v>
      </c>
      <c r="B1298" s="70" t="s">
        <v>1386</v>
      </c>
      <c r="C1298" s="71" t="s">
        <v>42</v>
      </c>
      <c r="D1298" s="72">
        <v>707.66</v>
      </c>
    </row>
    <row r="1299" spans="1:4" x14ac:dyDescent="0.25">
      <c r="A1299" s="71">
        <v>103669</v>
      </c>
      <c r="B1299" s="70" t="s">
        <v>18902</v>
      </c>
      <c r="C1299" s="71" t="s">
        <v>42</v>
      </c>
      <c r="D1299" s="72">
        <v>984.85</v>
      </c>
    </row>
    <row r="1300" spans="1:4" x14ac:dyDescent="0.25">
      <c r="A1300" s="71">
        <v>103672</v>
      </c>
      <c r="B1300" s="70" t="s">
        <v>1387</v>
      </c>
      <c r="C1300" s="71" t="s">
        <v>42</v>
      </c>
      <c r="D1300" s="72">
        <v>702.96</v>
      </c>
    </row>
    <row r="1301" spans="1:4" x14ac:dyDescent="0.25">
      <c r="A1301" s="71">
        <v>103671</v>
      </c>
      <c r="B1301" s="70" t="s">
        <v>1388</v>
      </c>
      <c r="C1301" s="71" t="s">
        <v>42</v>
      </c>
      <c r="D1301" s="72">
        <v>749.5</v>
      </c>
    </row>
    <row r="1302" spans="1:4" x14ac:dyDescent="0.25">
      <c r="A1302" s="71">
        <v>103688</v>
      </c>
      <c r="B1302" s="70" t="s">
        <v>1389</v>
      </c>
      <c r="C1302" s="71" t="s">
        <v>42</v>
      </c>
      <c r="D1302" s="72">
        <v>871.18</v>
      </c>
    </row>
    <row r="1303" spans="1:4" x14ac:dyDescent="0.25">
      <c r="A1303" s="71">
        <v>103687</v>
      </c>
      <c r="B1303" s="70" t="s">
        <v>1390</v>
      </c>
      <c r="C1303" s="71" t="s">
        <v>42</v>
      </c>
      <c r="D1303" s="72">
        <v>1101.74</v>
      </c>
    </row>
    <row r="1304" spans="1:4" x14ac:dyDescent="0.25">
      <c r="A1304" s="71">
        <v>103684</v>
      </c>
      <c r="B1304" s="70" t="s">
        <v>1391</v>
      </c>
      <c r="C1304" s="71" t="s">
        <v>42</v>
      </c>
      <c r="D1304" s="72">
        <v>719.52</v>
      </c>
    </row>
    <row r="1305" spans="1:4" x14ac:dyDescent="0.25">
      <c r="A1305" s="71">
        <v>103681</v>
      </c>
      <c r="B1305" s="70" t="s">
        <v>1392</v>
      </c>
      <c r="C1305" s="71" t="s">
        <v>42</v>
      </c>
      <c r="D1305" s="72">
        <v>773.87</v>
      </c>
    </row>
    <row r="1306" spans="1:4" x14ac:dyDescent="0.25">
      <c r="A1306" s="71">
        <v>103679</v>
      </c>
      <c r="B1306" s="70" t="s">
        <v>1393</v>
      </c>
      <c r="C1306" s="71" t="s">
        <v>42</v>
      </c>
      <c r="D1306" s="72">
        <v>837.48</v>
      </c>
    </row>
    <row r="1307" spans="1:4" x14ac:dyDescent="0.25">
      <c r="A1307" s="71">
        <v>103677</v>
      </c>
      <c r="B1307" s="70" t="s">
        <v>18903</v>
      </c>
      <c r="C1307" s="71" t="s">
        <v>42</v>
      </c>
      <c r="D1307" s="72">
        <v>877.39</v>
      </c>
    </row>
    <row r="1308" spans="1:4" x14ac:dyDescent="0.25">
      <c r="A1308" s="71">
        <v>103675</v>
      </c>
      <c r="B1308" s="70" t="s">
        <v>1394</v>
      </c>
      <c r="C1308" s="71" t="s">
        <v>42</v>
      </c>
      <c r="D1308" s="72">
        <v>703.35</v>
      </c>
    </row>
    <row r="1309" spans="1:4" x14ac:dyDescent="0.25">
      <c r="A1309" s="71">
        <v>103680</v>
      </c>
      <c r="B1309" s="70" t="s">
        <v>1395</v>
      </c>
      <c r="C1309" s="71" t="s">
        <v>42</v>
      </c>
      <c r="D1309" s="72">
        <v>881.54</v>
      </c>
    </row>
    <row r="1310" spans="1:4" x14ac:dyDescent="0.25">
      <c r="A1310" s="71">
        <v>103678</v>
      </c>
      <c r="B1310" s="70" t="s">
        <v>18904</v>
      </c>
      <c r="C1310" s="71" t="s">
        <v>42</v>
      </c>
      <c r="D1310" s="72">
        <v>948.6</v>
      </c>
    </row>
    <row r="1311" spans="1:4" x14ac:dyDescent="0.25">
      <c r="A1311" s="71">
        <v>103676</v>
      </c>
      <c r="B1311" s="70" t="s">
        <v>1396</v>
      </c>
      <c r="C1311" s="71" t="s">
        <v>42</v>
      </c>
      <c r="D1311" s="72">
        <v>1038.57</v>
      </c>
    </row>
    <row r="1312" spans="1:4" x14ac:dyDescent="0.25">
      <c r="A1312" s="71">
        <v>103674</v>
      </c>
      <c r="B1312" s="70" t="s">
        <v>1397</v>
      </c>
      <c r="C1312" s="71" t="s">
        <v>42</v>
      </c>
      <c r="D1312" s="72">
        <v>722.05</v>
      </c>
    </row>
    <row r="1313" spans="1:4" x14ac:dyDescent="0.25">
      <c r="A1313" s="71">
        <v>103683</v>
      </c>
      <c r="B1313" s="70" t="s">
        <v>1398</v>
      </c>
      <c r="C1313" s="71" t="s">
        <v>42</v>
      </c>
      <c r="D1313" s="72">
        <v>1274.69</v>
      </c>
    </row>
    <row r="1314" spans="1:4" x14ac:dyDescent="0.25">
      <c r="A1314" s="71">
        <v>103682</v>
      </c>
      <c r="B1314" s="70" t="s">
        <v>1399</v>
      </c>
      <c r="C1314" s="71" t="s">
        <v>42</v>
      </c>
      <c r="D1314" s="72">
        <v>1001.91</v>
      </c>
    </row>
    <row r="1315" spans="1:4" x14ac:dyDescent="0.25">
      <c r="A1315" s="71">
        <v>103670</v>
      </c>
      <c r="B1315" s="70" t="s">
        <v>1400</v>
      </c>
      <c r="C1315" s="71" t="s">
        <v>42</v>
      </c>
      <c r="D1315" s="72">
        <v>280.89999999999998</v>
      </c>
    </row>
    <row r="1316" spans="1:4" x14ac:dyDescent="0.25">
      <c r="A1316" s="71">
        <v>103673</v>
      </c>
      <c r="B1316" s="70" t="s">
        <v>1401</v>
      </c>
      <c r="C1316" s="71" t="s">
        <v>42</v>
      </c>
      <c r="D1316" s="72">
        <v>39.520000000000003</v>
      </c>
    </row>
    <row r="1317" spans="1:4" x14ac:dyDescent="0.25">
      <c r="A1317" s="71">
        <v>91084</v>
      </c>
      <c r="B1317" s="70" t="s">
        <v>1402</v>
      </c>
      <c r="C1317" s="71" t="s">
        <v>37</v>
      </c>
      <c r="D1317" s="72">
        <v>263.16000000000003</v>
      </c>
    </row>
    <row r="1318" spans="1:4" x14ac:dyDescent="0.25">
      <c r="A1318" s="71">
        <v>91080</v>
      </c>
      <c r="B1318" s="70" t="s">
        <v>1403</v>
      </c>
      <c r="C1318" s="71" t="s">
        <v>37</v>
      </c>
      <c r="D1318" s="72">
        <v>206.16</v>
      </c>
    </row>
    <row r="1319" spans="1:4" x14ac:dyDescent="0.25">
      <c r="A1319" s="71">
        <v>91101</v>
      </c>
      <c r="B1319" s="70" t="s">
        <v>1404</v>
      </c>
      <c r="C1319" s="71" t="s">
        <v>37</v>
      </c>
      <c r="D1319" s="72">
        <v>244.04</v>
      </c>
    </row>
    <row r="1320" spans="1:4" x14ac:dyDescent="0.25">
      <c r="A1320" s="71">
        <v>91097</v>
      </c>
      <c r="B1320" s="70" t="s">
        <v>1405</v>
      </c>
      <c r="C1320" s="71" t="s">
        <v>37</v>
      </c>
      <c r="D1320" s="72">
        <v>198.96</v>
      </c>
    </row>
    <row r="1321" spans="1:4" x14ac:dyDescent="0.25">
      <c r="A1321" s="71">
        <v>91082</v>
      </c>
      <c r="B1321" s="70" t="s">
        <v>1406</v>
      </c>
      <c r="C1321" s="71" t="s">
        <v>37</v>
      </c>
      <c r="D1321" s="72">
        <v>237.43</v>
      </c>
    </row>
    <row r="1322" spans="1:4" x14ac:dyDescent="0.25">
      <c r="A1322" s="71">
        <v>91078</v>
      </c>
      <c r="B1322" s="70" t="s">
        <v>1407</v>
      </c>
      <c r="C1322" s="71" t="s">
        <v>37</v>
      </c>
      <c r="D1322" s="72">
        <v>194.46</v>
      </c>
    </row>
    <row r="1323" spans="1:4" x14ac:dyDescent="0.25">
      <c r="A1323" s="71">
        <v>91099</v>
      </c>
      <c r="B1323" s="70" t="s">
        <v>1408</v>
      </c>
      <c r="C1323" s="71" t="s">
        <v>37</v>
      </c>
      <c r="D1323" s="72">
        <v>223.82</v>
      </c>
    </row>
    <row r="1324" spans="1:4" x14ac:dyDescent="0.25">
      <c r="A1324" s="71">
        <v>91095</v>
      </c>
      <c r="B1324" s="70" t="s">
        <v>1409</v>
      </c>
      <c r="C1324" s="71" t="s">
        <v>37</v>
      </c>
      <c r="D1324" s="72">
        <v>188.71</v>
      </c>
    </row>
    <row r="1325" spans="1:4" x14ac:dyDescent="0.25">
      <c r="A1325" s="71">
        <v>91076</v>
      </c>
      <c r="B1325" s="70" t="s">
        <v>1410</v>
      </c>
      <c r="C1325" s="71" t="s">
        <v>37</v>
      </c>
      <c r="D1325" s="72">
        <v>367.06</v>
      </c>
    </row>
    <row r="1326" spans="1:4" x14ac:dyDescent="0.25">
      <c r="A1326" s="71">
        <v>91072</v>
      </c>
      <c r="B1326" s="70" t="s">
        <v>1411</v>
      </c>
      <c r="C1326" s="71" t="s">
        <v>37</v>
      </c>
      <c r="D1326" s="72">
        <v>322.02</v>
      </c>
    </row>
    <row r="1327" spans="1:4" x14ac:dyDescent="0.25">
      <c r="A1327" s="71">
        <v>91093</v>
      </c>
      <c r="B1327" s="70" t="s">
        <v>1412</v>
      </c>
      <c r="C1327" s="71" t="s">
        <v>37</v>
      </c>
      <c r="D1327" s="72">
        <v>381.5</v>
      </c>
    </row>
    <row r="1328" spans="1:4" x14ac:dyDescent="0.25">
      <c r="A1328" s="71">
        <v>91089</v>
      </c>
      <c r="B1328" s="70" t="s">
        <v>1413</v>
      </c>
      <c r="C1328" s="71" t="s">
        <v>37</v>
      </c>
      <c r="D1328" s="72">
        <v>344.63</v>
      </c>
    </row>
    <row r="1329" spans="1:4" x14ac:dyDescent="0.25">
      <c r="A1329" s="71">
        <v>91074</v>
      </c>
      <c r="B1329" s="70" t="s">
        <v>1414</v>
      </c>
      <c r="C1329" s="71" t="s">
        <v>37</v>
      </c>
      <c r="D1329" s="72">
        <v>239.27</v>
      </c>
    </row>
    <row r="1330" spans="1:4" x14ac:dyDescent="0.25">
      <c r="A1330" s="71">
        <v>91070</v>
      </c>
      <c r="B1330" s="70" t="s">
        <v>1415</v>
      </c>
      <c r="C1330" s="71" t="s">
        <v>37</v>
      </c>
      <c r="D1330" s="72">
        <v>204.47</v>
      </c>
    </row>
    <row r="1331" spans="1:4" x14ac:dyDescent="0.25">
      <c r="A1331" s="71">
        <v>91091</v>
      </c>
      <c r="B1331" s="70" t="s">
        <v>1416</v>
      </c>
      <c r="C1331" s="71" t="s">
        <v>37</v>
      </c>
      <c r="D1331" s="72">
        <v>255.11</v>
      </c>
    </row>
    <row r="1332" spans="1:4" x14ac:dyDescent="0.25">
      <c r="A1332" s="71">
        <v>91087</v>
      </c>
      <c r="B1332" s="70" t="s">
        <v>1417</v>
      </c>
      <c r="C1332" s="71" t="s">
        <v>37</v>
      </c>
      <c r="D1332" s="72">
        <v>226.05</v>
      </c>
    </row>
    <row r="1333" spans="1:4" x14ac:dyDescent="0.25">
      <c r="A1333" s="71">
        <v>91083</v>
      </c>
      <c r="B1333" s="70" t="s">
        <v>1418</v>
      </c>
      <c r="C1333" s="71" t="s">
        <v>37</v>
      </c>
      <c r="D1333" s="72">
        <v>327.24</v>
      </c>
    </row>
    <row r="1334" spans="1:4" x14ac:dyDescent="0.25">
      <c r="A1334" s="71">
        <v>91079</v>
      </c>
      <c r="B1334" s="70" t="s">
        <v>1419</v>
      </c>
      <c r="C1334" s="71" t="s">
        <v>37</v>
      </c>
      <c r="D1334" s="72">
        <v>193.52</v>
      </c>
    </row>
    <row r="1335" spans="1:4" x14ac:dyDescent="0.25">
      <c r="A1335" s="71">
        <v>91100</v>
      </c>
      <c r="B1335" s="70" t="s">
        <v>1420</v>
      </c>
      <c r="C1335" s="71" t="s">
        <v>37</v>
      </c>
      <c r="D1335" s="72">
        <v>271.08999999999997</v>
      </c>
    </row>
    <row r="1336" spans="1:4" x14ac:dyDescent="0.25">
      <c r="A1336" s="71">
        <v>91096</v>
      </c>
      <c r="B1336" s="70" t="s">
        <v>1421</v>
      </c>
      <c r="C1336" s="71" t="s">
        <v>37</v>
      </c>
      <c r="D1336" s="72">
        <v>182.63</v>
      </c>
    </row>
    <row r="1337" spans="1:4" x14ac:dyDescent="0.25">
      <c r="A1337" s="71">
        <v>91081</v>
      </c>
      <c r="B1337" s="70" t="s">
        <v>1422</v>
      </c>
      <c r="C1337" s="71" t="s">
        <v>37</v>
      </c>
      <c r="D1337" s="72">
        <v>261.72000000000003</v>
      </c>
    </row>
    <row r="1338" spans="1:4" x14ac:dyDescent="0.25">
      <c r="A1338" s="71">
        <v>91077</v>
      </c>
      <c r="B1338" s="70" t="s">
        <v>1423</v>
      </c>
      <c r="C1338" s="71" t="s">
        <v>37</v>
      </c>
      <c r="D1338" s="72">
        <v>178.11</v>
      </c>
    </row>
    <row r="1339" spans="1:4" x14ac:dyDescent="0.25">
      <c r="A1339" s="71">
        <v>91098</v>
      </c>
      <c r="B1339" s="70" t="s">
        <v>1424</v>
      </c>
      <c r="C1339" s="71" t="s">
        <v>37</v>
      </c>
      <c r="D1339" s="72">
        <v>229.8</v>
      </c>
    </row>
    <row r="1340" spans="1:4" x14ac:dyDescent="0.25">
      <c r="A1340" s="71">
        <v>91094</v>
      </c>
      <c r="B1340" s="70" t="s">
        <v>1425</v>
      </c>
      <c r="C1340" s="71" t="s">
        <v>37</v>
      </c>
      <c r="D1340" s="72">
        <v>169.99</v>
      </c>
    </row>
    <row r="1341" spans="1:4" x14ac:dyDescent="0.25">
      <c r="A1341" s="71">
        <v>91075</v>
      </c>
      <c r="B1341" s="70" t="s">
        <v>1426</v>
      </c>
      <c r="C1341" s="71" t="s">
        <v>37</v>
      </c>
      <c r="D1341" s="72">
        <v>400.46</v>
      </c>
    </row>
    <row r="1342" spans="1:4" x14ac:dyDescent="0.25">
      <c r="A1342" s="71">
        <v>91071</v>
      </c>
      <c r="B1342" s="70" t="s">
        <v>1427</v>
      </c>
      <c r="C1342" s="71" t="s">
        <v>37</v>
      </c>
      <c r="D1342" s="72">
        <v>313.51</v>
      </c>
    </row>
    <row r="1343" spans="1:4" x14ac:dyDescent="0.25">
      <c r="A1343" s="71">
        <v>91092</v>
      </c>
      <c r="B1343" s="70" t="s">
        <v>1428</v>
      </c>
      <c r="C1343" s="71" t="s">
        <v>37</v>
      </c>
      <c r="D1343" s="72">
        <v>396.08</v>
      </c>
    </row>
    <row r="1344" spans="1:4" x14ac:dyDescent="0.25">
      <c r="A1344" s="71">
        <v>91088</v>
      </c>
      <c r="B1344" s="70" t="s">
        <v>1429</v>
      </c>
      <c r="C1344" s="71" t="s">
        <v>37</v>
      </c>
      <c r="D1344" s="72">
        <v>333.72</v>
      </c>
    </row>
    <row r="1345" spans="1:4" x14ac:dyDescent="0.25">
      <c r="A1345" s="71">
        <v>91073</v>
      </c>
      <c r="B1345" s="70" t="s">
        <v>1430</v>
      </c>
      <c r="C1345" s="71" t="s">
        <v>37</v>
      </c>
      <c r="D1345" s="72">
        <v>252.59</v>
      </c>
    </row>
    <row r="1346" spans="1:4" x14ac:dyDescent="0.25">
      <c r="A1346" s="71">
        <v>91069</v>
      </c>
      <c r="B1346" s="70" t="s">
        <v>1431</v>
      </c>
      <c r="C1346" s="71" t="s">
        <v>37</v>
      </c>
      <c r="D1346" s="72">
        <v>193.66</v>
      </c>
    </row>
    <row r="1347" spans="1:4" x14ac:dyDescent="0.25">
      <c r="A1347" s="71">
        <v>91090</v>
      </c>
      <c r="B1347" s="70" t="s">
        <v>1432</v>
      </c>
      <c r="C1347" s="71" t="s">
        <v>37</v>
      </c>
      <c r="D1347" s="72">
        <v>258.18</v>
      </c>
    </row>
    <row r="1348" spans="1:4" x14ac:dyDescent="0.25">
      <c r="A1348" s="71">
        <v>91086</v>
      </c>
      <c r="B1348" s="70" t="s">
        <v>1433</v>
      </c>
      <c r="C1348" s="71" t="s">
        <v>37</v>
      </c>
      <c r="D1348" s="72">
        <v>213.66</v>
      </c>
    </row>
    <row r="1349" spans="1:4" x14ac:dyDescent="0.25">
      <c r="A1349" s="71">
        <v>105522</v>
      </c>
      <c r="B1349" s="70" t="s">
        <v>1434</v>
      </c>
      <c r="C1349" s="71" t="s">
        <v>37</v>
      </c>
      <c r="D1349" s="72">
        <v>0</v>
      </c>
    </row>
    <row r="1350" spans="1:4" x14ac:dyDescent="0.25">
      <c r="A1350" s="71">
        <v>104281</v>
      </c>
      <c r="B1350" s="70" t="s">
        <v>1435</v>
      </c>
      <c r="C1350" s="71" t="s">
        <v>14</v>
      </c>
      <c r="D1350" s="72">
        <v>0</v>
      </c>
    </row>
    <row r="1351" spans="1:4" x14ac:dyDescent="0.25">
      <c r="A1351" s="71">
        <v>104287</v>
      </c>
      <c r="B1351" s="70" t="s">
        <v>1436</v>
      </c>
      <c r="C1351" s="71" t="s">
        <v>14</v>
      </c>
      <c r="D1351" s="72">
        <v>0</v>
      </c>
    </row>
    <row r="1352" spans="1:4" x14ac:dyDescent="0.25">
      <c r="A1352" s="71">
        <v>104286</v>
      </c>
      <c r="B1352" s="70" t="s">
        <v>1437</v>
      </c>
      <c r="C1352" s="71" t="s">
        <v>14</v>
      </c>
      <c r="D1352" s="72">
        <v>0</v>
      </c>
    </row>
    <row r="1353" spans="1:4" x14ac:dyDescent="0.25">
      <c r="A1353" s="71">
        <v>104292</v>
      </c>
      <c r="B1353" s="70" t="s">
        <v>1438</v>
      </c>
      <c r="C1353" s="71" t="s">
        <v>14</v>
      </c>
      <c r="D1353" s="72">
        <v>0</v>
      </c>
    </row>
    <row r="1354" spans="1:4" x14ac:dyDescent="0.25">
      <c r="A1354" s="71">
        <v>104282</v>
      </c>
      <c r="B1354" s="70" t="s">
        <v>1439</v>
      </c>
      <c r="C1354" s="71" t="s">
        <v>14</v>
      </c>
      <c r="D1354" s="72">
        <v>0</v>
      </c>
    </row>
    <row r="1355" spans="1:4" x14ac:dyDescent="0.25">
      <c r="A1355" s="71">
        <v>104288</v>
      </c>
      <c r="B1355" s="70" t="s">
        <v>1440</v>
      </c>
      <c r="C1355" s="71" t="s">
        <v>14</v>
      </c>
      <c r="D1355" s="72">
        <v>0</v>
      </c>
    </row>
    <row r="1356" spans="1:4" x14ac:dyDescent="0.25">
      <c r="A1356" s="71">
        <v>104283</v>
      </c>
      <c r="B1356" s="70" t="s">
        <v>1441</v>
      </c>
      <c r="C1356" s="71" t="s">
        <v>14</v>
      </c>
      <c r="D1356" s="72">
        <v>0</v>
      </c>
    </row>
    <row r="1357" spans="1:4" x14ac:dyDescent="0.25">
      <c r="A1357" s="71">
        <v>104289</v>
      </c>
      <c r="B1357" s="70" t="s">
        <v>1442</v>
      </c>
      <c r="C1357" s="71" t="s">
        <v>14</v>
      </c>
      <c r="D1357" s="72">
        <v>0</v>
      </c>
    </row>
    <row r="1358" spans="1:4" x14ac:dyDescent="0.25">
      <c r="A1358" s="71">
        <v>104284</v>
      </c>
      <c r="B1358" s="70" t="s">
        <v>1443</v>
      </c>
      <c r="C1358" s="71" t="s">
        <v>14</v>
      </c>
      <c r="D1358" s="72">
        <v>0</v>
      </c>
    </row>
    <row r="1359" spans="1:4" x14ac:dyDescent="0.25">
      <c r="A1359" s="71">
        <v>104290</v>
      </c>
      <c r="B1359" s="70" t="s">
        <v>1444</v>
      </c>
      <c r="C1359" s="71" t="s">
        <v>14</v>
      </c>
      <c r="D1359" s="72">
        <v>0</v>
      </c>
    </row>
    <row r="1360" spans="1:4" x14ac:dyDescent="0.25">
      <c r="A1360" s="71">
        <v>104285</v>
      </c>
      <c r="B1360" s="70" t="s">
        <v>1445</v>
      </c>
      <c r="C1360" s="71" t="s">
        <v>14</v>
      </c>
      <c r="D1360" s="72">
        <v>0</v>
      </c>
    </row>
    <row r="1361" spans="1:4" x14ac:dyDescent="0.25">
      <c r="A1361" s="71">
        <v>104291</v>
      </c>
      <c r="B1361" s="70" t="s">
        <v>1446</v>
      </c>
      <c r="C1361" s="71" t="s">
        <v>14</v>
      </c>
      <c r="D1361" s="72">
        <v>0</v>
      </c>
    </row>
    <row r="1362" spans="1:4" x14ac:dyDescent="0.25">
      <c r="A1362" s="71">
        <v>104267</v>
      </c>
      <c r="B1362" s="70" t="s">
        <v>1447</v>
      </c>
      <c r="C1362" s="71" t="s">
        <v>14</v>
      </c>
      <c r="D1362" s="72">
        <v>0</v>
      </c>
    </row>
    <row r="1363" spans="1:4" x14ac:dyDescent="0.25">
      <c r="A1363" s="71">
        <v>104268</v>
      </c>
      <c r="B1363" s="70" t="s">
        <v>1448</v>
      </c>
      <c r="C1363" s="71" t="s">
        <v>14</v>
      </c>
      <c r="D1363" s="72">
        <v>0</v>
      </c>
    </row>
    <row r="1364" spans="1:4" x14ac:dyDescent="0.25">
      <c r="A1364" s="71">
        <v>104269</v>
      </c>
      <c r="B1364" s="70" t="s">
        <v>1449</v>
      </c>
      <c r="C1364" s="71" t="s">
        <v>14</v>
      </c>
      <c r="D1364" s="72">
        <v>0</v>
      </c>
    </row>
    <row r="1365" spans="1:4" x14ac:dyDescent="0.25">
      <c r="A1365" s="71">
        <v>104270</v>
      </c>
      <c r="B1365" s="70" t="s">
        <v>1450</v>
      </c>
      <c r="C1365" s="71" t="s">
        <v>14</v>
      </c>
      <c r="D1365" s="72">
        <v>0</v>
      </c>
    </row>
    <row r="1366" spans="1:4" x14ac:dyDescent="0.25">
      <c r="A1366" s="71">
        <v>104276</v>
      </c>
      <c r="B1366" s="70" t="s">
        <v>1451</v>
      </c>
      <c r="C1366" s="71" t="s">
        <v>14</v>
      </c>
      <c r="D1366" s="72">
        <v>0</v>
      </c>
    </row>
    <row r="1367" spans="1:4" x14ac:dyDescent="0.25">
      <c r="A1367" s="71">
        <v>104280</v>
      </c>
      <c r="B1367" s="70" t="s">
        <v>1452</v>
      </c>
      <c r="C1367" s="71" t="s">
        <v>14</v>
      </c>
      <c r="D1367" s="72">
        <v>0</v>
      </c>
    </row>
    <row r="1368" spans="1:4" x14ac:dyDescent="0.25">
      <c r="A1368" s="71">
        <v>104271</v>
      </c>
      <c r="B1368" s="70" t="s">
        <v>1453</v>
      </c>
      <c r="C1368" s="71" t="s">
        <v>14</v>
      </c>
      <c r="D1368" s="72">
        <v>0</v>
      </c>
    </row>
    <row r="1369" spans="1:4" x14ac:dyDescent="0.25">
      <c r="A1369" s="71">
        <v>104272</v>
      </c>
      <c r="B1369" s="70" t="s">
        <v>1454</v>
      </c>
      <c r="C1369" s="71" t="s">
        <v>14</v>
      </c>
      <c r="D1369" s="72">
        <v>0</v>
      </c>
    </row>
    <row r="1370" spans="1:4" x14ac:dyDescent="0.25">
      <c r="A1370" s="71">
        <v>104273</v>
      </c>
      <c r="B1370" s="70" t="s">
        <v>1455</v>
      </c>
      <c r="C1370" s="71" t="s">
        <v>14</v>
      </c>
      <c r="D1370" s="72">
        <v>0</v>
      </c>
    </row>
    <row r="1371" spans="1:4" x14ac:dyDescent="0.25">
      <c r="A1371" s="71">
        <v>104277</v>
      </c>
      <c r="B1371" s="70" t="s">
        <v>1456</v>
      </c>
      <c r="C1371" s="71" t="s">
        <v>14</v>
      </c>
      <c r="D1371" s="72">
        <v>0</v>
      </c>
    </row>
    <row r="1372" spans="1:4" x14ac:dyDescent="0.25">
      <c r="A1372" s="71">
        <v>104274</v>
      </c>
      <c r="B1372" s="70" t="s">
        <v>1457</v>
      </c>
      <c r="C1372" s="71" t="s">
        <v>14</v>
      </c>
      <c r="D1372" s="72">
        <v>0</v>
      </c>
    </row>
    <row r="1373" spans="1:4" x14ac:dyDescent="0.25">
      <c r="A1373" s="71">
        <v>104278</v>
      </c>
      <c r="B1373" s="70" t="s">
        <v>1458</v>
      </c>
      <c r="C1373" s="71" t="s">
        <v>14</v>
      </c>
      <c r="D1373" s="72">
        <v>0</v>
      </c>
    </row>
    <row r="1374" spans="1:4" x14ac:dyDescent="0.25">
      <c r="A1374" s="71">
        <v>104275</v>
      </c>
      <c r="B1374" s="70" t="s">
        <v>1459</v>
      </c>
      <c r="C1374" s="71" t="s">
        <v>14</v>
      </c>
      <c r="D1374" s="72">
        <v>0</v>
      </c>
    </row>
    <row r="1375" spans="1:4" x14ac:dyDescent="0.25">
      <c r="A1375" s="71">
        <v>104279</v>
      </c>
      <c r="B1375" s="70" t="s">
        <v>1460</v>
      </c>
      <c r="C1375" s="71" t="s">
        <v>14</v>
      </c>
      <c r="D1375" s="72">
        <v>0</v>
      </c>
    </row>
    <row r="1376" spans="1:4" x14ac:dyDescent="0.25">
      <c r="A1376" s="71">
        <v>104265</v>
      </c>
      <c r="B1376" s="70" t="s">
        <v>1461</v>
      </c>
      <c r="C1376" s="71" t="s">
        <v>14</v>
      </c>
      <c r="D1376" s="72">
        <v>0</v>
      </c>
    </row>
    <row r="1377" spans="1:4" x14ac:dyDescent="0.25">
      <c r="A1377" s="71">
        <v>104266</v>
      </c>
      <c r="B1377" s="70" t="s">
        <v>1462</v>
      </c>
      <c r="C1377" s="71" t="s">
        <v>14</v>
      </c>
      <c r="D1377" s="72">
        <v>0</v>
      </c>
    </row>
    <row r="1378" spans="1:4" x14ac:dyDescent="0.25">
      <c r="A1378" s="71">
        <v>104305</v>
      </c>
      <c r="B1378" s="70" t="s">
        <v>1463</v>
      </c>
      <c r="C1378" s="71" t="s">
        <v>16</v>
      </c>
      <c r="D1378" s="72">
        <v>0</v>
      </c>
    </row>
    <row r="1379" spans="1:4" x14ac:dyDescent="0.25">
      <c r="A1379" s="71">
        <v>104306</v>
      </c>
      <c r="B1379" s="70" t="s">
        <v>1464</v>
      </c>
      <c r="C1379" s="71" t="s">
        <v>16</v>
      </c>
      <c r="D1379" s="72">
        <v>0</v>
      </c>
    </row>
    <row r="1380" spans="1:4" x14ac:dyDescent="0.25">
      <c r="A1380" s="71">
        <v>104307</v>
      </c>
      <c r="B1380" s="70" t="s">
        <v>1465</v>
      </c>
      <c r="C1380" s="71" t="s">
        <v>16</v>
      </c>
      <c r="D1380" s="72">
        <v>0</v>
      </c>
    </row>
    <row r="1381" spans="1:4" x14ac:dyDescent="0.25">
      <c r="A1381" s="71">
        <v>104308</v>
      </c>
      <c r="B1381" s="70" t="s">
        <v>1466</v>
      </c>
      <c r="C1381" s="71" t="s">
        <v>16</v>
      </c>
      <c r="D1381" s="72">
        <v>0</v>
      </c>
    </row>
    <row r="1382" spans="1:4" x14ac:dyDescent="0.25">
      <c r="A1382" s="71">
        <v>104309</v>
      </c>
      <c r="B1382" s="70" t="s">
        <v>1467</v>
      </c>
      <c r="C1382" s="71" t="s">
        <v>16</v>
      </c>
      <c r="D1382" s="72">
        <v>0</v>
      </c>
    </row>
    <row r="1383" spans="1:4" x14ac:dyDescent="0.25">
      <c r="A1383" s="71">
        <v>104310</v>
      </c>
      <c r="B1383" s="70" t="s">
        <v>1468</v>
      </c>
      <c r="C1383" s="71" t="s">
        <v>16</v>
      </c>
      <c r="D1383" s="72">
        <v>0</v>
      </c>
    </row>
    <row r="1384" spans="1:4" x14ac:dyDescent="0.25">
      <c r="A1384" s="71">
        <v>104311</v>
      </c>
      <c r="B1384" s="70" t="s">
        <v>1469</v>
      </c>
      <c r="C1384" s="71" t="s">
        <v>16</v>
      </c>
      <c r="D1384" s="72">
        <v>0</v>
      </c>
    </row>
    <row r="1385" spans="1:4" x14ac:dyDescent="0.25">
      <c r="A1385" s="71">
        <v>104301</v>
      </c>
      <c r="B1385" s="70" t="s">
        <v>1470</v>
      </c>
      <c r="C1385" s="71" t="s">
        <v>66</v>
      </c>
      <c r="D1385" s="72">
        <v>0</v>
      </c>
    </row>
    <row r="1386" spans="1:4" x14ac:dyDescent="0.25">
      <c r="A1386" s="71">
        <v>104302</v>
      </c>
      <c r="B1386" s="70" t="s">
        <v>1471</v>
      </c>
      <c r="C1386" s="71" t="s">
        <v>66</v>
      </c>
      <c r="D1386" s="72">
        <v>0</v>
      </c>
    </row>
    <row r="1387" spans="1:4" x14ac:dyDescent="0.25">
      <c r="A1387" s="71">
        <v>104303</v>
      </c>
      <c r="B1387" s="70" t="s">
        <v>1472</v>
      </c>
      <c r="C1387" s="71" t="s">
        <v>66</v>
      </c>
      <c r="D1387" s="72">
        <v>0</v>
      </c>
    </row>
    <row r="1388" spans="1:4" x14ac:dyDescent="0.25">
      <c r="A1388" s="71">
        <v>104304</v>
      </c>
      <c r="B1388" s="70" t="s">
        <v>1473</v>
      </c>
      <c r="C1388" s="71" t="s">
        <v>66</v>
      </c>
      <c r="D1388" s="72">
        <v>0</v>
      </c>
    </row>
    <row r="1389" spans="1:4" x14ac:dyDescent="0.25">
      <c r="A1389" s="71">
        <v>104293</v>
      </c>
      <c r="B1389" s="70" t="s">
        <v>1474</v>
      </c>
      <c r="C1389" s="71" t="s">
        <v>66</v>
      </c>
      <c r="D1389" s="72">
        <v>0</v>
      </c>
    </row>
    <row r="1390" spans="1:4" x14ac:dyDescent="0.25">
      <c r="A1390" s="71">
        <v>104297</v>
      </c>
      <c r="B1390" s="70" t="s">
        <v>1475</v>
      </c>
      <c r="C1390" s="71" t="s">
        <v>66</v>
      </c>
      <c r="D1390" s="72">
        <v>0</v>
      </c>
    </row>
    <row r="1391" spans="1:4" x14ac:dyDescent="0.25">
      <c r="A1391" s="71">
        <v>104295</v>
      </c>
      <c r="B1391" s="70" t="s">
        <v>1476</v>
      </c>
      <c r="C1391" s="71" t="s">
        <v>66</v>
      </c>
      <c r="D1391" s="72">
        <v>0</v>
      </c>
    </row>
    <row r="1392" spans="1:4" x14ac:dyDescent="0.25">
      <c r="A1392" s="71">
        <v>104299</v>
      </c>
      <c r="B1392" s="70" t="s">
        <v>1477</v>
      </c>
      <c r="C1392" s="71" t="s">
        <v>66</v>
      </c>
      <c r="D1392" s="72">
        <v>0</v>
      </c>
    </row>
    <row r="1393" spans="1:4" x14ac:dyDescent="0.25">
      <c r="A1393" s="71">
        <v>104294</v>
      </c>
      <c r="B1393" s="70" t="s">
        <v>1478</v>
      </c>
      <c r="C1393" s="71" t="s">
        <v>66</v>
      </c>
      <c r="D1393" s="72">
        <v>0</v>
      </c>
    </row>
    <row r="1394" spans="1:4" x14ac:dyDescent="0.25">
      <c r="A1394" s="71">
        <v>104298</v>
      </c>
      <c r="B1394" s="70" t="s">
        <v>1479</v>
      </c>
      <c r="C1394" s="71" t="s">
        <v>66</v>
      </c>
      <c r="D1394" s="72">
        <v>0</v>
      </c>
    </row>
    <row r="1395" spans="1:4" x14ac:dyDescent="0.25">
      <c r="A1395" s="71">
        <v>104296</v>
      </c>
      <c r="B1395" s="70" t="s">
        <v>1480</v>
      </c>
      <c r="C1395" s="71" t="s">
        <v>66</v>
      </c>
      <c r="D1395" s="72">
        <v>0</v>
      </c>
    </row>
    <row r="1396" spans="1:4" x14ac:dyDescent="0.25">
      <c r="A1396" s="71">
        <v>104300</v>
      </c>
      <c r="B1396" s="70" t="s">
        <v>1481</v>
      </c>
      <c r="C1396" s="71" t="s">
        <v>66</v>
      </c>
      <c r="D1396" s="72">
        <v>0</v>
      </c>
    </row>
    <row r="1397" spans="1:4" x14ac:dyDescent="0.25">
      <c r="A1397" s="71">
        <v>90944</v>
      </c>
      <c r="B1397" s="70" t="s">
        <v>1482</v>
      </c>
      <c r="C1397" s="71" t="s">
        <v>37</v>
      </c>
      <c r="D1397" s="72">
        <v>198.48</v>
      </c>
    </row>
    <row r="1398" spans="1:4" x14ac:dyDescent="0.25">
      <c r="A1398" s="71">
        <v>90934</v>
      </c>
      <c r="B1398" s="70" t="s">
        <v>1483</v>
      </c>
      <c r="C1398" s="71" t="s">
        <v>37</v>
      </c>
      <c r="D1398" s="72">
        <v>183.89</v>
      </c>
    </row>
    <row r="1399" spans="1:4" x14ac:dyDescent="0.25">
      <c r="A1399" s="71">
        <v>90954</v>
      </c>
      <c r="B1399" s="70" t="s">
        <v>1484</v>
      </c>
      <c r="C1399" s="71" t="s">
        <v>37</v>
      </c>
      <c r="D1399" s="72">
        <v>225.22</v>
      </c>
    </row>
    <row r="1400" spans="1:4" x14ac:dyDescent="0.25">
      <c r="A1400" s="71">
        <v>90933</v>
      </c>
      <c r="B1400" s="70" t="s">
        <v>1485</v>
      </c>
      <c r="C1400" s="71" t="s">
        <v>37</v>
      </c>
      <c r="D1400" s="72">
        <v>171.74</v>
      </c>
    </row>
    <row r="1401" spans="1:4" x14ac:dyDescent="0.25">
      <c r="A1401" s="71">
        <v>90943</v>
      </c>
      <c r="B1401" s="70" t="s">
        <v>1486</v>
      </c>
      <c r="C1401" s="71" t="s">
        <v>37</v>
      </c>
      <c r="D1401" s="72">
        <v>185.26</v>
      </c>
    </row>
    <row r="1402" spans="1:4" x14ac:dyDescent="0.25">
      <c r="A1402" s="71">
        <v>90953</v>
      </c>
      <c r="B1402" s="70" t="s">
        <v>1487</v>
      </c>
      <c r="C1402" s="71" t="s">
        <v>37</v>
      </c>
      <c r="D1402" s="72">
        <v>210.02</v>
      </c>
    </row>
    <row r="1403" spans="1:4" x14ac:dyDescent="0.25">
      <c r="A1403" s="71">
        <v>90932</v>
      </c>
      <c r="B1403" s="70" t="s">
        <v>1488</v>
      </c>
      <c r="C1403" s="71" t="s">
        <v>37</v>
      </c>
      <c r="D1403" s="72">
        <v>82.09</v>
      </c>
    </row>
    <row r="1404" spans="1:4" x14ac:dyDescent="0.25">
      <c r="A1404" s="71">
        <v>90942</v>
      </c>
      <c r="B1404" s="70" t="s">
        <v>1489</v>
      </c>
      <c r="C1404" s="71" t="s">
        <v>37</v>
      </c>
      <c r="D1404" s="72">
        <v>87.63</v>
      </c>
    </row>
    <row r="1405" spans="1:4" x14ac:dyDescent="0.25">
      <c r="A1405" s="71">
        <v>90952</v>
      </c>
      <c r="B1405" s="70" t="s">
        <v>1490</v>
      </c>
      <c r="C1405" s="71" t="s">
        <v>37</v>
      </c>
      <c r="D1405" s="72">
        <v>97.76</v>
      </c>
    </row>
    <row r="1406" spans="1:4" x14ac:dyDescent="0.25">
      <c r="A1406" s="71">
        <v>90930</v>
      </c>
      <c r="B1406" s="70" t="s">
        <v>1491</v>
      </c>
      <c r="C1406" s="71" t="s">
        <v>37</v>
      </c>
      <c r="D1406" s="72">
        <v>76.319999999999993</v>
      </c>
    </row>
    <row r="1407" spans="1:4" x14ac:dyDescent="0.25">
      <c r="A1407" s="71">
        <v>90940</v>
      </c>
      <c r="B1407" s="70" t="s">
        <v>1492</v>
      </c>
      <c r="C1407" s="71" t="s">
        <v>37</v>
      </c>
      <c r="D1407" s="72">
        <v>81.349999999999994</v>
      </c>
    </row>
    <row r="1408" spans="1:4" x14ac:dyDescent="0.25">
      <c r="A1408" s="71">
        <v>90950</v>
      </c>
      <c r="B1408" s="70" t="s">
        <v>1493</v>
      </c>
      <c r="C1408" s="71" t="s">
        <v>37</v>
      </c>
      <c r="D1408" s="72">
        <v>90.54</v>
      </c>
    </row>
    <row r="1409" spans="1:4" x14ac:dyDescent="0.25">
      <c r="A1409" s="71">
        <v>88476</v>
      </c>
      <c r="B1409" s="70" t="s">
        <v>1494</v>
      </c>
      <c r="C1409" s="71" t="s">
        <v>37</v>
      </c>
      <c r="D1409" s="72">
        <v>23.63</v>
      </c>
    </row>
    <row r="1410" spans="1:4" x14ac:dyDescent="0.25">
      <c r="A1410" s="71">
        <v>88477</v>
      </c>
      <c r="B1410" s="70" t="s">
        <v>1495</v>
      </c>
      <c r="C1410" s="71" t="s">
        <v>37</v>
      </c>
      <c r="D1410" s="72">
        <v>32.409999999999997</v>
      </c>
    </row>
    <row r="1411" spans="1:4" x14ac:dyDescent="0.25">
      <c r="A1411" s="71">
        <v>88478</v>
      </c>
      <c r="B1411" s="70" t="s">
        <v>1496</v>
      </c>
      <c r="C1411" s="71" t="s">
        <v>37</v>
      </c>
      <c r="D1411" s="72">
        <v>39.68</v>
      </c>
    </row>
    <row r="1412" spans="1:4" x14ac:dyDescent="0.25">
      <c r="A1412" s="71">
        <v>88470</v>
      </c>
      <c r="B1412" s="70" t="s">
        <v>1497</v>
      </c>
      <c r="C1412" s="71" t="s">
        <v>37</v>
      </c>
      <c r="D1412" s="72">
        <v>28.33</v>
      </c>
    </row>
    <row r="1413" spans="1:4" x14ac:dyDescent="0.25">
      <c r="A1413" s="71">
        <v>88471</v>
      </c>
      <c r="B1413" s="70" t="s">
        <v>1498</v>
      </c>
      <c r="C1413" s="71" t="s">
        <v>37</v>
      </c>
      <c r="D1413" s="72">
        <v>35.380000000000003</v>
      </c>
    </row>
    <row r="1414" spans="1:4" x14ac:dyDescent="0.25">
      <c r="A1414" s="71">
        <v>88472</v>
      </c>
      <c r="B1414" s="70" t="s">
        <v>1499</v>
      </c>
      <c r="C1414" s="71" t="s">
        <v>37</v>
      </c>
      <c r="D1414" s="72">
        <v>40.99</v>
      </c>
    </row>
    <row r="1415" spans="1:4" x14ac:dyDescent="0.25">
      <c r="A1415" s="71">
        <v>87759</v>
      </c>
      <c r="B1415" s="70" t="s">
        <v>1500</v>
      </c>
      <c r="C1415" s="71" t="s">
        <v>37</v>
      </c>
      <c r="D1415" s="72">
        <v>124.34</v>
      </c>
    </row>
    <row r="1416" spans="1:4" x14ac:dyDescent="0.25">
      <c r="A1416" s="71">
        <v>87769</v>
      </c>
      <c r="B1416" s="70" t="s">
        <v>1501</v>
      </c>
      <c r="C1416" s="71" t="s">
        <v>37</v>
      </c>
      <c r="D1416" s="72">
        <v>148.91999999999999</v>
      </c>
    </row>
    <row r="1417" spans="1:4" x14ac:dyDescent="0.25">
      <c r="A1417" s="71">
        <v>87739</v>
      </c>
      <c r="B1417" s="70" t="s">
        <v>1502</v>
      </c>
      <c r="C1417" s="71" t="s">
        <v>37</v>
      </c>
      <c r="D1417" s="72">
        <v>96.85</v>
      </c>
    </row>
    <row r="1418" spans="1:4" x14ac:dyDescent="0.25">
      <c r="A1418" s="71">
        <v>87749</v>
      </c>
      <c r="B1418" s="70" t="s">
        <v>1503</v>
      </c>
      <c r="C1418" s="71" t="s">
        <v>37</v>
      </c>
      <c r="D1418" s="72">
        <v>126.81</v>
      </c>
    </row>
    <row r="1419" spans="1:4" x14ac:dyDescent="0.25">
      <c r="A1419" s="71">
        <v>87624</v>
      </c>
      <c r="B1419" s="70" t="s">
        <v>1504</v>
      </c>
      <c r="C1419" s="71" t="s">
        <v>37</v>
      </c>
      <c r="D1419" s="72">
        <v>85.46</v>
      </c>
    </row>
    <row r="1420" spans="1:4" x14ac:dyDescent="0.25">
      <c r="A1420" s="71">
        <v>87634</v>
      </c>
      <c r="B1420" s="70" t="s">
        <v>1505</v>
      </c>
      <c r="C1420" s="71" t="s">
        <v>37</v>
      </c>
      <c r="D1420" s="72">
        <v>115.42</v>
      </c>
    </row>
    <row r="1421" spans="1:4" x14ac:dyDescent="0.25">
      <c r="A1421" s="71">
        <v>87644</v>
      </c>
      <c r="B1421" s="70" t="s">
        <v>1506</v>
      </c>
      <c r="C1421" s="71" t="s">
        <v>37</v>
      </c>
      <c r="D1421" s="72">
        <v>139.94999999999999</v>
      </c>
    </row>
    <row r="1422" spans="1:4" x14ac:dyDescent="0.25">
      <c r="A1422" s="71">
        <v>87684</v>
      </c>
      <c r="B1422" s="70" t="s">
        <v>1507</v>
      </c>
      <c r="C1422" s="71" t="s">
        <v>37</v>
      </c>
      <c r="D1422" s="72">
        <v>135.22999999999999</v>
      </c>
    </row>
    <row r="1423" spans="1:4" x14ac:dyDescent="0.25">
      <c r="A1423" s="71">
        <v>87694</v>
      </c>
      <c r="B1423" s="70" t="s">
        <v>1508</v>
      </c>
      <c r="C1423" s="71" t="s">
        <v>37</v>
      </c>
      <c r="D1423" s="72">
        <v>154.9</v>
      </c>
    </row>
    <row r="1424" spans="1:4" x14ac:dyDescent="0.25">
      <c r="A1424" s="71">
        <v>87704</v>
      </c>
      <c r="B1424" s="70" t="s">
        <v>1509</v>
      </c>
      <c r="C1424" s="71" t="s">
        <v>37</v>
      </c>
      <c r="D1424" s="72">
        <v>168.27</v>
      </c>
    </row>
    <row r="1425" spans="1:4" x14ac:dyDescent="0.25">
      <c r="A1425" s="71">
        <v>87758</v>
      </c>
      <c r="B1425" s="70" t="s">
        <v>1510</v>
      </c>
      <c r="C1425" s="71" t="s">
        <v>37</v>
      </c>
      <c r="D1425" s="72">
        <v>115.72</v>
      </c>
    </row>
    <row r="1426" spans="1:4" x14ac:dyDescent="0.25">
      <c r="A1426" s="71">
        <v>87768</v>
      </c>
      <c r="B1426" s="70" t="s">
        <v>1511</v>
      </c>
      <c r="C1426" s="71" t="s">
        <v>37</v>
      </c>
      <c r="D1426" s="72">
        <v>138.32</v>
      </c>
    </row>
    <row r="1427" spans="1:4" x14ac:dyDescent="0.25">
      <c r="A1427" s="71">
        <v>87738</v>
      </c>
      <c r="B1427" s="70" t="s">
        <v>1512</v>
      </c>
      <c r="C1427" s="71" t="s">
        <v>37</v>
      </c>
      <c r="D1427" s="72">
        <v>90.65</v>
      </c>
    </row>
    <row r="1428" spans="1:4" x14ac:dyDescent="0.25">
      <c r="A1428" s="71">
        <v>87748</v>
      </c>
      <c r="B1428" s="70" t="s">
        <v>1513</v>
      </c>
      <c r="C1428" s="71" t="s">
        <v>37</v>
      </c>
      <c r="D1428" s="72">
        <v>118.19</v>
      </c>
    </row>
    <row r="1429" spans="1:4" x14ac:dyDescent="0.25">
      <c r="A1429" s="71">
        <v>87623</v>
      </c>
      <c r="B1429" s="70" t="s">
        <v>1514</v>
      </c>
      <c r="C1429" s="71" t="s">
        <v>37</v>
      </c>
      <c r="D1429" s="72">
        <v>79.260000000000005</v>
      </c>
    </row>
    <row r="1430" spans="1:4" x14ac:dyDescent="0.25">
      <c r="A1430" s="71">
        <v>87633</v>
      </c>
      <c r="B1430" s="70" t="s">
        <v>1515</v>
      </c>
      <c r="C1430" s="71" t="s">
        <v>37</v>
      </c>
      <c r="D1430" s="72">
        <v>106.8</v>
      </c>
    </row>
    <row r="1431" spans="1:4" x14ac:dyDescent="0.25">
      <c r="A1431" s="71">
        <v>87643</v>
      </c>
      <c r="B1431" s="70" t="s">
        <v>1516</v>
      </c>
      <c r="C1431" s="71" t="s">
        <v>37</v>
      </c>
      <c r="D1431" s="72">
        <v>129.35</v>
      </c>
    </row>
    <row r="1432" spans="1:4" x14ac:dyDescent="0.25">
      <c r="A1432" s="71">
        <v>87683</v>
      </c>
      <c r="B1432" s="70" t="s">
        <v>1517</v>
      </c>
      <c r="C1432" s="71" t="s">
        <v>37</v>
      </c>
      <c r="D1432" s="72">
        <v>124.63</v>
      </c>
    </row>
    <row r="1433" spans="1:4" x14ac:dyDescent="0.25">
      <c r="A1433" s="71">
        <v>87703</v>
      </c>
      <c r="B1433" s="70" t="s">
        <v>1518</v>
      </c>
      <c r="C1433" s="71" t="s">
        <v>37</v>
      </c>
      <c r="D1433" s="72">
        <v>155.05000000000001</v>
      </c>
    </row>
    <row r="1434" spans="1:4" x14ac:dyDescent="0.25">
      <c r="A1434" s="71">
        <v>87693</v>
      </c>
      <c r="B1434" s="70" t="s">
        <v>1519</v>
      </c>
      <c r="C1434" s="71" t="s">
        <v>37</v>
      </c>
      <c r="D1434" s="72">
        <v>142.75</v>
      </c>
    </row>
    <row r="1435" spans="1:4" x14ac:dyDescent="0.25">
      <c r="A1435" s="71">
        <v>87757</v>
      </c>
      <c r="B1435" s="70" t="s">
        <v>1520</v>
      </c>
      <c r="C1435" s="71" t="s">
        <v>37</v>
      </c>
      <c r="D1435" s="72">
        <v>52.06</v>
      </c>
    </row>
    <row r="1436" spans="1:4" x14ac:dyDescent="0.25">
      <c r="A1436" s="71">
        <v>87767</v>
      </c>
      <c r="B1436" s="70" t="s">
        <v>1521</v>
      </c>
      <c r="C1436" s="71" t="s">
        <v>37</v>
      </c>
      <c r="D1436" s="72">
        <v>60.03</v>
      </c>
    </row>
    <row r="1437" spans="1:4" x14ac:dyDescent="0.25">
      <c r="A1437" s="71">
        <v>87737</v>
      </c>
      <c r="B1437" s="70" t="s">
        <v>1522</v>
      </c>
      <c r="C1437" s="71" t="s">
        <v>37</v>
      </c>
      <c r="D1437" s="72">
        <v>44.86</v>
      </c>
    </row>
    <row r="1438" spans="1:4" x14ac:dyDescent="0.25">
      <c r="A1438" s="71">
        <v>87747</v>
      </c>
      <c r="B1438" s="70" t="s">
        <v>1523</v>
      </c>
      <c r="C1438" s="71" t="s">
        <v>37</v>
      </c>
      <c r="D1438" s="72">
        <v>54.53</v>
      </c>
    </row>
    <row r="1439" spans="1:4" x14ac:dyDescent="0.25">
      <c r="A1439" s="71">
        <v>87622</v>
      </c>
      <c r="B1439" s="70" t="s">
        <v>1524</v>
      </c>
      <c r="C1439" s="71" t="s">
        <v>37</v>
      </c>
      <c r="D1439" s="72">
        <v>33.47</v>
      </c>
    </row>
    <row r="1440" spans="1:4" x14ac:dyDescent="0.25">
      <c r="A1440" s="71">
        <v>87632</v>
      </c>
      <c r="B1440" s="70" t="s">
        <v>1525</v>
      </c>
      <c r="C1440" s="71" t="s">
        <v>37</v>
      </c>
      <c r="D1440" s="72">
        <v>43.14</v>
      </c>
    </row>
    <row r="1441" spans="1:4" x14ac:dyDescent="0.25">
      <c r="A1441" s="71">
        <v>87642</v>
      </c>
      <c r="B1441" s="70" t="s">
        <v>1526</v>
      </c>
      <c r="C1441" s="71" t="s">
        <v>37</v>
      </c>
      <c r="D1441" s="72">
        <v>51.06</v>
      </c>
    </row>
    <row r="1442" spans="1:4" x14ac:dyDescent="0.25">
      <c r="A1442" s="71">
        <v>87682</v>
      </c>
      <c r="B1442" s="70" t="s">
        <v>1527</v>
      </c>
      <c r="C1442" s="71" t="s">
        <v>37</v>
      </c>
      <c r="D1442" s="72">
        <v>46.34</v>
      </c>
    </row>
    <row r="1443" spans="1:4" x14ac:dyDescent="0.25">
      <c r="A1443" s="71">
        <v>87692</v>
      </c>
      <c r="B1443" s="70" t="s">
        <v>1528</v>
      </c>
      <c r="C1443" s="71" t="s">
        <v>37</v>
      </c>
      <c r="D1443" s="72">
        <v>53.1</v>
      </c>
    </row>
    <row r="1444" spans="1:4" x14ac:dyDescent="0.25">
      <c r="A1444" s="71">
        <v>87702</v>
      </c>
      <c r="B1444" s="70" t="s">
        <v>1529</v>
      </c>
      <c r="C1444" s="71" t="s">
        <v>37</v>
      </c>
      <c r="D1444" s="72">
        <v>57.42</v>
      </c>
    </row>
    <row r="1445" spans="1:4" x14ac:dyDescent="0.25">
      <c r="A1445" s="71">
        <v>87755</v>
      </c>
      <c r="B1445" s="70" t="s">
        <v>1530</v>
      </c>
      <c r="C1445" s="71" t="s">
        <v>37</v>
      </c>
      <c r="D1445" s="72">
        <v>47.96</v>
      </c>
    </row>
    <row r="1446" spans="1:4" x14ac:dyDescent="0.25">
      <c r="A1446" s="71">
        <v>87765</v>
      </c>
      <c r="B1446" s="70" t="s">
        <v>1531</v>
      </c>
      <c r="C1446" s="71" t="s">
        <v>37</v>
      </c>
      <c r="D1446" s="72">
        <v>55</v>
      </c>
    </row>
    <row r="1447" spans="1:4" x14ac:dyDescent="0.25">
      <c r="A1447" s="71">
        <v>87735</v>
      </c>
      <c r="B1447" s="70" t="s">
        <v>1532</v>
      </c>
      <c r="C1447" s="71" t="s">
        <v>37</v>
      </c>
      <c r="D1447" s="72">
        <v>41.92</v>
      </c>
    </row>
    <row r="1448" spans="1:4" x14ac:dyDescent="0.25">
      <c r="A1448" s="71">
        <v>87745</v>
      </c>
      <c r="B1448" s="70" t="s">
        <v>1533</v>
      </c>
      <c r="C1448" s="71" t="s">
        <v>37</v>
      </c>
      <c r="D1448" s="72">
        <v>50.43</v>
      </c>
    </row>
    <row r="1449" spans="1:4" x14ac:dyDescent="0.25">
      <c r="A1449" s="71">
        <v>87620</v>
      </c>
      <c r="B1449" s="70" t="s">
        <v>1534</v>
      </c>
      <c r="C1449" s="71" t="s">
        <v>37</v>
      </c>
      <c r="D1449" s="72">
        <v>30.53</v>
      </c>
    </row>
    <row r="1450" spans="1:4" x14ac:dyDescent="0.25">
      <c r="A1450" s="71">
        <v>87630</v>
      </c>
      <c r="B1450" s="70" t="s">
        <v>1535</v>
      </c>
      <c r="C1450" s="71" t="s">
        <v>37</v>
      </c>
      <c r="D1450" s="72">
        <v>39.04</v>
      </c>
    </row>
    <row r="1451" spans="1:4" x14ac:dyDescent="0.25">
      <c r="A1451" s="71">
        <v>87640</v>
      </c>
      <c r="B1451" s="70" t="s">
        <v>1536</v>
      </c>
      <c r="C1451" s="71" t="s">
        <v>37</v>
      </c>
      <c r="D1451" s="72">
        <v>46.03</v>
      </c>
    </row>
    <row r="1452" spans="1:4" x14ac:dyDescent="0.25">
      <c r="A1452" s="71">
        <v>87680</v>
      </c>
      <c r="B1452" s="70" t="s">
        <v>1537</v>
      </c>
      <c r="C1452" s="71" t="s">
        <v>37</v>
      </c>
      <c r="D1452" s="72">
        <v>41.31</v>
      </c>
    </row>
    <row r="1453" spans="1:4" x14ac:dyDescent="0.25">
      <c r="A1453" s="71">
        <v>87690</v>
      </c>
      <c r="B1453" s="70" t="s">
        <v>1538</v>
      </c>
      <c r="C1453" s="71" t="s">
        <v>37</v>
      </c>
      <c r="D1453" s="72">
        <v>47.33</v>
      </c>
    </row>
    <row r="1454" spans="1:4" x14ac:dyDescent="0.25">
      <c r="A1454" s="71">
        <v>87700</v>
      </c>
      <c r="B1454" s="70" t="s">
        <v>1539</v>
      </c>
      <c r="C1454" s="71" t="s">
        <v>37</v>
      </c>
      <c r="D1454" s="72">
        <v>51.14</v>
      </c>
    </row>
    <row r="1455" spans="1:4" x14ac:dyDescent="0.25">
      <c r="A1455" s="71">
        <v>102803</v>
      </c>
      <c r="B1455" s="70" t="s">
        <v>1540</v>
      </c>
      <c r="C1455" s="71" t="s">
        <v>37</v>
      </c>
      <c r="D1455" s="72">
        <v>2.2599999999999998</v>
      </c>
    </row>
    <row r="1456" spans="1:4" x14ac:dyDescent="0.25">
      <c r="A1456" s="71">
        <v>92717</v>
      </c>
      <c r="B1456" s="70" t="s">
        <v>1541</v>
      </c>
      <c r="C1456" s="71" t="s">
        <v>1542</v>
      </c>
      <c r="D1456" s="72">
        <v>0.39</v>
      </c>
    </row>
    <row r="1457" spans="1:4" x14ac:dyDescent="0.25">
      <c r="A1457" s="71">
        <v>92716</v>
      </c>
      <c r="B1457" s="70" t="s">
        <v>1543</v>
      </c>
      <c r="C1457" s="71" t="s">
        <v>1544</v>
      </c>
      <c r="D1457" s="72">
        <v>105.09</v>
      </c>
    </row>
    <row r="1458" spans="1:4" x14ac:dyDescent="0.25">
      <c r="A1458" s="71">
        <v>103668</v>
      </c>
      <c r="B1458" s="70" t="s">
        <v>1545</v>
      </c>
      <c r="C1458" s="71" t="s">
        <v>1542</v>
      </c>
      <c r="D1458" s="72">
        <v>0</v>
      </c>
    </row>
    <row r="1459" spans="1:4" x14ac:dyDescent="0.25">
      <c r="A1459" s="71">
        <v>103667</v>
      </c>
      <c r="B1459" s="70" t="s">
        <v>1546</v>
      </c>
      <c r="C1459" s="71" t="s">
        <v>1544</v>
      </c>
      <c r="D1459" s="72">
        <v>0</v>
      </c>
    </row>
    <row r="1460" spans="1:4" x14ac:dyDescent="0.25">
      <c r="A1460" s="71">
        <v>89218</v>
      </c>
      <c r="B1460" s="70" t="s">
        <v>1547</v>
      </c>
      <c r="C1460" s="71" t="s">
        <v>1542</v>
      </c>
      <c r="D1460" s="72">
        <v>92.16</v>
      </c>
    </row>
    <row r="1461" spans="1:4" x14ac:dyDescent="0.25">
      <c r="A1461" s="71">
        <v>89843</v>
      </c>
      <c r="B1461" s="70" t="s">
        <v>1548</v>
      </c>
      <c r="C1461" s="71" t="s">
        <v>1544</v>
      </c>
      <c r="D1461" s="72">
        <v>212.59</v>
      </c>
    </row>
    <row r="1462" spans="1:4" x14ac:dyDescent="0.25">
      <c r="A1462" s="71">
        <v>87446</v>
      </c>
      <c r="B1462" s="70" t="s">
        <v>1549</v>
      </c>
      <c r="C1462" s="71" t="s">
        <v>1542</v>
      </c>
      <c r="D1462" s="72">
        <v>0.5</v>
      </c>
    </row>
    <row r="1463" spans="1:4" x14ac:dyDescent="0.25">
      <c r="A1463" s="71">
        <v>87445</v>
      </c>
      <c r="B1463" s="70" t="s">
        <v>1550</v>
      </c>
      <c r="C1463" s="71" t="s">
        <v>1544</v>
      </c>
      <c r="D1463" s="72">
        <v>5.19</v>
      </c>
    </row>
    <row r="1464" spans="1:4" x14ac:dyDescent="0.25">
      <c r="A1464" s="71">
        <v>93234</v>
      </c>
      <c r="B1464" s="70" t="s">
        <v>1551</v>
      </c>
      <c r="C1464" s="71" t="s">
        <v>1542</v>
      </c>
      <c r="D1464" s="72">
        <v>0.46</v>
      </c>
    </row>
    <row r="1465" spans="1:4" x14ac:dyDescent="0.25">
      <c r="A1465" s="71">
        <v>93233</v>
      </c>
      <c r="B1465" s="70" t="s">
        <v>1552</v>
      </c>
      <c r="C1465" s="71" t="s">
        <v>1544</v>
      </c>
      <c r="D1465" s="72">
        <v>5.53</v>
      </c>
    </row>
    <row r="1466" spans="1:4" x14ac:dyDescent="0.25">
      <c r="A1466" s="71">
        <v>102953</v>
      </c>
      <c r="B1466" s="70" t="s">
        <v>1553</v>
      </c>
      <c r="C1466" s="71" t="s">
        <v>1542</v>
      </c>
      <c r="D1466" s="72">
        <v>0</v>
      </c>
    </row>
    <row r="1467" spans="1:4" x14ac:dyDescent="0.25">
      <c r="A1467" s="71">
        <v>102952</v>
      </c>
      <c r="B1467" s="70" t="s">
        <v>1554</v>
      </c>
      <c r="C1467" s="71" t="s">
        <v>1544</v>
      </c>
      <c r="D1467" s="72">
        <v>0</v>
      </c>
    </row>
    <row r="1468" spans="1:4" x14ac:dyDescent="0.25">
      <c r="A1468" s="71">
        <v>88831</v>
      </c>
      <c r="B1468" s="70" t="s">
        <v>1555</v>
      </c>
      <c r="C1468" s="71" t="s">
        <v>1542</v>
      </c>
      <c r="D1468" s="72">
        <v>0.37</v>
      </c>
    </row>
    <row r="1469" spans="1:4" x14ac:dyDescent="0.25">
      <c r="A1469" s="71">
        <v>88830</v>
      </c>
      <c r="B1469" s="70" t="s">
        <v>1556</v>
      </c>
      <c r="C1469" s="71" t="s">
        <v>1544</v>
      </c>
      <c r="D1469" s="72">
        <v>2.0699999999999998</v>
      </c>
    </row>
    <row r="1470" spans="1:4" x14ac:dyDescent="0.25">
      <c r="A1470" s="71">
        <v>89226</v>
      </c>
      <c r="B1470" s="70" t="s">
        <v>1557</v>
      </c>
      <c r="C1470" s="71" t="s">
        <v>1542</v>
      </c>
      <c r="D1470" s="72">
        <v>1.52</v>
      </c>
    </row>
    <row r="1471" spans="1:4" x14ac:dyDescent="0.25">
      <c r="A1471" s="71">
        <v>89225</v>
      </c>
      <c r="B1471" s="70" t="s">
        <v>1558</v>
      </c>
      <c r="C1471" s="71" t="s">
        <v>1544</v>
      </c>
      <c r="D1471" s="72">
        <v>5.63</v>
      </c>
    </row>
    <row r="1472" spans="1:4" x14ac:dyDescent="0.25">
      <c r="A1472" s="71">
        <v>89279</v>
      </c>
      <c r="B1472" s="70" t="s">
        <v>1559</v>
      </c>
      <c r="C1472" s="71" t="s">
        <v>1542</v>
      </c>
      <c r="D1472" s="72">
        <v>1.86</v>
      </c>
    </row>
    <row r="1473" spans="1:4" x14ac:dyDescent="0.25">
      <c r="A1473" s="71">
        <v>89278</v>
      </c>
      <c r="B1473" s="70" t="s">
        <v>1560</v>
      </c>
      <c r="C1473" s="71" t="s">
        <v>1544</v>
      </c>
      <c r="D1473" s="72">
        <v>12.09</v>
      </c>
    </row>
    <row r="1474" spans="1:4" x14ac:dyDescent="0.25">
      <c r="A1474" s="71">
        <v>90651</v>
      </c>
      <c r="B1474" s="70" t="s">
        <v>1561</v>
      </c>
      <c r="C1474" s="71" t="s">
        <v>1542</v>
      </c>
      <c r="D1474" s="72">
        <v>1.23</v>
      </c>
    </row>
    <row r="1475" spans="1:4" x14ac:dyDescent="0.25">
      <c r="A1475" s="71">
        <v>90650</v>
      </c>
      <c r="B1475" s="70" t="s">
        <v>1562</v>
      </c>
      <c r="C1475" s="71" t="s">
        <v>1544</v>
      </c>
      <c r="D1475" s="72">
        <v>12.98</v>
      </c>
    </row>
    <row r="1476" spans="1:4" x14ac:dyDescent="0.25">
      <c r="A1476" s="71">
        <v>90657</v>
      </c>
      <c r="B1476" s="70" t="s">
        <v>1563</v>
      </c>
      <c r="C1476" s="71" t="s">
        <v>1542</v>
      </c>
      <c r="D1476" s="72">
        <v>4.59</v>
      </c>
    </row>
    <row r="1477" spans="1:4" x14ac:dyDescent="0.25">
      <c r="A1477" s="71">
        <v>90656</v>
      </c>
      <c r="B1477" s="70" t="s">
        <v>1564</v>
      </c>
      <c r="C1477" s="71" t="s">
        <v>1544</v>
      </c>
      <c r="D1477" s="72">
        <v>15.68</v>
      </c>
    </row>
    <row r="1478" spans="1:4" x14ac:dyDescent="0.25">
      <c r="A1478" s="71">
        <v>90663</v>
      </c>
      <c r="B1478" s="70" t="s">
        <v>1565</v>
      </c>
      <c r="C1478" s="71" t="s">
        <v>1542</v>
      </c>
      <c r="D1478" s="72">
        <v>4.92</v>
      </c>
    </row>
    <row r="1479" spans="1:4" x14ac:dyDescent="0.25">
      <c r="A1479" s="71">
        <v>90662</v>
      </c>
      <c r="B1479" s="70" t="s">
        <v>1566</v>
      </c>
      <c r="C1479" s="71" t="s">
        <v>1544</v>
      </c>
      <c r="D1479" s="72">
        <v>16.3</v>
      </c>
    </row>
    <row r="1480" spans="1:4" x14ac:dyDescent="0.25">
      <c r="A1480" s="71">
        <v>89022</v>
      </c>
      <c r="B1480" s="70" t="s">
        <v>1567</v>
      </c>
      <c r="C1480" s="71" t="s">
        <v>1542</v>
      </c>
      <c r="D1480" s="72">
        <v>0.71</v>
      </c>
    </row>
    <row r="1481" spans="1:4" x14ac:dyDescent="0.25">
      <c r="A1481" s="71">
        <v>89021</v>
      </c>
      <c r="B1481" s="70" t="s">
        <v>1568</v>
      </c>
      <c r="C1481" s="71" t="s">
        <v>1544</v>
      </c>
      <c r="D1481" s="72">
        <v>3.44</v>
      </c>
    </row>
    <row r="1482" spans="1:4" x14ac:dyDescent="0.25">
      <c r="A1482" s="71">
        <v>90644</v>
      </c>
      <c r="B1482" s="70" t="s">
        <v>1569</v>
      </c>
      <c r="C1482" s="71" t="s">
        <v>1542</v>
      </c>
      <c r="D1482" s="72">
        <v>7.06</v>
      </c>
    </row>
    <row r="1483" spans="1:4" x14ac:dyDescent="0.25">
      <c r="A1483" s="71">
        <v>90643</v>
      </c>
      <c r="B1483" s="70" t="s">
        <v>1570</v>
      </c>
      <c r="C1483" s="71" t="s">
        <v>1544</v>
      </c>
      <c r="D1483" s="72">
        <v>25.84</v>
      </c>
    </row>
    <row r="1484" spans="1:4" x14ac:dyDescent="0.25">
      <c r="A1484" s="71">
        <v>102811</v>
      </c>
      <c r="B1484" s="70" t="s">
        <v>1571</v>
      </c>
      <c r="C1484" s="71" t="s">
        <v>1542</v>
      </c>
      <c r="D1484" s="72">
        <v>0</v>
      </c>
    </row>
    <row r="1485" spans="1:4" x14ac:dyDescent="0.25">
      <c r="A1485" s="71">
        <v>102810</v>
      </c>
      <c r="B1485" s="70" t="s">
        <v>1572</v>
      </c>
      <c r="C1485" s="71" t="s">
        <v>1544</v>
      </c>
      <c r="D1485" s="72">
        <v>0</v>
      </c>
    </row>
    <row r="1486" spans="1:4" x14ac:dyDescent="0.25">
      <c r="A1486" s="71">
        <v>92146</v>
      </c>
      <c r="B1486" s="70" t="s">
        <v>1573</v>
      </c>
      <c r="C1486" s="71" t="s">
        <v>1542</v>
      </c>
      <c r="D1486" s="72">
        <v>30.34</v>
      </c>
    </row>
    <row r="1487" spans="1:4" x14ac:dyDescent="0.25">
      <c r="A1487" s="71">
        <v>92145</v>
      </c>
      <c r="B1487" s="70" t="s">
        <v>1574</v>
      </c>
      <c r="C1487" s="71" t="s">
        <v>1544</v>
      </c>
      <c r="D1487" s="72">
        <v>76.45</v>
      </c>
    </row>
    <row r="1488" spans="1:4" x14ac:dyDescent="0.25">
      <c r="A1488" s="71">
        <v>92139</v>
      </c>
      <c r="B1488" s="70" t="s">
        <v>1575</v>
      </c>
      <c r="C1488" s="71" t="s">
        <v>1542</v>
      </c>
      <c r="D1488" s="72">
        <v>42.46</v>
      </c>
    </row>
    <row r="1489" spans="1:4" x14ac:dyDescent="0.25">
      <c r="A1489" s="71">
        <v>92138</v>
      </c>
      <c r="B1489" s="70" t="s">
        <v>1576</v>
      </c>
      <c r="C1489" s="71" t="s">
        <v>1544</v>
      </c>
      <c r="D1489" s="72">
        <v>94.25</v>
      </c>
    </row>
    <row r="1490" spans="1:4" x14ac:dyDescent="0.25">
      <c r="A1490" s="71">
        <v>91387</v>
      </c>
      <c r="B1490" s="70" t="s">
        <v>1577</v>
      </c>
      <c r="C1490" s="71" t="s">
        <v>1542</v>
      </c>
      <c r="D1490" s="72">
        <v>70.09</v>
      </c>
    </row>
    <row r="1491" spans="1:4" x14ac:dyDescent="0.25">
      <c r="A1491" s="71">
        <v>91386</v>
      </c>
      <c r="B1491" s="70" t="s">
        <v>1578</v>
      </c>
      <c r="C1491" s="71" t="s">
        <v>1544</v>
      </c>
      <c r="D1491" s="72">
        <v>264.05</v>
      </c>
    </row>
    <row r="1492" spans="1:4" x14ac:dyDescent="0.25">
      <c r="A1492" s="71">
        <v>96036</v>
      </c>
      <c r="B1492" s="70" t="s">
        <v>1579</v>
      </c>
      <c r="C1492" s="71" t="s">
        <v>1542</v>
      </c>
      <c r="D1492" s="72">
        <v>78.73</v>
      </c>
    </row>
    <row r="1493" spans="1:4" x14ac:dyDescent="0.25">
      <c r="A1493" s="71">
        <v>96035</v>
      </c>
      <c r="B1493" s="70" t="s">
        <v>1580</v>
      </c>
      <c r="C1493" s="71" t="s">
        <v>1544</v>
      </c>
      <c r="D1493" s="72">
        <v>278.3</v>
      </c>
    </row>
    <row r="1494" spans="1:4" x14ac:dyDescent="0.25">
      <c r="A1494" s="71">
        <v>89877</v>
      </c>
      <c r="B1494" s="70" t="s">
        <v>1581</v>
      </c>
      <c r="C1494" s="71" t="s">
        <v>1542</v>
      </c>
      <c r="D1494" s="72">
        <v>85.03</v>
      </c>
    </row>
    <row r="1495" spans="1:4" x14ac:dyDescent="0.25">
      <c r="A1495" s="71">
        <v>89876</v>
      </c>
      <c r="B1495" s="70" t="s">
        <v>1582</v>
      </c>
      <c r="C1495" s="71" t="s">
        <v>1544</v>
      </c>
      <c r="D1495" s="72">
        <v>329.4</v>
      </c>
    </row>
    <row r="1496" spans="1:4" x14ac:dyDescent="0.25">
      <c r="A1496" s="71">
        <v>89884</v>
      </c>
      <c r="B1496" s="70" t="s">
        <v>1583</v>
      </c>
      <c r="C1496" s="71" t="s">
        <v>1542</v>
      </c>
      <c r="D1496" s="72">
        <v>88.91</v>
      </c>
    </row>
    <row r="1497" spans="1:4" x14ac:dyDescent="0.25">
      <c r="A1497" s="71">
        <v>89883</v>
      </c>
      <c r="B1497" s="70" t="s">
        <v>1584</v>
      </c>
      <c r="C1497" s="71" t="s">
        <v>1544</v>
      </c>
      <c r="D1497" s="72">
        <v>364.42</v>
      </c>
    </row>
    <row r="1498" spans="1:4" x14ac:dyDescent="0.25">
      <c r="A1498" s="71">
        <v>67827</v>
      </c>
      <c r="B1498" s="70" t="s">
        <v>1585</v>
      </c>
      <c r="C1498" s="71" t="s">
        <v>1542</v>
      </c>
      <c r="D1498" s="72">
        <v>60.49</v>
      </c>
    </row>
    <row r="1499" spans="1:4" x14ac:dyDescent="0.25">
      <c r="A1499" s="71">
        <v>67826</v>
      </c>
      <c r="B1499" s="70" t="s">
        <v>1586</v>
      </c>
      <c r="C1499" s="71" t="s">
        <v>1544</v>
      </c>
      <c r="D1499" s="72">
        <v>183.18</v>
      </c>
    </row>
    <row r="1500" spans="1:4" x14ac:dyDescent="0.25">
      <c r="A1500" s="71">
        <v>5961</v>
      </c>
      <c r="B1500" s="70" t="s">
        <v>1587</v>
      </c>
      <c r="C1500" s="71" t="s">
        <v>1542</v>
      </c>
      <c r="D1500" s="72">
        <v>59.28</v>
      </c>
    </row>
    <row r="1501" spans="1:4" x14ac:dyDescent="0.25">
      <c r="A1501" s="71">
        <v>5811</v>
      </c>
      <c r="B1501" s="70" t="s">
        <v>1588</v>
      </c>
      <c r="C1501" s="71" t="s">
        <v>1544</v>
      </c>
      <c r="D1501" s="72">
        <v>200.31</v>
      </c>
    </row>
    <row r="1502" spans="1:4" x14ac:dyDescent="0.25">
      <c r="A1502" s="71">
        <v>92243</v>
      </c>
      <c r="B1502" s="70" t="s">
        <v>1589</v>
      </c>
      <c r="C1502" s="71" t="s">
        <v>1542</v>
      </c>
      <c r="D1502" s="72">
        <v>75.989999999999995</v>
      </c>
    </row>
    <row r="1503" spans="1:4" x14ac:dyDescent="0.25">
      <c r="A1503" s="71">
        <v>92242</v>
      </c>
      <c r="B1503" s="70" t="s">
        <v>1590</v>
      </c>
      <c r="C1503" s="71" t="s">
        <v>1544</v>
      </c>
      <c r="D1503" s="72">
        <v>405.02</v>
      </c>
    </row>
    <row r="1504" spans="1:4" x14ac:dyDescent="0.25">
      <c r="A1504" s="71">
        <v>91646</v>
      </c>
      <c r="B1504" s="70" t="s">
        <v>1591</v>
      </c>
      <c r="C1504" s="71" t="s">
        <v>1542</v>
      </c>
      <c r="D1504" s="72">
        <v>93.63</v>
      </c>
    </row>
    <row r="1505" spans="1:4" x14ac:dyDescent="0.25">
      <c r="A1505" s="71">
        <v>91645</v>
      </c>
      <c r="B1505" s="70" t="s">
        <v>1592</v>
      </c>
      <c r="C1505" s="71" t="s">
        <v>1544</v>
      </c>
      <c r="D1505" s="72">
        <v>468.12</v>
      </c>
    </row>
    <row r="1506" spans="1:4" x14ac:dyDescent="0.25">
      <c r="A1506" s="71">
        <v>92107</v>
      </c>
      <c r="B1506" s="70" t="s">
        <v>1593</v>
      </c>
      <c r="C1506" s="71" t="s">
        <v>1542</v>
      </c>
      <c r="D1506" s="72">
        <v>88.92</v>
      </c>
    </row>
    <row r="1507" spans="1:4" x14ac:dyDescent="0.25">
      <c r="A1507" s="71">
        <v>92106</v>
      </c>
      <c r="B1507" s="70" t="s">
        <v>1594</v>
      </c>
      <c r="C1507" s="71" t="s">
        <v>1544</v>
      </c>
      <c r="D1507" s="72">
        <v>351.49</v>
      </c>
    </row>
    <row r="1508" spans="1:4" x14ac:dyDescent="0.25">
      <c r="A1508" s="71">
        <v>5903</v>
      </c>
      <c r="B1508" s="70" t="s">
        <v>1595</v>
      </c>
      <c r="C1508" s="71" t="s">
        <v>1542</v>
      </c>
      <c r="D1508" s="72">
        <v>69.260000000000005</v>
      </c>
    </row>
    <row r="1509" spans="1:4" x14ac:dyDescent="0.25">
      <c r="A1509" s="71">
        <v>5901</v>
      </c>
      <c r="B1509" s="70" t="s">
        <v>1596</v>
      </c>
      <c r="C1509" s="71" t="s">
        <v>1544</v>
      </c>
      <c r="D1509" s="72">
        <v>312.7</v>
      </c>
    </row>
    <row r="1510" spans="1:4" x14ac:dyDescent="0.25">
      <c r="A1510" s="71">
        <v>6260</v>
      </c>
      <c r="B1510" s="70" t="s">
        <v>1597</v>
      </c>
      <c r="C1510" s="71" t="s">
        <v>1542</v>
      </c>
      <c r="D1510" s="72">
        <v>56.59</v>
      </c>
    </row>
    <row r="1511" spans="1:4" x14ac:dyDescent="0.25">
      <c r="A1511" s="71">
        <v>6259</v>
      </c>
      <c r="B1511" s="70" t="s">
        <v>1598</v>
      </c>
      <c r="C1511" s="71" t="s">
        <v>1544</v>
      </c>
      <c r="D1511" s="72">
        <v>251.1</v>
      </c>
    </row>
    <row r="1512" spans="1:4" x14ac:dyDescent="0.25">
      <c r="A1512" s="71">
        <v>104705</v>
      </c>
      <c r="B1512" s="70" t="s">
        <v>1599</v>
      </c>
      <c r="C1512" s="71" t="s">
        <v>1542</v>
      </c>
      <c r="D1512" s="72">
        <v>0</v>
      </c>
    </row>
    <row r="1513" spans="1:4" x14ac:dyDescent="0.25">
      <c r="A1513" s="71">
        <v>104704</v>
      </c>
      <c r="B1513" s="70" t="s">
        <v>1600</v>
      </c>
      <c r="C1513" s="71" t="s">
        <v>1544</v>
      </c>
      <c r="D1513" s="72">
        <v>0</v>
      </c>
    </row>
    <row r="1514" spans="1:4" x14ac:dyDescent="0.25">
      <c r="A1514" s="71">
        <v>91395</v>
      </c>
      <c r="B1514" s="70" t="s">
        <v>1601</v>
      </c>
      <c r="C1514" s="71" t="s">
        <v>1542</v>
      </c>
      <c r="D1514" s="72">
        <v>54.36</v>
      </c>
    </row>
    <row r="1515" spans="1:4" x14ac:dyDescent="0.25">
      <c r="A1515" s="71">
        <v>73467</v>
      </c>
      <c r="B1515" s="70" t="s">
        <v>1602</v>
      </c>
      <c r="C1515" s="71" t="s">
        <v>1544</v>
      </c>
      <c r="D1515" s="72">
        <v>243.74</v>
      </c>
    </row>
    <row r="1516" spans="1:4" x14ac:dyDescent="0.25">
      <c r="A1516" s="71">
        <v>5826</v>
      </c>
      <c r="B1516" s="70" t="s">
        <v>1603</v>
      </c>
      <c r="C1516" s="71" t="s">
        <v>1542</v>
      </c>
      <c r="D1516" s="72">
        <v>57.25</v>
      </c>
    </row>
    <row r="1517" spans="1:4" x14ac:dyDescent="0.25">
      <c r="A1517" s="71">
        <v>5824</v>
      </c>
      <c r="B1517" s="70" t="s">
        <v>1604</v>
      </c>
      <c r="C1517" s="71" t="s">
        <v>1544</v>
      </c>
      <c r="D1517" s="72">
        <v>211.89</v>
      </c>
    </row>
    <row r="1518" spans="1:4" x14ac:dyDescent="0.25">
      <c r="A1518" s="71">
        <v>5892</v>
      </c>
      <c r="B1518" s="70" t="s">
        <v>1605</v>
      </c>
      <c r="C1518" s="71" t="s">
        <v>1542</v>
      </c>
      <c r="D1518" s="72">
        <v>52.11</v>
      </c>
    </row>
    <row r="1519" spans="1:4" x14ac:dyDescent="0.25">
      <c r="A1519" s="71">
        <v>5890</v>
      </c>
      <c r="B1519" s="70" t="s">
        <v>1606</v>
      </c>
      <c r="C1519" s="71" t="s">
        <v>1544</v>
      </c>
      <c r="D1519" s="72">
        <v>198.83</v>
      </c>
    </row>
    <row r="1520" spans="1:4" x14ac:dyDescent="0.25">
      <c r="A1520" s="71">
        <v>5896</v>
      </c>
      <c r="B1520" s="70" t="s">
        <v>1607</v>
      </c>
      <c r="C1520" s="71" t="s">
        <v>1542</v>
      </c>
      <c r="D1520" s="72">
        <v>54.84</v>
      </c>
    </row>
    <row r="1521" spans="1:4" x14ac:dyDescent="0.25">
      <c r="A1521" s="71">
        <v>5894</v>
      </c>
      <c r="B1521" s="70" t="s">
        <v>1608</v>
      </c>
      <c r="C1521" s="71" t="s">
        <v>1544</v>
      </c>
      <c r="D1521" s="72">
        <v>207.26</v>
      </c>
    </row>
    <row r="1522" spans="1:4" x14ac:dyDescent="0.25">
      <c r="A1522" s="71">
        <v>91032</v>
      </c>
      <c r="B1522" s="70" t="s">
        <v>1609</v>
      </c>
      <c r="C1522" s="71" t="s">
        <v>1542</v>
      </c>
      <c r="D1522" s="72">
        <v>63.07</v>
      </c>
    </row>
    <row r="1523" spans="1:4" x14ac:dyDescent="0.25">
      <c r="A1523" s="71">
        <v>91031</v>
      </c>
      <c r="B1523" s="70" t="s">
        <v>1610</v>
      </c>
      <c r="C1523" s="71" t="s">
        <v>1544</v>
      </c>
      <c r="D1523" s="72">
        <v>254.75</v>
      </c>
    </row>
    <row r="1524" spans="1:4" x14ac:dyDescent="0.25">
      <c r="A1524" s="71">
        <v>102817</v>
      </c>
      <c r="B1524" s="70" t="s">
        <v>1611</v>
      </c>
      <c r="C1524" s="71" t="s">
        <v>1542</v>
      </c>
      <c r="D1524" s="72">
        <v>0</v>
      </c>
    </row>
    <row r="1525" spans="1:4" x14ac:dyDescent="0.25">
      <c r="A1525" s="71">
        <v>102816</v>
      </c>
      <c r="B1525" s="70" t="s">
        <v>1612</v>
      </c>
      <c r="C1525" s="71" t="s">
        <v>1544</v>
      </c>
      <c r="D1525" s="72">
        <v>0</v>
      </c>
    </row>
    <row r="1526" spans="1:4" x14ac:dyDescent="0.25">
      <c r="A1526" s="71">
        <v>91534</v>
      </c>
      <c r="B1526" s="70" t="s">
        <v>1613</v>
      </c>
      <c r="C1526" s="71" t="s">
        <v>1542</v>
      </c>
      <c r="D1526" s="72">
        <v>29.76</v>
      </c>
    </row>
    <row r="1527" spans="1:4" x14ac:dyDescent="0.25">
      <c r="A1527" s="71">
        <v>91533</v>
      </c>
      <c r="B1527" s="70" t="s">
        <v>1614</v>
      </c>
      <c r="C1527" s="71" t="s">
        <v>1544</v>
      </c>
      <c r="D1527" s="72">
        <v>36.880000000000003</v>
      </c>
    </row>
    <row r="1528" spans="1:4" x14ac:dyDescent="0.25">
      <c r="A1528" s="71">
        <v>95265</v>
      </c>
      <c r="B1528" s="70" t="s">
        <v>1615</v>
      </c>
      <c r="C1528" s="71" t="s">
        <v>1542</v>
      </c>
      <c r="D1528" s="72">
        <v>0.79</v>
      </c>
    </row>
    <row r="1529" spans="1:4" x14ac:dyDescent="0.25">
      <c r="A1529" s="71">
        <v>95264</v>
      </c>
      <c r="B1529" s="70" t="s">
        <v>1616</v>
      </c>
      <c r="C1529" s="71" t="s">
        <v>1544</v>
      </c>
      <c r="D1529" s="72">
        <v>6.24</v>
      </c>
    </row>
    <row r="1530" spans="1:4" x14ac:dyDescent="0.25">
      <c r="A1530" s="71">
        <v>90973</v>
      </c>
      <c r="B1530" s="70" t="s">
        <v>1617</v>
      </c>
      <c r="C1530" s="71" t="s">
        <v>1542</v>
      </c>
      <c r="D1530" s="72">
        <v>8.44</v>
      </c>
    </row>
    <row r="1531" spans="1:4" x14ac:dyDescent="0.25">
      <c r="A1531" s="71">
        <v>90972</v>
      </c>
      <c r="B1531" s="70" t="s">
        <v>1618</v>
      </c>
      <c r="C1531" s="71" t="s">
        <v>1544</v>
      </c>
      <c r="D1531" s="72">
        <v>77.150000000000006</v>
      </c>
    </row>
    <row r="1532" spans="1:4" x14ac:dyDescent="0.25">
      <c r="A1532" s="71">
        <v>91001</v>
      </c>
      <c r="B1532" s="70" t="s">
        <v>1619</v>
      </c>
      <c r="C1532" s="71" t="s">
        <v>1542</v>
      </c>
      <c r="D1532" s="72">
        <v>10.02</v>
      </c>
    </row>
    <row r="1533" spans="1:4" x14ac:dyDescent="0.25">
      <c r="A1533" s="71">
        <v>90999</v>
      </c>
      <c r="B1533" s="70" t="s">
        <v>1620</v>
      </c>
      <c r="C1533" s="71" t="s">
        <v>1544</v>
      </c>
      <c r="D1533" s="72">
        <v>101.91</v>
      </c>
    </row>
    <row r="1534" spans="1:4" x14ac:dyDescent="0.25">
      <c r="A1534" s="71">
        <v>5954</v>
      </c>
      <c r="B1534" s="70" t="s">
        <v>1621</v>
      </c>
      <c r="C1534" s="71" t="s">
        <v>1542</v>
      </c>
      <c r="D1534" s="72">
        <v>6.3</v>
      </c>
    </row>
    <row r="1535" spans="1:4" x14ac:dyDescent="0.25">
      <c r="A1535" s="71">
        <v>5953</v>
      </c>
      <c r="B1535" s="70" t="s">
        <v>1622</v>
      </c>
      <c r="C1535" s="71" t="s">
        <v>1544</v>
      </c>
      <c r="D1535" s="72">
        <v>59.48</v>
      </c>
    </row>
    <row r="1536" spans="1:4" x14ac:dyDescent="0.25">
      <c r="A1536" s="71">
        <v>90982</v>
      </c>
      <c r="B1536" s="70" t="s">
        <v>1623</v>
      </c>
      <c r="C1536" s="71" t="s">
        <v>1542</v>
      </c>
      <c r="D1536" s="72">
        <v>21.46</v>
      </c>
    </row>
    <row r="1537" spans="1:4" x14ac:dyDescent="0.25">
      <c r="A1537" s="71">
        <v>90979</v>
      </c>
      <c r="B1537" s="70" t="s">
        <v>1624</v>
      </c>
      <c r="C1537" s="71" t="s">
        <v>1544</v>
      </c>
      <c r="D1537" s="72">
        <v>199.25</v>
      </c>
    </row>
    <row r="1538" spans="1:4" x14ac:dyDescent="0.25">
      <c r="A1538" s="71">
        <v>90965</v>
      </c>
      <c r="B1538" s="70" t="s">
        <v>1625</v>
      </c>
      <c r="C1538" s="71" t="s">
        <v>1542</v>
      </c>
      <c r="D1538" s="72">
        <v>8.42</v>
      </c>
    </row>
    <row r="1539" spans="1:4" x14ac:dyDescent="0.25">
      <c r="A1539" s="71">
        <v>90964</v>
      </c>
      <c r="B1539" s="70" t="s">
        <v>1626</v>
      </c>
      <c r="C1539" s="71" t="s">
        <v>1544</v>
      </c>
      <c r="D1539" s="72">
        <v>31.63</v>
      </c>
    </row>
    <row r="1540" spans="1:4" x14ac:dyDescent="0.25">
      <c r="A1540" s="71">
        <v>102970</v>
      </c>
      <c r="B1540" s="70" t="s">
        <v>18905</v>
      </c>
      <c r="C1540" s="71" t="s">
        <v>1542</v>
      </c>
      <c r="D1540" s="72">
        <v>0</v>
      </c>
    </row>
    <row r="1541" spans="1:4" x14ac:dyDescent="0.25">
      <c r="A1541" s="71">
        <v>102971</v>
      </c>
      <c r="B1541" s="70" t="s">
        <v>1627</v>
      </c>
      <c r="C1541" s="71" t="s">
        <v>1544</v>
      </c>
      <c r="D1541" s="72">
        <v>0</v>
      </c>
    </row>
    <row r="1542" spans="1:4" x14ac:dyDescent="0.25">
      <c r="A1542" s="71">
        <v>102822</v>
      </c>
      <c r="B1542" s="70" t="s">
        <v>18906</v>
      </c>
      <c r="C1542" s="71" t="s">
        <v>1542</v>
      </c>
      <c r="D1542" s="72">
        <v>0</v>
      </c>
    </row>
    <row r="1543" spans="1:4" x14ac:dyDescent="0.25">
      <c r="A1543" s="71">
        <v>102821</v>
      </c>
      <c r="B1543" s="70" t="s">
        <v>18907</v>
      </c>
      <c r="C1543" s="71" t="s">
        <v>1544</v>
      </c>
      <c r="D1543" s="72">
        <v>0</v>
      </c>
    </row>
    <row r="1544" spans="1:4" x14ac:dyDescent="0.25">
      <c r="A1544" s="71">
        <v>102828</v>
      </c>
      <c r="B1544" s="70" t="s">
        <v>1628</v>
      </c>
      <c r="C1544" s="71" t="s">
        <v>1542</v>
      </c>
      <c r="D1544" s="72">
        <v>0</v>
      </c>
    </row>
    <row r="1545" spans="1:4" x14ac:dyDescent="0.25">
      <c r="A1545" s="71">
        <v>102827</v>
      </c>
      <c r="B1545" s="70" t="s">
        <v>1629</v>
      </c>
      <c r="C1545" s="71" t="s">
        <v>1544</v>
      </c>
      <c r="D1545" s="72">
        <v>0</v>
      </c>
    </row>
    <row r="1546" spans="1:4" x14ac:dyDescent="0.25">
      <c r="A1546" s="71">
        <v>103939</v>
      </c>
      <c r="B1546" s="70" t="s">
        <v>18908</v>
      </c>
      <c r="C1546" s="71" t="s">
        <v>1542</v>
      </c>
      <c r="D1546" s="72">
        <v>0</v>
      </c>
    </row>
    <row r="1547" spans="1:4" x14ac:dyDescent="0.25">
      <c r="A1547" s="71">
        <v>103938</v>
      </c>
      <c r="B1547" s="70" t="s">
        <v>18909</v>
      </c>
      <c r="C1547" s="71" t="s">
        <v>1544</v>
      </c>
      <c r="D1547" s="72">
        <v>0</v>
      </c>
    </row>
    <row r="1548" spans="1:4" x14ac:dyDescent="0.25">
      <c r="A1548" s="71">
        <v>103945</v>
      </c>
      <c r="B1548" s="70" t="s">
        <v>18910</v>
      </c>
      <c r="C1548" s="71" t="s">
        <v>1542</v>
      </c>
      <c r="D1548" s="72">
        <v>0</v>
      </c>
    </row>
    <row r="1549" spans="1:4" x14ac:dyDescent="0.25">
      <c r="A1549" s="71">
        <v>103944</v>
      </c>
      <c r="B1549" s="70" t="s">
        <v>18911</v>
      </c>
      <c r="C1549" s="71" t="s">
        <v>1544</v>
      </c>
      <c r="D1549" s="72">
        <v>0</v>
      </c>
    </row>
    <row r="1550" spans="1:4" x14ac:dyDescent="0.25">
      <c r="A1550" s="71">
        <v>91285</v>
      </c>
      <c r="B1550" s="70" t="s">
        <v>1630</v>
      </c>
      <c r="C1550" s="71" t="s">
        <v>1542</v>
      </c>
      <c r="D1550" s="72">
        <v>1.1299999999999999</v>
      </c>
    </row>
    <row r="1551" spans="1:4" x14ac:dyDescent="0.25">
      <c r="A1551" s="71">
        <v>91283</v>
      </c>
      <c r="B1551" s="70" t="s">
        <v>1631</v>
      </c>
      <c r="C1551" s="71" t="s">
        <v>1544</v>
      </c>
      <c r="D1551" s="72">
        <v>10.96</v>
      </c>
    </row>
    <row r="1552" spans="1:4" x14ac:dyDescent="0.25">
      <c r="A1552" s="71">
        <v>95283</v>
      </c>
      <c r="B1552" s="70" t="s">
        <v>1632</v>
      </c>
      <c r="C1552" s="71" t="s">
        <v>1542</v>
      </c>
      <c r="D1552" s="72">
        <v>0.91</v>
      </c>
    </row>
    <row r="1553" spans="1:4" x14ac:dyDescent="0.25">
      <c r="A1553" s="71">
        <v>95282</v>
      </c>
      <c r="B1553" s="70" t="s">
        <v>1633</v>
      </c>
      <c r="C1553" s="71" t="s">
        <v>1544</v>
      </c>
      <c r="D1553" s="72">
        <v>10.26</v>
      </c>
    </row>
    <row r="1554" spans="1:4" x14ac:dyDescent="0.25">
      <c r="A1554" s="71">
        <v>95128</v>
      </c>
      <c r="B1554" s="70" t="s">
        <v>1634</v>
      </c>
      <c r="C1554" s="71" t="s">
        <v>1542</v>
      </c>
      <c r="D1554" s="72">
        <v>53.08</v>
      </c>
    </row>
    <row r="1555" spans="1:4" x14ac:dyDescent="0.25">
      <c r="A1555" s="71">
        <v>95127</v>
      </c>
      <c r="B1555" s="70" t="s">
        <v>1635</v>
      </c>
      <c r="C1555" s="71" t="s">
        <v>1544</v>
      </c>
      <c r="D1555" s="72">
        <v>220.08</v>
      </c>
    </row>
    <row r="1556" spans="1:4" x14ac:dyDescent="0.25">
      <c r="A1556" s="71">
        <v>92044</v>
      </c>
      <c r="B1556" s="70" t="s">
        <v>1636</v>
      </c>
      <c r="C1556" s="71" t="s">
        <v>1542</v>
      </c>
      <c r="D1556" s="72">
        <v>8.11</v>
      </c>
    </row>
    <row r="1557" spans="1:4" x14ac:dyDescent="0.25">
      <c r="A1557" s="71">
        <v>92043</v>
      </c>
      <c r="B1557" s="70" t="s">
        <v>1637</v>
      </c>
      <c r="C1557" s="71" t="s">
        <v>1544</v>
      </c>
      <c r="D1557" s="72">
        <v>13.72</v>
      </c>
    </row>
    <row r="1558" spans="1:4" x14ac:dyDescent="0.25">
      <c r="A1558" s="71">
        <v>102834</v>
      </c>
      <c r="B1558" s="70" t="s">
        <v>1638</v>
      </c>
      <c r="C1558" s="71" t="s">
        <v>1542</v>
      </c>
      <c r="D1558" s="72">
        <v>0</v>
      </c>
    </row>
    <row r="1559" spans="1:4" x14ac:dyDescent="0.25">
      <c r="A1559" s="71">
        <v>102833</v>
      </c>
      <c r="B1559" s="70" t="s">
        <v>1639</v>
      </c>
      <c r="C1559" s="71" t="s">
        <v>1544</v>
      </c>
      <c r="D1559" s="72">
        <v>0</v>
      </c>
    </row>
    <row r="1560" spans="1:4" x14ac:dyDescent="0.25">
      <c r="A1560" s="71">
        <v>92119</v>
      </c>
      <c r="B1560" s="70" t="s">
        <v>1640</v>
      </c>
      <c r="C1560" s="71" t="s">
        <v>1542</v>
      </c>
      <c r="D1560" s="72">
        <v>0.26</v>
      </c>
    </row>
    <row r="1561" spans="1:4" x14ac:dyDescent="0.25">
      <c r="A1561" s="71">
        <v>92118</v>
      </c>
      <c r="B1561" s="70" t="s">
        <v>1641</v>
      </c>
      <c r="C1561" s="71" t="s">
        <v>1544</v>
      </c>
      <c r="D1561" s="72">
        <v>0.41</v>
      </c>
    </row>
    <row r="1562" spans="1:4" x14ac:dyDescent="0.25">
      <c r="A1562" s="71">
        <v>102917</v>
      </c>
      <c r="B1562" s="70" t="s">
        <v>1642</v>
      </c>
      <c r="C1562" s="71" t="s">
        <v>1542</v>
      </c>
      <c r="D1562" s="72">
        <v>0</v>
      </c>
    </row>
    <row r="1563" spans="1:4" x14ac:dyDescent="0.25">
      <c r="A1563" s="71">
        <v>102916</v>
      </c>
      <c r="B1563" s="70" t="s">
        <v>1643</v>
      </c>
      <c r="C1563" s="71" t="s">
        <v>1544</v>
      </c>
      <c r="D1563" s="72">
        <v>0</v>
      </c>
    </row>
    <row r="1564" spans="1:4" x14ac:dyDescent="0.25">
      <c r="A1564" s="71">
        <v>95721</v>
      </c>
      <c r="B1564" s="70" t="s">
        <v>1644</v>
      </c>
      <c r="C1564" s="71" t="s">
        <v>1542</v>
      </c>
      <c r="D1564" s="72">
        <v>116.04</v>
      </c>
    </row>
    <row r="1565" spans="1:4" x14ac:dyDescent="0.25">
      <c r="A1565" s="71">
        <v>95720</v>
      </c>
      <c r="B1565" s="70" t="s">
        <v>1645</v>
      </c>
      <c r="C1565" s="71" t="s">
        <v>1544</v>
      </c>
      <c r="D1565" s="72">
        <v>288.97000000000003</v>
      </c>
    </row>
    <row r="1566" spans="1:4" x14ac:dyDescent="0.25">
      <c r="A1566" s="71">
        <v>104717</v>
      </c>
      <c r="B1566" s="70" t="s">
        <v>1646</v>
      </c>
      <c r="C1566" s="71" t="s">
        <v>1542</v>
      </c>
      <c r="D1566" s="72">
        <v>110.98</v>
      </c>
    </row>
    <row r="1567" spans="1:4" x14ac:dyDescent="0.25">
      <c r="A1567" s="71">
        <v>104716</v>
      </c>
      <c r="B1567" s="70" t="s">
        <v>18912</v>
      </c>
      <c r="C1567" s="71" t="s">
        <v>1544</v>
      </c>
      <c r="D1567" s="72">
        <v>278.89999999999998</v>
      </c>
    </row>
    <row r="1568" spans="1:4" x14ac:dyDescent="0.25">
      <c r="A1568" s="71">
        <v>102899</v>
      </c>
      <c r="B1568" s="70" t="s">
        <v>1647</v>
      </c>
      <c r="C1568" s="71" t="s">
        <v>1542</v>
      </c>
      <c r="D1568" s="72">
        <v>0</v>
      </c>
    </row>
    <row r="1569" spans="1:4" x14ac:dyDescent="0.25">
      <c r="A1569" s="71">
        <v>102898</v>
      </c>
      <c r="B1569" s="70" t="s">
        <v>1648</v>
      </c>
      <c r="C1569" s="71" t="s">
        <v>1544</v>
      </c>
      <c r="D1569" s="72">
        <v>0</v>
      </c>
    </row>
    <row r="1570" spans="1:4" x14ac:dyDescent="0.25">
      <c r="A1570" s="71">
        <v>5632</v>
      </c>
      <c r="B1570" s="70" t="s">
        <v>1649</v>
      </c>
      <c r="C1570" s="71" t="s">
        <v>1542</v>
      </c>
      <c r="D1570" s="72">
        <v>92.62</v>
      </c>
    </row>
    <row r="1571" spans="1:4" x14ac:dyDescent="0.25">
      <c r="A1571" s="71">
        <v>5631</v>
      </c>
      <c r="B1571" s="70" t="s">
        <v>1650</v>
      </c>
      <c r="C1571" s="71" t="s">
        <v>1544</v>
      </c>
      <c r="D1571" s="72">
        <v>217</v>
      </c>
    </row>
    <row r="1572" spans="1:4" x14ac:dyDescent="0.25">
      <c r="A1572" s="71">
        <v>88908</v>
      </c>
      <c r="B1572" s="70" t="s">
        <v>1651</v>
      </c>
      <c r="C1572" s="71" t="s">
        <v>1542</v>
      </c>
      <c r="D1572" s="72">
        <v>100.63</v>
      </c>
    </row>
    <row r="1573" spans="1:4" x14ac:dyDescent="0.25">
      <c r="A1573" s="71">
        <v>88907</v>
      </c>
      <c r="B1573" s="70" t="s">
        <v>1652</v>
      </c>
      <c r="C1573" s="71" t="s">
        <v>1544</v>
      </c>
      <c r="D1573" s="72">
        <v>258.31</v>
      </c>
    </row>
    <row r="1574" spans="1:4" x14ac:dyDescent="0.25">
      <c r="A1574" s="71">
        <v>5911</v>
      </c>
      <c r="B1574" s="70" t="s">
        <v>1653</v>
      </c>
      <c r="C1574" s="71" t="s">
        <v>1542</v>
      </c>
      <c r="D1574" s="72">
        <v>25.92</v>
      </c>
    </row>
    <row r="1575" spans="1:4" x14ac:dyDescent="0.25">
      <c r="A1575" s="71">
        <v>5909</v>
      </c>
      <c r="B1575" s="70" t="s">
        <v>1654</v>
      </c>
      <c r="C1575" s="71" t="s">
        <v>1544</v>
      </c>
      <c r="D1575" s="72">
        <v>33.61</v>
      </c>
    </row>
    <row r="1576" spans="1:4" x14ac:dyDescent="0.25">
      <c r="A1576" s="71">
        <v>91486</v>
      </c>
      <c r="B1576" s="70" t="s">
        <v>18913</v>
      </c>
      <c r="C1576" s="71" t="s">
        <v>1542</v>
      </c>
      <c r="D1576" s="72">
        <v>64.28</v>
      </c>
    </row>
    <row r="1577" spans="1:4" x14ac:dyDescent="0.25">
      <c r="A1577" s="71">
        <v>83362</v>
      </c>
      <c r="B1577" s="70" t="s">
        <v>18914</v>
      </c>
      <c r="C1577" s="71" t="s">
        <v>1544</v>
      </c>
      <c r="D1577" s="72">
        <v>261.77</v>
      </c>
    </row>
    <row r="1578" spans="1:4" x14ac:dyDescent="0.25">
      <c r="A1578" s="71">
        <v>102839</v>
      </c>
      <c r="B1578" s="70" t="s">
        <v>18915</v>
      </c>
      <c r="C1578" s="71" t="s">
        <v>1542</v>
      </c>
      <c r="D1578" s="72">
        <v>0</v>
      </c>
    </row>
    <row r="1579" spans="1:4" x14ac:dyDescent="0.25">
      <c r="A1579" s="71">
        <v>102838</v>
      </c>
      <c r="B1579" s="70" t="s">
        <v>18916</v>
      </c>
      <c r="C1579" s="71" t="s">
        <v>1544</v>
      </c>
      <c r="D1579" s="72">
        <v>0</v>
      </c>
    </row>
    <row r="1580" spans="1:4" x14ac:dyDescent="0.25">
      <c r="A1580" s="71">
        <v>89235</v>
      </c>
      <c r="B1580" s="70" t="s">
        <v>1655</v>
      </c>
      <c r="C1580" s="71" t="s">
        <v>1542</v>
      </c>
      <c r="D1580" s="72">
        <v>181.59</v>
      </c>
    </row>
    <row r="1581" spans="1:4" x14ac:dyDescent="0.25">
      <c r="A1581" s="71">
        <v>89234</v>
      </c>
      <c r="B1581" s="70" t="s">
        <v>1656</v>
      </c>
      <c r="C1581" s="71" t="s">
        <v>1544</v>
      </c>
      <c r="D1581" s="72">
        <v>556.95000000000005</v>
      </c>
    </row>
    <row r="1582" spans="1:4" x14ac:dyDescent="0.25">
      <c r="A1582" s="71">
        <v>89243</v>
      </c>
      <c r="B1582" s="70" t="s">
        <v>1657</v>
      </c>
      <c r="C1582" s="71" t="s">
        <v>1542</v>
      </c>
      <c r="D1582" s="72">
        <v>385.97</v>
      </c>
    </row>
    <row r="1583" spans="1:4" x14ac:dyDescent="0.25">
      <c r="A1583" s="71">
        <v>89242</v>
      </c>
      <c r="B1583" s="70" t="s">
        <v>1658</v>
      </c>
      <c r="C1583" s="71" t="s">
        <v>1544</v>
      </c>
      <c r="D1583" s="72">
        <v>1314.17</v>
      </c>
    </row>
    <row r="1584" spans="1:4" x14ac:dyDescent="0.25">
      <c r="A1584" s="71">
        <v>102935</v>
      </c>
      <c r="B1584" s="70" t="s">
        <v>1659</v>
      </c>
      <c r="C1584" s="71" t="s">
        <v>1542</v>
      </c>
      <c r="D1584" s="72">
        <v>0</v>
      </c>
    </row>
    <row r="1585" spans="1:4" x14ac:dyDescent="0.25">
      <c r="A1585" s="71">
        <v>102934</v>
      </c>
      <c r="B1585" s="70" t="s">
        <v>1660</v>
      </c>
      <c r="C1585" s="71" t="s">
        <v>1544</v>
      </c>
      <c r="D1585" s="72">
        <v>0</v>
      </c>
    </row>
    <row r="1586" spans="1:4" x14ac:dyDescent="0.25">
      <c r="A1586" s="71">
        <v>93416</v>
      </c>
      <c r="B1586" s="70" t="s">
        <v>1661</v>
      </c>
      <c r="C1586" s="71" t="s">
        <v>1542</v>
      </c>
      <c r="D1586" s="72">
        <v>0.51</v>
      </c>
    </row>
    <row r="1587" spans="1:4" x14ac:dyDescent="0.25">
      <c r="A1587" s="71">
        <v>93415</v>
      </c>
      <c r="B1587" s="70" t="s">
        <v>1662</v>
      </c>
      <c r="C1587" s="71" t="s">
        <v>1544</v>
      </c>
      <c r="D1587" s="72">
        <v>11.73</v>
      </c>
    </row>
    <row r="1588" spans="1:4" x14ac:dyDescent="0.25">
      <c r="A1588" s="71">
        <v>5689</v>
      </c>
      <c r="B1588" s="70" t="s">
        <v>1663</v>
      </c>
      <c r="C1588" s="71" t="s">
        <v>1544</v>
      </c>
      <c r="D1588" s="72">
        <v>6.55</v>
      </c>
    </row>
    <row r="1589" spans="1:4" x14ac:dyDescent="0.25">
      <c r="A1589" s="71">
        <v>5690</v>
      </c>
      <c r="B1589" s="70" t="s">
        <v>1664</v>
      </c>
      <c r="C1589" s="71" t="s">
        <v>1542</v>
      </c>
      <c r="D1589" s="72">
        <v>4.24</v>
      </c>
    </row>
    <row r="1590" spans="1:4" x14ac:dyDescent="0.25">
      <c r="A1590" s="71">
        <v>5923</v>
      </c>
      <c r="B1590" s="70" t="s">
        <v>1665</v>
      </c>
      <c r="C1590" s="71" t="s">
        <v>1542</v>
      </c>
      <c r="D1590" s="72">
        <v>3.32</v>
      </c>
    </row>
    <row r="1591" spans="1:4" x14ac:dyDescent="0.25">
      <c r="A1591" s="71">
        <v>5921</v>
      </c>
      <c r="B1591" s="70" t="s">
        <v>1666</v>
      </c>
      <c r="C1591" s="71" t="s">
        <v>1544</v>
      </c>
      <c r="D1591" s="72">
        <v>5.13</v>
      </c>
    </row>
    <row r="1592" spans="1:4" x14ac:dyDescent="0.25">
      <c r="A1592" s="71">
        <v>95212</v>
      </c>
      <c r="B1592" s="70" t="s">
        <v>1667</v>
      </c>
      <c r="C1592" s="71" t="s">
        <v>1544</v>
      </c>
      <c r="D1592" s="72">
        <v>168.07</v>
      </c>
    </row>
    <row r="1593" spans="1:4" x14ac:dyDescent="0.25">
      <c r="A1593" s="71">
        <v>95213</v>
      </c>
      <c r="B1593" s="70" t="s">
        <v>1668</v>
      </c>
      <c r="C1593" s="71" t="s">
        <v>1542</v>
      </c>
      <c r="D1593" s="72">
        <v>99.05</v>
      </c>
    </row>
    <row r="1594" spans="1:4" x14ac:dyDescent="0.25">
      <c r="A1594" s="71">
        <v>93272</v>
      </c>
      <c r="B1594" s="70" t="s">
        <v>1669</v>
      </c>
      <c r="C1594" s="71" t="s">
        <v>1544</v>
      </c>
      <c r="D1594" s="72">
        <v>105.78</v>
      </c>
    </row>
    <row r="1595" spans="1:4" x14ac:dyDescent="0.25">
      <c r="A1595" s="71">
        <v>93274</v>
      </c>
      <c r="B1595" s="70" t="s">
        <v>1670</v>
      </c>
      <c r="C1595" s="71" t="s">
        <v>1542</v>
      </c>
      <c r="D1595" s="72">
        <v>69.58</v>
      </c>
    </row>
    <row r="1596" spans="1:4" x14ac:dyDescent="0.25">
      <c r="A1596" s="71">
        <v>83766</v>
      </c>
      <c r="B1596" s="70" t="s">
        <v>1671</v>
      </c>
      <c r="C1596" s="71" t="s">
        <v>1542</v>
      </c>
      <c r="D1596" s="72">
        <v>40.799999999999997</v>
      </c>
    </row>
    <row r="1597" spans="1:4" x14ac:dyDescent="0.25">
      <c r="A1597" s="71">
        <v>83765</v>
      </c>
      <c r="B1597" s="70" t="s">
        <v>1672</v>
      </c>
      <c r="C1597" s="71" t="s">
        <v>1544</v>
      </c>
      <c r="D1597" s="72">
        <v>100.23</v>
      </c>
    </row>
    <row r="1598" spans="1:4" x14ac:dyDescent="0.25">
      <c r="A1598" s="71">
        <v>95873</v>
      </c>
      <c r="B1598" s="70" t="s">
        <v>1673</v>
      </c>
      <c r="C1598" s="71" t="s">
        <v>1542</v>
      </c>
      <c r="D1598" s="72">
        <v>15.27</v>
      </c>
    </row>
    <row r="1599" spans="1:4" x14ac:dyDescent="0.25">
      <c r="A1599" s="71">
        <v>95872</v>
      </c>
      <c r="B1599" s="70" t="s">
        <v>1674</v>
      </c>
      <c r="C1599" s="71" t="s">
        <v>1544</v>
      </c>
      <c r="D1599" s="72">
        <v>297.35000000000002</v>
      </c>
    </row>
    <row r="1600" spans="1:4" x14ac:dyDescent="0.25">
      <c r="A1600" s="71">
        <v>104689</v>
      </c>
      <c r="B1600" s="70" t="s">
        <v>1675</v>
      </c>
      <c r="C1600" s="71" t="s">
        <v>1542</v>
      </c>
      <c r="D1600" s="72">
        <v>0</v>
      </c>
    </row>
    <row r="1601" spans="1:4" x14ac:dyDescent="0.25">
      <c r="A1601" s="71">
        <v>104688</v>
      </c>
      <c r="B1601" s="70" t="s">
        <v>1676</v>
      </c>
      <c r="C1601" s="71" t="s">
        <v>1544</v>
      </c>
      <c r="D1601" s="72">
        <v>0</v>
      </c>
    </row>
    <row r="1602" spans="1:4" x14ac:dyDescent="0.25">
      <c r="A1602" s="71">
        <v>73395</v>
      </c>
      <c r="B1602" s="70" t="s">
        <v>1677</v>
      </c>
      <c r="C1602" s="71" t="s">
        <v>1542</v>
      </c>
      <c r="D1602" s="72">
        <v>10.72</v>
      </c>
    </row>
    <row r="1603" spans="1:4" x14ac:dyDescent="0.25">
      <c r="A1603" s="71">
        <v>73417</v>
      </c>
      <c r="B1603" s="70" t="s">
        <v>1678</v>
      </c>
      <c r="C1603" s="71" t="s">
        <v>1544</v>
      </c>
      <c r="D1603" s="72">
        <v>192.43</v>
      </c>
    </row>
    <row r="1604" spans="1:4" x14ac:dyDescent="0.25">
      <c r="A1604" s="71">
        <v>93428</v>
      </c>
      <c r="B1604" s="70" t="s">
        <v>1679</v>
      </c>
      <c r="C1604" s="71" t="s">
        <v>1542</v>
      </c>
      <c r="D1604" s="72">
        <v>9.5500000000000007</v>
      </c>
    </row>
    <row r="1605" spans="1:4" x14ac:dyDescent="0.25">
      <c r="A1605" s="71">
        <v>93427</v>
      </c>
      <c r="B1605" s="70" t="s">
        <v>1680</v>
      </c>
      <c r="C1605" s="71" t="s">
        <v>1544</v>
      </c>
      <c r="D1605" s="72">
        <v>175.51</v>
      </c>
    </row>
    <row r="1606" spans="1:4" x14ac:dyDescent="0.25">
      <c r="A1606" s="71">
        <v>93422</v>
      </c>
      <c r="B1606" s="70" t="s">
        <v>1681</v>
      </c>
      <c r="C1606" s="71" t="s">
        <v>1542</v>
      </c>
      <c r="D1606" s="72">
        <v>6.75</v>
      </c>
    </row>
    <row r="1607" spans="1:4" x14ac:dyDescent="0.25">
      <c r="A1607" s="71">
        <v>93421</v>
      </c>
      <c r="B1607" s="70" t="s">
        <v>1682</v>
      </c>
      <c r="C1607" s="71" t="s">
        <v>1544</v>
      </c>
      <c r="D1607" s="72">
        <v>78.010000000000005</v>
      </c>
    </row>
    <row r="1608" spans="1:4" x14ac:dyDescent="0.25">
      <c r="A1608" s="71">
        <v>93282</v>
      </c>
      <c r="B1608" s="70" t="s">
        <v>1683</v>
      </c>
      <c r="C1608" s="71" t="s">
        <v>1542</v>
      </c>
      <c r="D1608" s="72">
        <v>27.79</v>
      </c>
    </row>
    <row r="1609" spans="1:4" x14ac:dyDescent="0.25">
      <c r="A1609" s="71">
        <v>93281</v>
      </c>
      <c r="B1609" s="70" t="s">
        <v>1684</v>
      </c>
      <c r="C1609" s="71" t="s">
        <v>1544</v>
      </c>
      <c r="D1609" s="72">
        <v>28.91</v>
      </c>
    </row>
    <row r="1610" spans="1:4" x14ac:dyDescent="0.25">
      <c r="A1610" s="71">
        <v>104914</v>
      </c>
      <c r="B1610" s="70" t="s">
        <v>1685</v>
      </c>
      <c r="C1610" s="71" t="s">
        <v>1542</v>
      </c>
      <c r="D1610" s="72">
        <v>0</v>
      </c>
    </row>
    <row r="1611" spans="1:4" x14ac:dyDescent="0.25">
      <c r="A1611" s="71">
        <v>104913</v>
      </c>
      <c r="B1611" s="70" t="s">
        <v>1686</v>
      </c>
      <c r="C1611" s="71" t="s">
        <v>1544</v>
      </c>
      <c r="D1611" s="72">
        <v>0</v>
      </c>
    </row>
    <row r="1612" spans="1:4" x14ac:dyDescent="0.25">
      <c r="A1612" s="71">
        <v>102845</v>
      </c>
      <c r="B1612" s="70" t="s">
        <v>1687</v>
      </c>
      <c r="C1612" s="71" t="s">
        <v>1542</v>
      </c>
      <c r="D1612" s="72">
        <v>0</v>
      </c>
    </row>
    <row r="1613" spans="1:4" x14ac:dyDescent="0.25">
      <c r="A1613" s="71">
        <v>102844</v>
      </c>
      <c r="B1613" s="70" t="s">
        <v>1688</v>
      </c>
      <c r="C1613" s="71" t="s">
        <v>1544</v>
      </c>
      <c r="D1613" s="72">
        <v>0</v>
      </c>
    </row>
    <row r="1614" spans="1:4" x14ac:dyDescent="0.25">
      <c r="A1614" s="71">
        <v>89273</v>
      </c>
      <c r="B1614" s="70" t="s">
        <v>1689</v>
      </c>
      <c r="C1614" s="71" t="s">
        <v>1542</v>
      </c>
      <c r="D1614" s="72">
        <v>110.37</v>
      </c>
    </row>
    <row r="1615" spans="1:4" x14ac:dyDescent="0.25">
      <c r="A1615" s="71">
        <v>89272</v>
      </c>
      <c r="B1615" s="70" t="s">
        <v>1690</v>
      </c>
      <c r="C1615" s="71" t="s">
        <v>1544</v>
      </c>
      <c r="D1615" s="72">
        <v>222.56</v>
      </c>
    </row>
    <row r="1616" spans="1:4" x14ac:dyDescent="0.25">
      <c r="A1616" s="71">
        <v>93288</v>
      </c>
      <c r="B1616" s="70" t="s">
        <v>1691</v>
      </c>
      <c r="C1616" s="71" t="s">
        <v>1542</v>
      </c>
      <c r="D1616" s="72">
        <v>181.87</v>
      </c>
    </row>
    <row r="1617" spans="1:4" x14ac:dyDescent="0.25">
      <c r="A1617" s="71">
        <v>93287</v>
      </c>
      <c r="B1617" s="70" t="s">
        <v>1692</v>
      </c>
      <c r="C1617" s="71" t="s">
        <v>1544</v>
      </c>
      <c r="D1617" s="72">
        <v>356.34</v>
      </c>
    </row>
    <row r="1618" spans="1:4" x14ac:dyDescent="0.25">
      <c r="A1618" s="71">
        <v>104711</v>
      </c>
      <c r="B1618" s="70" t="s">
        <v>1693</v>
      </c>
      <c r="C1618" s="71" t="s">
        <v>1542</v>
      </c>
      <c r="D1618" s="72">
        <v>0</v>
      </c>
    </row>
    <row r="1619" spans="1:4" x14ac:dyDescent="0.25">
      <c r="A1619" s="71">
        <v>104710</v>
      </c>
      <c r="B1619" s="70" t="s">
        <v>1694</v>
      </c>
      <c r="C1619" s="71" t="s">
        <v>1544</v>
      </c>
      <c r="D1619" s="72">
        <v>0</v>
      </c>
    </row>
    <row r="1620" spans="1:4" x14ac:dyDescent="0.25">
      <c r="A1620" s="71">
        <v>104908</v>
      </c>
      <c r="B1620" s="70" t="s">
        <v>1695</v>
      </c>
      <c r="C1620" s="71" t="s">
        <v>1542</v>
      </c>
      <c r="D1620" s="72">
        <v>0</v>
      </c>
    </row>
    <row r="1621" spans="1:4" x14ac:dyDescent="0.25">
      <c r="A1621" s="71">
        <v>104907</v>
      </c>
      <c r="B1621" s="70" t="s">
        <v>1696</v>
      </c>
      <c r="C1621" s="71" t="s">
        <v>1544</v>
      </c>
      <c r="D1621" s="72">
        <v>0</v>
      </c>
    </row>
    <row r="1622" spans="1:4" x14ac:dyDescent="0.25">
      <c r="A1622" s="71">
        <v>102851</v>
      </c>
      <c r="B1622" s="70" t="s">
        <v>1697</v>
      </c>
      <c r="C1622" s="71" t="s">
        <v>1542</v>
      </c>
      <c r="D1622" s="72">
        <v>0</v>
      </c>
    </row>
    <row r="1623" spans="1:4" x14ac:dyDescent="0.25">
      <c r="A1623" s="71">
        <v>102850</v>
      </c>
      <c r="B1623" s="70" t="s">
        <v>1698</v>
      </c>
      <c r="C1623" s="71" t="s">
        <v>1544</v>
      </c>
      <c r="D1623" s="72">
        <v>0</v>
      </c>
    </row>
    <row r="1624" spans="1:4" x14ac:dyDescent="0.25">
      <c r="A1624" s="71">
        <v>102857</v>
      </c>
      <c r="B1624" s="70" t="s">
        <v>1699</v>
      </c>
      <c r="C1624" s="71" t="s">
        <v>1542</v>
      </c>
      <c r="D1624" s="72">
        <v>0</v>
      </c>
    </row>
    <row r="1625" spans="1:4" x14ac:dyDescent="0.25">
      <c r="A1625" s="71">
        <v>102856</v>
      </c>
      <c r="B1625" s="70" t="s">
        <v>1700</v>
      </c>
      <c r="C1625" s="71" t="s">
        <v>1544</v>
      </c>
      <c r="D1625" s="72">
        <v>0</v>
      </c>
    </row>
    <row r="1626" spans="1:4" x14ac:dyDescent="0.25">
      <c r="A1626" s="71">
        <v>93403</v>
      </c>
      <c r="B1626" s="70" t="s">
        <v>1701</v>
      </c>
      <c r="C1626" s="71" t="s">
        <v>1542</v>
      </c>
      <c r="D1626" s="72">
        <v>64.010000000000005</v>
      </c>
    </row>
    <row r="1627" spans="1:4" x14ac:dyDescent="0.25">
      <c r="A1627" s="71">
        <v>93402</v>
      </c>
      <c r="B1627" s="70" t="s">
        <v>1702</v>
      </c>
      <c r="C1627" s="71" t="s">
        <v>1544</v>
      </c>
      <c r="D1627" s="72">
        <v>264.95</v>
      </c>
    </row>
    <row r="1628" spans="1:4" x14ac:dyDescent="0.25">
      <c r="A1628" s="71">
        <v>5930</v>
      </c>
      <c r="B1628" s="70" t="s">
        <v>1703</v>
      </c>
      <c r="C1628" s="71" t="s">
        <v>1542</v>
      </c>
      <c r="D1628" s="72">
        <v>67.14</v>
      </c>
    </row>
    <row r="1629" spans="1:4" x14ac:dyDescent="0.25">
      <c r="A1629" s="71">
        <v>5928</v>
      </c>
      <c r="B1629" s="70" t="s">
        <v>1704</v>
      </c>
      <c r="C1629" s="71" t="s">
        <v>1544</v>
      </c>
      <c r="D1629" s="72">
        <v>270.94</v>
      </c>
    </row>
    <row r="1630" spans="1:4" x14ac:dyDescent="0.25">
      <c r="A1630" s="71">
        <v>105845</v>
      </c>
      <c r="B1630" s="70" t="s">
        <v>1705</v>
      </c>
      <c r="C1630" s="71" t="s">
        <v>1542</v>
      </c>
      <c r="D1630" s="72">
        <v>0</v>
      </c>
    </row>
    <row r="1631" spans="1:4" x14ac:dyDescent="0.25">
      <c r="A1631" s="71">
        <v>105844</v>
      </c>
      <c r="B1631" s="70" t="s">
        <v>1706</v>
      </c>
      <c r="C1631" s="71" t="s">
        <v>1544</v>
      </c>
      <c r="D1631" s="72">
        <v>0</v>
      </c>
    </row>
    <row r="1632" spans="1:4" x14ac:dyDescent="0.25">
      <c r="A1632" s="71">
        <v>91635</v>
      </c>
      <c r="B1632" s="70" t="s">
        <v>1707</v>
      </c>
      <c r="C1632" s="71" t="s">
        <v>1542</v>
      </c>
      <c r="D1632" s="72">
        <v>58.67</v>
      </c>
    </row>
    <row r="1633" spans="1:4" x14ac:dyDescent="0.25">
      <c r="A1633" s="71">
        <v>91634</v>
      </c>
      <c r="B1633" s="70" t="s">
        <v>1708</v>
      </c>
      <c r="C1633" s="71" t="s">
        <v>1544</v>
      </c>
      <c r="D1633" s="72">
        <v>229.05</v>
      </c>
    </row>
    <row r="1634" spans="1:4" x14ac:dyDescent="0.25">
      <c r="A1634" s="71">
        <v>105985</v>
      </c>
      <c r="B1634" s="70" t="s">
        <v>18917</v>
      </c>
      <c r="C1634" s="71" t="s">
        <v>1542</v>
      </c>
      <c r="D1634" s="72">
        <v>90.45</v>
      </c>
    </row>
    <row r="1635" spans="1:4" x14ac:dyDescent="0.25">
      <c r="A1635" s="71">
        <v>105984</v>
      </c>
      <c r="B1635" s="70" t="s">
        <v>18918</v>
      </c>
      <c r="C1635" s="71" t="s">
        <v>1544</v>
      </c>
      <c r="D1635" s="72">
        <v>316.86</v>
      </c>
    </row>
    <row r="1636" spans="1:4" x14ac:dyDescent="0.25">
      <c r="A1636" s="71">
        <v>98765</v>
      </c>
      <c r="B1636" s="70" t="s">
        <v>1709</v>
      </c>
      <c r="C1636" s="71" t="s">
        <v>1542</v>
      </c>
      <c r="D1636" s="72">
        <v>0.1</v>
      </c>
    </row>
    <row r="1637" spans="1:4" x14ac:dyDescent="0.25">
      <c r="A1637" s="71">
        <v>98764</v>
      </c>
      <c r="B1637" s="70" t="s">
        <v>1710</v>
      </c>
      <c r="C1637" s="71" t="s">
        <v>1544</v>
      </c>
      <c r="D1637" s="72">
        <v>5.25</v>
      </c>
    </row>
    <row r="1638" spans="1:4" x14ac:dyDescent="0.25">
      <c r="A1638" s="71">
        <v>99834</v>
      </c>
      <c r="B1638" s="70" t="s">
        <v>1711</v>
      </c>
      <c r="C1638" s="71" t="s">
        <v>1542</v>
      </c>
      <c r="D1638" s="72">
        <v>0.17</v>
      </c>
    </row>
    <row r="1639" spans="1:4" x14ac:dyDescent="0.25">
      <c r="A1639" s="71">
        <v>99833</v>
      </c>
      <c r="B1639" s="70" t="s">
        <v>1712</v>
      </c>
      <c r="C1639" s="71" t="s">
        <v>1544</v>
      </c>
      <c r="D1639" s="72">
        <v>5.13</v>
      </c>
    </row>
    <row r="1640" spans="1:4" x14ac:dyDescent="0.25">
      <c r="A1640" s="71">
        <v>104521</v>
      </c>
      <c r="B1640" s="70" t="s">
        <v>1713</v>
      </c>
      <c r="C1640" s="71" t="s">
        <v>1542</v>
      </c>
      <c r="D1640" s="72">
        <v>0</v>
      </c>
    </row>
    <row r="1641" spans="1:4" x14ac:dyDescent="0.25">
      <c r="A1641" s="71">
        <v>104520</v>
      </c>
      <c r="B1641" s="70" t="s">
        <v>1714</v>
      </c>
      <c r="C1641" s="71" t="s">
        <v>1544</v>
      </c>
      <c r="D1641" s="72">
        <v>0</v>
      </c>
    </row>
    <row r="1642" spans="1:4" x14ac:dyDescent="0.25">
      <c r="A1642" s="71">
        <v>90687</v>
      </c>
      <c r="B1642" s="70" t="s">
        <v>1715</v>
      </c>
      <c r="C1642" s="71" t="s">
        <v>1542</v>
      </c>
      <c r="D1642" s="72">
        <v>77.47</v>
      </c>
    </row>
    <row r="1643" spans="1:4" x14ac:dyDescent="0.25">
      <c r="A1643" s="71">
        <v>90686</v>
      </c>
      <c r="B1643" s="70" t="s">
        <v>1716</v>
      </c>
      <c r="C1643" s="71" t="s">
        <v>1544</v>
      </c>
      <c r="D1643" s="72">
        <v>177.54</v>
      </c>
    </row>
    <row r="1644" spans="1:4" x14ac:dyDescent="0.25">
      <c r="A1644" s="71">
        <v>5952</v>
      </c>
      <c r="B1644" s="70" t="s">
        <v>1717</v>
      </c>
      <c r="C1644" s="71" t="s">
        <v>1542</v>
      </c>
      <c r="D1644" s="72">
        <v>27.31</v>
      </c>
    </row>
    <row r="1645" spans="1:4" x14ac:dyDescent="0.25">
      <c r="A1645" s="71">
        <v>5795</v>
      </c>
      <c r="B1645" s="70" t="s">
        <v>1718</v>
      </c>
      <c r="C1645" s="71" t="s">
        <v>1544</v>
      </c>
      <c r="D1645" s="72">
        <v>29.73</v>
      </c>
    </row>
    <row r="1646" spans="1:4" x14ac:dyDescent="0.25">
      <c r="A1646" s="71">
        <v>104657</v>
      </c>
      <c r="B1646" s="70" t="s">
        <v>1719</v>
      </c>
      <c r="C1646" s="71" t="s">
        <v>1542</v>
      </c>
      <c r="D1646" s="72">
        <v>0</v>
      </c>
    </row>
    <row r="1647" spans="1:4" x14ac:dyDescent="0.25">
      <c r="A1647" s="71">
        <v>104656</v>
      </c>
      <c r="B1647" s="70" t="s">
        <v>1720</v>
      </c>
      <c r="C1647" s="71" t="s">
        <v>1544</v>
      </c>
      <c r="D1647" s="72">
        <v>0</v>
      </c>
    </row>
    <row r="1648" spans="1:4" x14ac:dyDescent="0.25">
      <c r="A1648" s="71">
        <v>102274</v>
      </c>
      <c r="B1648" s="70" t="s">
        <v>18919</v>
      </c>
      <c r="C1648" s="71" t="s">
        <v>1542</v>
      </c>
      <c r="D1648" s="72">
        <v>25.97</v>
      </c>
    </row>
    <row r="1649" spans="1:4" x14ac:dyDescent="0.25">
      <c r="A1649" s="71">
        <v>102275</v>
      </c>
      <c r="B1649" s="70" t="s">
        <v>1721</v>
      </c>
      <c r="C1649" s="71" t="s">
        <v>1544</v>
      </c>
      <c r="D1649" s="72">
        <v>28.9</v>
      </c>
    </row>
    <row r="1650" spans="1:4" x14ac:dyDescent="0.25">
      <c r="A1650" s="71">
        <v>95259</v>
      </c>
      <c r="B1650" s="70" t="s">
        <v>1722</v>
      </c>
      <c r="C1650" s="71" t="s">
        <v>1542</v>
      </c>
      <c r="D1650" s="72">
        <v>27.05</v>
      </c>
    </row>
    <row r="1651" spans="1:4" x14ac:dyDescent="0.25">
      <c r="A1651" s="71">
        <v>95258</v>
      </c>
      <c r="B1651" s="70" t="s">
        <v>1723</v>
      </c>
      <c r="C1651" s="71" t="s">
        <v>1544</v>
      </c>
      <c r="D1651" s="72">
        <v>29.2</v>
      </c>
    </row>
    <row r="1652" spans="1:4" x14ac:dyDescent="0.25">
      <c r="A1652" s="71">
        <v>105917</v>
      </c>
      <c r="B1652" s="70" t="s">
        <v>1724</v>
      </c>
      <c r="C1652" s="71" t="s">
        <v>1542</v>
      </c>
      <c r="D1652" s="72">
        <v>0</v>
      </c>
    </row>
    <row r="1653" spans="1:4" x14ac:dyDescent="0.25">
      <c r="A1653" s="71">
        <v>105916</v>
      </c>
      <c r="B1653" s="70" t="s">
        <v>1725</v>
      </c>
      <c r="C1653" s="71" t="s">
        <v>1544</v>
      </c>
      <c r="D1653" s="72">
        <v>0</v>
      </c>
    </row>
    <row r="1654" spans="1:4" x14ac:dyDescent="0.25">
      <c r="A1654" s="71">
        <v>92967</v>
      </c>
      <c r="B1654" s="70" t="s">
        <v>1726</v>
      </c>
      <c r="C1654" s="71" t="s">
        <v>1542</v>
      </c>
      <c r="D1654" s="72">
        <v>27.39</v>
      </c>
    </row>
    <row r="1655" spans="1:4" x14ac:dyDescent="0.25">
      <c r="A1655" s="71">
        <v>92966</v>
      </c>
      <c r="B1655" s="70" t="s">
        <v>1727</v>
      </c>
      <c r="C1655" s="71" t="s">
        <v>1544</v>
      </c>
      <c r="D1655" s="72">
        <v>29.88</v>
      </c>
    </row>
    <row r="1656" spans="1:4" x14ac:dyDescent="0.25">
      <c r="A1656" s="71">
        <v>103794</v>
      </c>
      <c r="B1656" s="70" t="s">
        <v>1728</v>
      </c>
      <c r="C1656" s="71" t="s">
        <v>1542</v>
      </c>
      <c r="D1656" s="72">
        <v>0</v>
      </c>
    </row>
    <row r="1657" spans="1:4" x14ac:dyDescent="0.25">
      <c r="A1657" s="71">
        <v>103793</v>
      </c>
      <c r="B1657" s="70" t="s">
        <v>1729</v>
      </c>
      <c r="C1657" s="71" t="s">
        <v>1544</v>
      </c>
      <c r="D1657" s="72">
        <v>0</v>
      </c>
    </row>
    <row r="1658" spans="1:4" x14ac:dyDescent="0.25">
      <c r="A1658" s="71">
        <v>96156</v>
      </c>
      <c r="B1658" s="70" t="s">
        <v>1730</v>
      </c>
      <c r="C1658" s="71" t="s">
        <v>1542</v>
      </c>
      <c r="D1658" s="72">
        <v>68.91</v>
      </c>
    </row>
    <row r="1659" spans="1:4" x14ac:dyDescent="0.25">
      <c r="A1659" s="71">
        <v>96158</v>
      </c>
      <c r="B1659" s="70" t="s">
        <v>1731</v>
      </c>
      <c r="C1659" s="71" t="s">
        <v>1544</v>
      </c>
      <c r="D1659" s="72">
        <v>150.4</v>
      </c>
    </row>
    <row r="1660" spans="1:4" x14ac:dyDescent="0.25">
      <c r="A1660" s="71">
        <v>90693</v>
      </c>
      <c r="B1660" s="70" t="s">
        <v>1732</v>
      </c>
      <c r="C1660" s="71" t="s">
        <v>1542</v>
      </c>
      <c r="D1660" s="72">
        <v>64.06</v>
      </c>
    </row>
    <row r="1661" spans="1:4" x14ac:dyDescent="0.25">
      <c r="A1661" s="71">
        <v>90692</v>
      </c>
      <c r="B1661" s="70" t="s">
        <v>1733</v>
      </c>
      <c r="C1661" s="71" t="s">
        <v>1544</v>
      </c>
      <c r="D1661" s="72">
        <v>140.75</v>
      </c>
    </row>
    <row r="1662" spans="1:4" x14ac:dyDescent="0.25">
      <c r="A1662" s="71">
        <v>96246</v>
      </c>
      <c r="B1662" s="70" t="s">
        <v>1734</v>
      </c>
      <c r="C1662" s="71" t="s">
        <v>1542</v>
      </c>
      <c r="D1662" s="72">
        <v>71.5</v>
      </c>
    </row>
    <row r="1663" spans="1:4" x14ac:dyDescent="0.25">
      <c r="A1663" s="71">
        <v>96245</v>
      </c>
      <c r="B1663" s="70" t="s">
        <v>1735</v>
      </c>
      <c r="C1663" s="71" t="s">
        <v>1544</v>
      </c>
      <c r="D1663" s="72">
        <v>128.15</v>
      </c>
    </row>
    <row r="1664" spans="1:4" x14ac:dyDescent="0.25">
      <c r="A1664" s="71">
        <v>88404</v>
      </c>
      <c r="B1664" s="70" t="s">
        <v>1736</v>
      </c>
      <c r="C1664" s="71" t="s">
        <v>1542</v>
      </c>
      <c r="D1664" s="72">
        <v>0.93</v>
      </c>
    </row>
    <row r="1665" spans="1:4" x14ac:dyDescent="0.25">
      <c r="A1665" s="71">
        <v>88399</v>
      </c>
      <c r="B1665" s="70" t="s">
        <v>1737</v>
      </c>
      <c r="C1665" s="71" t="s">
        <v>1544</v>
      </c>
      <c r="D1665" s="72">
        <v>3.83</v>
      </c>
    </row>
    <row r="1666" spans="1:4" x14ac:dyDescent="0.25">
      <c r="A1666" s="71">
        <v>88392</v>
      </c>
      <c r="B1666" s="70" t="s">
        <v>1738</v>
      </c>
      <c r="C1666" s="71" t="s">
        <v>1542</v>
      </c>
      <c r="D1666" s="72">
        <v>0.99</v>
      </c>
    </row>
    <row r="1667" spans="1:4" x14ac:dyDescent="0.25">
      <c r="A1667" s="71">
        <v>88386</v>
      </c>
      <c r="B1667" s="70" t="s">
        <v>1739</v>
      </c>
      <c r="C1667" s="71" t="s">
        <v>1544</v>
      </c>
      <c r="D1667" s="72">
        <v>5.31</v>
      </c>
    </row>
    <row r="1668" spans="1:4" x14ac:dyDescent="0.25">
      <c r="A1668" s="71">
        <v>88398</v>
      </c>
      <c r="B1668" s="70" t="s">
        <v>1740</v>
      </c>
      <c r="C1668" s="71" t="s">
        <v>1542</v>
      </c>
      <c r="D1668" s="72">
        <v>1.18</v>
      </c>
    </row>
    <row r="1669" spans="1:4" x14ac:dyDescent="0.25">
      <c r="A1669" s="71">
        <v>88393</v>
      </c>
      <c r="B1669" s="70" t="s">
        <v>1741</v>
      </c>
      <c r="C1669" s="71" t="s">
        <v>1544</v>
      </c>
      <c r="D1669" s="72">
        <v>7.38</v>
      </c>
    </row>
    <row r="1670" spans="1:4" x14ac:dyDescent="0.25">
      <c r="A1670" s="71">
        <v>90638</v>
      </c>
      <c r="B1670" s="70" t="s">
        <v>1742</v>
      </c>
      <c r="C1670" s="71" t="s">
        <v>1542</v>
      </c>
      <c r="D1670" s="72">
        <v>4.72</v>
      </c>
    </row>
    <row r="1671" spans="1:4" x14ac:dyDescent="0.25">
      <c r="A1671" s="71">
        <v>90637</v>
      </c>
      <c r="B1671" s="70" t="s">
        <v>1743</v>
      </c>
      <c r="C1671" s="71" t="s">
        <v>1544</v>
      </c>
      <c r="D1671" s="72">
        <v>15.8</v>
      </c>
    </row>
    <row r="1672" spans="1:4" x14ac:dyDescent="0.25">
      <c r="A1672" s="71">
        <v>103243</v>
      </c>
      <c r="B1672" s="70" t="s">
        <v>1744</v>
      </c>
      <c r="C1672" s="71" t="s">
        <v>1542</v>
      </c>
      <c r="D1672" s="72">
        <v>0</v>
      </c>
    </row>
    <row r="1673" spans="1:4" x14ac:dyDescent="0.25">
      <c r="A1673" s="71">
        <v>103242</v>
      </c>
      <c r="B1673" s="70" t="s">
        <v>1745</v>
      </c>
      <c r="C1673" s="71" t="s">
        <v>1544</v>
      </c>
      <c r="D1673" s="72">
        <v>0</v>
      </c>
    </row>
    <row r="1674" spans="1:4" x14ac:dyDescent="0.25">
      <c r="A1674" s="71">
        <v>5806</v>
      </c>
      <c r="B1674" s="70" t="s">
        <v>1746</v>
      </c>
      <c r="C1674" s="71" t="s">
        <v>1542</v>
      </c>
      <c r="D1674" s="72">
        <v>0.34</v>
      </c>
    </row>
    <row r="1675" spans="1:4" x14ac:dyDescent="0.25">
      <c r="A1675" s="71">
        <v>73536</v>
      </c>
      <c r="B1675" s="70" t="s">
        <v>1747</v>
      </c>
      <c r="C1675" s="71" t="s">
        <v>1544</v>
      </c>
      <c r="D1675" s="72">
        <v>21.22</v>
      </c>
    </row>
    <row r="1676" spans="1:4" x14ac:dyDescent="0.25">
      <c r="A1676" s="71">
        <v>7043</v>
      </c>
      <c r="B1676" s="70" t="s">
        <v>1748</v>
      </c>
      <c r="C1676" s="71" t="s">
        <v>1542</v>
      </c>
      <c r="D1676" s="72">
        <v>0.43</v>
      </c>
    </row>
    <row r="1677" spans="1:4" x14ac:dyDescent="0.25">
      <c r="A1677" s="71">
        <v>7042</v>
      </c>
      <c r="B1677" s="70" t="s">
        <v>1749</v>
      </c>
      <c r="C1677" s="71" t="s">
        <v>1544</v>
      </c>
      <c r="D1677" s="72">
        <v>25.08</v>
      </c>
    </row>
    <row r="1678" spans="1:4" x14ac:dyDescent="0.25">
      <c r="A1678" s="71">
        <v>5934</v>
      </c>
      <c r="B1678" s="70" t="s">
        <v>1750</v>
      </c>
      <c r="C1678" s="71" t="s">
        <v>1542</v>
      </c>
      <c r="D1678" s="72">
        <v>107.8</v>
      </c>
    </row>
    <row r="1679" spans="1:4" x14ac:dyDescent="0.25">
      <c r="A1679" s="71">
        <v>5932</v>
      </c>
      <c r="B1679" s="70" t="s">
        <v>1751</v>
      </c>
      <c r="C1679" s="71" t="s">
        <v>1544</v>
      </c>
      <c r="D1679" s="72">
        <v>272.02999999999997</v>
      </c>
    </row>
    <row r="1680" spans="1:4" x14ac:dyDescent="0.25">
      <c r="A1680" s="71">
        <v>96159</v>
      </c>
      <c r="B1680" s="70" t="s">
        <v>1752</v>
      </c>
      <c r="C1680" s="71" t="s">
        <v>1542</v>
      </c>
      <c r="D1680" s="72">
        <v>96.45</v>
      </c>
    </row>
    <row r="1681" spans="1:4" x14ac:dyDescent="0.25">
      <c r="A1681" s="71">
        <v>95133</v>
      </c>
      <c r="B1681" s="70" t="s">
        <v>1753</v>
      </c>
      <c r="C1681" s="71" t="s">
        <v>1544</v>
      </c>
      <c r="D1681" s="72">
        <v>187.17</v>
      </c>
    </row>
    <row r="1682" spans="1:4" x14ac:dyDescent="0.25">
      <c r="A1682" s="71">
        <v>102986</v>
      </c>
      <c r="B1682" s="70" t="s">
        <v>18920</v>
      </c>
      <c r="C1682" s="71" t="s">
        <v>1542</v>
      </c>
      <c r="D1682" s="72">
        <v>0</v>
      </c>
    </row>
    <row r="1683" spans="1:4" x14ac:dyDescent="0.25">
      <c r="A1683" s="71">
        <v>102987</v>
      </c>
      <c r="B1683" s="70" t="s">
        <v>18921</v>
      </c>
      <c r="C1683" s="71" t="s">
        <v>1544</v>
      </c>
      <c r="D1683" s="72">
        <v>0</v>
      </c>
    </row>
    <row r="1684" spans="1:4" x14ac:dyDescent="0.25">
      <c r="A1684" s="71">
        <v>92961</v>
      </c>
      <c r="B1684" s="70" t="s">
        <v>1754</v>
      </c>
      <c r="C1684" s="71" t="s">
        <v>1542</v>
      </c>
      <c r="D1684" s="72">
        <v>5.38</v>
      </c>
    </row>
    <row r="1685" spans="1:4" x14ac:dyDescent="0.25">
      <c r="A1685" s="71">
        <v>92960</v>
      </c>
      <c r="B1685" s="70" t="s">
        <v>1755</v>
      </c>
      <c r="C1685" s="71" t="s">
        <v>1544</v>
      </c>
      <c r="D1685" s="72">
        <v>19.399999999999999</v>
      </c>
    </row>
    <row r="1686" spans="1:4" x14ac:dyDescent="0.25">
      <c r="A1686" s="71">
        <v>102863</v>
      </c>
      <c r="B1686" s="70" t="s">
        <v>1756</v>
      </c>
      <c r="C1686" s="71" t="s">
        <v>1542</v>
      </c>
      <c r="D1686" s="72">
        <v>0</v>
      </c>
    </row>
    <row r="1687" spans="1:4" x14ac:dyDescent="0.25">
      <c r="A1687" s="71">
        <v>102862</v>
      </c>
      <c r="B1687" s="70" t="s">
        <v>1757</v>
      </c>
      <c r="C1687" s="71" t="s">
        <v>1544</v>
      </c>
      <c r="D1687" s="72">
        <v>0</v>
      </c>
    </row>
    <row r="1688" spans="1:4" x14ac:dyDescent="0.25">
      <c r="A1688" s="71">
        <v>93409</v>
      </c>
      <c r="B1688" s="70" t="s">
        <v>18922</v>
      </c>
      <c r="C1688" s="71" t="s">
        <v>1542</v>
      </c>
      <c r="D1688" s="72">
        <v>33.700000000000003</v>
      </c>
    </row>
    <row r="1689" spans="1:4" x14ac:dyDescent="0.25">
      <c r="A1689" s="71">
        <v>93408</v>
      </c>
      <c r="B1689" s="70" t="s">
        <v>18923</v>
      </c>
      <c r="C1689" s="71" t="s">
        <v>1544</v>
      </c>
      <c r="D1689" s="72">
        <v>89.46</v>
      </c>
    </row>
    <row r="1690" spans="1:4" x14ac:dyDescent="0.25">
      <c r="A1690" s="71">
        <v>102941</v>
      </c>
      <c r="B1690" s="70" t="s">
        <v>1758</v>
      </c>
      <c r="C1690" s="71" t="s">
        <v>1542</v>
      </c>
      <c r="D1690" s="72">
        <v>0</v>
      </c>
    </row>
    <row r="1691" spans="1:4" x14ac:dyDescent="0.25">
      <c r="A1691" s="71">
        <v>102940</v>
      </c>
      <c r="B1691" s="70" t="s">
        <v>1759</v>
      </c>
      <c r="C1691" s="71" t="s">
        <v>1544</v>
      </c>
      <c r="D1691" s="72">
        <v>0</v>
      </c>
    </row>
    <row r="1692" spans="1:4" x14ac:dyDescent="0.25">
      <c r="A1692" s="71">
        <v>103164</v>
      </c>
      <c r="B1692" s="70" t="s">
        <v>1760</v>
      </c>
      <c r="C1692" s="71" t="s">
        <v>1542</v>
      </c>
      <c r="D1692" s="72">
        <v>0</v>
      </c>
    </row>
    <row r="1693" spans="1:4" x14ac:dyDescent="0.25">
      <c r="A1693" s="71">
        <v>103163</v>
      </c>
      <c r="B1693" s="70" t="s">
        <v>1761</v>
      </c>
      <c r="C1693" s="71" t="s">
        <v>1544</v>
      </c>
      <c r="D1693" s="72">
        <v>0</v>
      </c>
    </row>
    <row r="1694" spans="1:4" x14ac:dyDescent="0.25">
      <c r="A1694" s="71">
        <v>103158</v>
      </c>
      <c r="B1694" s="70" t="s">
        <v>1762</v>
      </c>
      <c r="C1694" s="71" t="s">
        <v>1542</v>
      </c>
      <c r="D1694" s="72">
        <v>0</v>
      </c>
    </row>
    <row r="1695" spans="1:4" x14ac:dyDescent="0.25">
      <c r="A1695" s="71">
        <v>103157</v>
      </c>
      <c r="B1695" s="70" t="s">
        <v>1763</v>
      </c>
      <c r="C1695" s="71" t="s">
        <v>1544</v>
      </c>
      <c r="D1695" s="72">
        <v>0</v>
      </c>
    </row>
    <row r="1696" spans="1:4" x14ac:dyDescent="0.25">
      <c r="A1696" s="71">
        <v>103176</v>
      </c>
      <c r="B1696" s="70" t="s">
        <v>1764</v>
      </c>
      <c r="C1696" s="71" t="s">
        <v>1542</v>
      </c>
      <c r="D1696" s="72">
        <v>0</v>
      </c>
    </row>
    <row r="1697" spans="1:4" x14ac:dyDescent="0.25">
      <c r="A1697" s="71">
        <v>103175</v>
      </c>
      <c r="B1697" s="70" t="s">
        <v>1765</v>
      </c>
      <c r="C1697" s="71" t="s">
        <v>1544</v>
      </c>
      <c r="D1697" s="72">
        <v>0</v>
      </c>
    </row>
    <row r="1698" spans="1:4" x14ac:dyDescent="0.25">
      <c r="A1698" s="71">
        <v>103182</v>
      </c>
      <c r="B1698" s="70" t="s">
        <v>1766</v>
      </c>
      <c r="C1698" s="71" t="s">
        <v>1542</v>
      </c>
      <c r="D1698" s="72">
        <v>0</v>
      </c>
    </row>
    <row r="1699" spans="1:4" x14ac:dyDescent="0.25">
      <c r="A1699" s="71">
        <v>103181</v>
      </c>
      <c r="B1699" s="70" t="s">
        <v>1767</v>
      </c>
      <c r="C1699" s="71" t="s">
        <v>1544</v>
      </c>
      <c r="D1699" s="72">
        <v>0</v>
      </c>
    </row>
    <row r="1700" spans="1:4" x14ac:dyDescent="0.25">
      <c r="A1700" s="71">
        <v>103170</v>
      </c>
      <c r="B1700" s="70" t="s">
        <v>1768</v>
      </c>
      <c r="C1700" s="71" t="s">
        <v>1542</v>
      </c>
      <c r="D1700" s="72">
        <v>0</v>
      </c>
    </row>
    <row r="1701" spans="1:4" x14ac:dyDescent="0.25">
      <c r="A1701" s="71">
        <v>103169</v>
      </c>
      <c r="B1701" s="70" t="s">
        <v>1769</v>
      </c>
      <c r="C1701" s="71" t="s">
        <v>1544</v>
      </c>
      <c r="D1701" s="72">
        <v>0</v>
      </c>
    </row>
    <row r="1702" spans="1:4" x14ac:dyDescent="0.25">
      <c r="A1702" s="71">
        <v>102869</v>
      </c>
      <c r="B1702" s="70" t="s">
        <v>1770</v>
      </c>
      <c r="C1702" s="71" t="s">
        <v>1542</v>
      </c>
      <c r="D1702" s="72">
        <v>0</v>
      </c>
    </row>
    <row r="1703" spans="1:4" x14ac:dyDescent="0.25">
      <c r="A1703" s="71">
        <v>102868</v>
      </c>
      <c r="B1703" s="70" t="s">
        <v>1771</v>
      </c>
      <c r="C1703" s="71" t="s">
        <v>1544</v>
      </c>
      <c r="D1703" s="72">
        <v>0</v>
      </c>
    </row>
    <row r="1704" spans="1:4" x14ac:dyDescent="0.25">
      <c r="A1704" s="71">
        <v>92113</v>
      </c>
      <c r="B1704" s="70" t="s">
        <v>1772</v>
      </c>
      <c r="C1704" s="71" t="s">
        <v>1542</v>
      </c>
      <c r="D1704" s="72">
        <v>1.0900000000000001</v>
      </c>
    </row>
    <row r="1705" spans="1:4" x14ac:dyDescent="0.25">
      <c r="A1705" s="71">
        <v>92112</v>
      </c>
      <c r="B1705" s="70" t="s">
        <v>1773</v>
      </c>
      <c r="C1705" s="71" t="s">
        <v>1544</v>
      </c>
      <c r="D1705" s="72">
        <v>3.58</v>
      </c>
    </row>
    <row r="1706" spans="1:4" x14ac:dyDescent="0.25">
      <c r="A1706" s="71">
        <v>90675</v>
      </c>
      <c r="B1706" s="70" t="s">
        <v>1774</v>
      </c>
      <c r="C1706" s="71" t="s">
        <v>1542</v>
      </c>
      <c r="D1706" s="72">
        <v>343.01</v>
      </c>
    </row>
    <row r="1707" spans="1:4" x14ac:dyDescent="0.25">
      <c r="A1707" s="71">
        <v>90674</v>
      </c>
      <c r="B1707" s="70" t="s">
        <v>1775</v>
      </c>
      <c r="C1707" s="71" t="s">
        <v>1544</v>
      </c>
      <c r="D1707" s="72">
        <v>772.21</v>
      </c>
    </row>
    <row r="1708" spans="1:4" x14ac:dyDescent="0.25">
      <c r="A1708" s="71">
        <v>93225</v>
      </c>
      <c r="B1708" s="70" t="s">
        <v>1776</v>
      </c>
      <c r="C1708" s="71" t="s">
        <v>1542</v>
      </c>
      <c r="D1708" s="72">
        <v>510.6</v>
      </c>
    </row>
    <row r="1709" spans="1:4" x14ac:dyDescent="0.25">
      <c r="A1709" s="71">
        <v>93224</v>
      </c>
      <c r="B1709" s="70" t="s">
        <v>1777</v>
      </c>
      <c r="C1709" s="71" t="s">
        <v>1544</v>
      </c>
      <c r="D1709" s="72">
        <v>1141.6400000000001</v>
      </c>
    </row>
    <row r="1710" spans="1:4" x14ac:dyDescent="0.25">
      <c r="A1710" s="71">
        <v>104696</v>
      </c>
      <c r="B1710" s="70" t="s">
        <v>1778</v>
      </c>
      <c r="C1710" s="71" t="s">
        <v>1542</v>
      </c>
      <c r="D1710" s="72">
        <v>29.97</v>
      </c>
    </row>
    <row r="1711" spans="1:4" x14ac:dyDescent="0.25">
      <c r="A1711" s="71">
        <v>104695</v>
      </c>
      <c r="B1711" s="70" t="s">
        <v>1779</v>
      </c>
      <c r="C1711" s="71" t="s">
        <v>1544</v>
      </c>
      <c r="D1711" s="72">
        <v>33.54</v>
      </c>
    </row>
    <row r="1712" spans="1:4" x14ac:dyDescent="0.25">
      <c r="A1712" s="71">
        <v>90681</v>
      </c>
      <c r="B1712" s="70" t="s">
        <v>1780</v>
      </c>
      <c r="C1712" s="71" t="s">
        <v>1542</v>
      </c>
      <c r="D1712" s="72">
        <v>171.79</v>
      </c>
    </row>
    <row r="1713" spans="1:4" x14ac:dyDescent="0.25">
      <c r="A1713" s="71">
        <v>90680</v>
      </c>
      <c r="B1713" s="70" t="s">
        <v>1781</v>
      </c>
      <c r="C1713" s="71" t="s">
        <v>1544</v>
      </c>
      <c r="D1713" s="72">
        <v>403.36</v>
      </c>
    </row>
    <row r="1714" spans="1:4" x14ac:dyDescent="0.25">
      <c r="A1714" s="71">
        <v>102875</v>
      </c>
      <c r="B1714" s="70" t="s">
        <v>1782</v>
      </c>
      <c r="C1714" s="71" t="s">
        <v>1542</v>
      </c>
      <c r="D1714" s="72">
        <v>487.73</v>
      </c>
    </row>
    <row r="1715" spans="1:4" x14ac:dyDescent="0.25">
      <c r="A1715" s="71">
        <v>102874</v>
      </c>
      <c r="B1715" s="70" t="s">
        <v>1783</v>
      </c>
      <c r="C1715" s="71" t="s">
        <v>1544</v>
      </c>
      <c r="D1715" s="72">
        <v>1059.06</v>
      </c>
    </row>
    <row r="1716" spans="1:4" x14ac:dyDescent="0.25">
      <c r="A1716" s="71">
        <v>102965</v>
      </c>
      <c r="B1716" s="70" t="s">
        <v>1784</v>
      </c>
      <c r="C1716" s="71" t="s">
        <v>1542</v>
      </c>
      <c r="D1716" s="72">
        <v>251.5</v>
      </c>
    </row>
    <row r="1717" spans="1:4" x14ac:dyDescent="0.25">
      <c r="A1717" s="71">
        <v>102964</v>
      </c>
      <c r="B1717" s="70" t="s">
        <v>1785</v>
      </c>
      <c r="C1717" s="71" t="s">
        <v>1544</v>
      </c>
      <c r="D1717" s="72">
        <v>500.46</v>
      </c>
    </row>
    <row r="1718" spans="1:4" x14ac:dyDescent="0.25">
      <c r="A1718" s="71">
        <v>95703</v>
      </c>
      <c r="B1718" s="70" t="s">
        <v>1786</v>
      </c>
      <c r="C1718" s="71" t="s">
        <v>1542</v>
      </c>
      <c r="D1718" s="72">
        <v>35.799999999999997</v>
      </c>
    </row>
    <row r="1719" spans="1:4" x14ac:dyDescent="0.25">
      <c r="A1719" s="71">
        <v>95702</v>
      </c>
      <c r="B1719" s="70" t="s">
        <v>1787</v>
      </c>
      <c r="C1719" s="71" t="s">
        <v>1544</v>
      </c>
      <c r="D1719" s="72">
        <v>46.38</v>
      </c>
    </row>
    <row r="1720" spans="1:4" x14ac:dyDescent="0.25">
      <c r="A1720" s="71">
        <v>90626</v>
      </c>
      <c r="B1720" s="70" t="s">
        <v>1788</v>
      </c>
      <c r="C1720" s="71" t="s">
        <v>1542</v>
      </c>
      <c r="D1720" s="72">
        <v>3.16</v>
      </c>
    </row>
    <row r="1721" spans="1:4" x14ac:dyDescent="0.25">
      <c r="A1721" s="71">
        <v>90625</v>
      </c>
      <c r="B1721" s="70" t="s">
        <v>1789</v>
      </c>
      <c r="C1721" s="71" t="s">
        <v>1544</v>
      </c>
      <c r="D1721" s="72">
        <v>9.82</v>
      </c>
    </row>
    <row r="1722" spans="1:4" x14ac:dyDescent="0.25">
      <c r="A1722" s="71">
        <v>102881</v>
      </c>
      <c r="B1722" s="70" t="s">
        <v>1790</v>
      </c>
      <c r="C1722" s="71" t="s">
        <v>1542</v>
      </c>
      <c r="D1722" s="72">
        <v>666.58</v>
      </c>
    </row>
    <row r="1723" spans="1:4" x14ac:dyDescent="0.25">
      <c r="A1723" s="71">
        <v>102880</v>
      </c>
      <c r="B1723" s="70" t="s">
        <v>1791</v>
      </c>
      <c r="C1723" s="71" t="s">
        <v>1544</v>
      </c>
      <c r="D1723" s="72">
        <v>1473.77</v>
      </c>
    </row>
    <row r="1724" spans="1:4" x14ac:dyDescent="0.25">
      <c r="A1724" s="71">
        <v>103225</v>
      </c>
      <c r="B1724" s="70" t="s">
        <v>1792</v>
      </c>
      <c r="C1724" s="71" t="s">
        <v>1542</v>
      </c>
      <c r="D1724" s="72">
        <v>223.82</v>
      </c>
    </row>
    <row r="1725" spans="1:4" x14ac:dyDescent="0.25">
      <c r="A1725" s="71">
        <v>103224</v>
      </c>
      <c r="B1725" s="70" t="s">
        <v>1793</v>
      </c>
      <c r="C1725" s="71" t="s">
        <v>1544</v>
      </c>
      <c r="D1725" s="72">
        <v>450.91</v>
      </c>
    </row>
    <row r="1726" spans="1:4" x14ac:dyDescent="0.25">
      <c r="A1726" s="71">
        <v>103237</v>
      </c>
      <c r="B1726" s="70" t="s">
        <v>1794</v>
      </c>
      <c r="C1726" s="71" t="s">
        <v>1542</v>
      </c>
      <c r="D1726" s="72">
        <v>640.73</v>
      </c>
    </row>
    <row r="1727" spans="1:4" x14ac:dyDescent="0.25">
      <c r="A1727" s="71">
        <v>103236</v>
      </c>
      <c r="B1727" s="70" t="s">
        <v>1795</v>
      </c>
      <c r="C1727" s="71" t="s">
        <v>1544</v>
      </c>
      <c r="D1727" s="72">
        <v>1375.75</v>
      </c>
    </row>
    <row r="1728" spans="1:4" x14ac:dyDescent="0.25">
      <c r="A1728" s="71">
        <v>103231</v>
      </c>
      <c r="B1728" s="70" t="s">
        <v>1796</v>
      </c>
      <c r="C1728" s="71" t="s">
        <v>1542</v>
      </c>
      <c r="D1728" s="72">
        <v>476.26</v>
      </c>
    </row>
    <row r="1729" spans="1:4" x14ac:dyDescent="0.25">
      <c r="A1729" s="71">
        <v>103230</v>
      </c>
      <c r="B1729" s="70" t="s">
        <v>1797</v>
      </c>
      <c r="C1729" s="71" t="s">
        <v>1544</v>
      </c>
      <c r="D1729" s="72">
        <v>1003.86</v>
      </c>
    </row>
    <row r="1730" spans="1:4" x14ac:dyDescent="0.25">
      <c r="A1730" s="71">
        <v>95621</v>
      </c>
      <c r="B1730" s="70" t="s">
        <v>1798</v>
      </c>
      <c r="C1730" s="71" t="s">
        <v>1542</v>
      </c>
      <c r="D1730" s="72">
        <v>26.67</v>
      </c>
    </row>
    <row r="1731" spans="1:4" x14ac:dyDescent="0.25">
      <c r="A1731" s="71">
        <v>95620</v>
      </c>
      <c r="B1731" s="70" t="s">
        <v>1799</v>
      </c>
      <c r="C1731" s="71" t="s">
        <v>1544</v>
      </c>
      <c r="D1731" s="72">
        <v>28.43</v>
      </c>
    </row>
    <row r="1732" spans="1:4" x14ac:dyDescent="0.25">
      <c r="A1732" s="71">
        <v>102975</v>
      </c>
      <c r="B1732" s="70" t="s">
        <v>1800</v>
      </c>
      <c r="C1732" s="71" t="s">
        <v>1542</v>
      </c>
      <c r="D1732" s="72">
        <v>148.36000000000001</v>
      </c>
    </row>
    <row r="1733" spans="1:4" x14ac:dyDescent="0.25">
      <c r="A1733" s="71">
        <v>102976</v>
      </c>
      <c r="B1733" s="70" t="s">
        <v>1801</v>
      </c>
      <c r="C1733" s="71" t="s">
        <v>1544</v>
      </c>
      <c r="D1733" s="72">
        <v>285.08999999999997</v>
      </c>
    </row>
    <row r="1734" spans="1:4" x14ac:dyDescent="0.25">
      <c r="A1734" s="71">
        <v>90632</v>
      </c>
      <c r="B1734" s="70" t="s">
        <v>1802</v>
      </c>
      <c r="C1734" s="71" t="s">
        <v>1542</v>
      </c>
      <c r="D1734" s="72">
        <v>98.42</v>
      </c>
    </row>
    <row r="1735" spans="1:4" x14ac:dyDescent="0.25">
      <c r="A1735" s="71">
        <v>90631</v>
      </c>
      <c r="B1735" s="70" t="s">
        <v>1803</v>
      </c>
      <c r="C1735" s="71" t="s">
        <v>1544</v>
      </c>
      <c r="D1735" s="72">
        <v>168.78</v>
      </c>
    </row>
    <row r="1736" spans="1:4" x14ac:dyDescent="0.25">
      <c r="A1736" s="71">
        <v>95709</v>
      </c>
      <c r="B1736" s="70" t="s">
        <v>1804</v>
      </c>
      <c r="C1736" s="71" t="s">
        <v>1542</v>
      </c>
      <c r="D1736" s="72">
        <v>99.1</v>
      </c>
    </row>
    <row r="1737" spans="1:4" x14ac:dyDescent="0.25">
      <c r="A1737" s="71">
        <v>95708</v>
      </c>
      <c r="B1737" s="70" t="s">
        <v>1805</v>
      </c>
      <c r="C1737" s="71" t="s">
        <v>1544</v>
      </c>
      <c r="D1737" s="72">
        <v>173.01</v>
      </c>
    </row>
    <row r="1738" spans="1:4" x14ac:dyDescent="0.25">
      <c r="A1738" s="71">
        <v>91278</v>
      </c>
      <c r="B1738" s="70" t="s">
        <v>1806</v>
      </c>
      <c r="C1738" s="71" t="s">
        <v>1542</v>
      </c>
      <c r="D1738" s="72">
        <v>0.67</v>
      </c>
    </row>
    <row r="1739" spans="1:4" x14ac:dyDescent="0.25">
      <c r="A1739" s="71">
        <v>91277</v>
      </c>
      <c r="B1739" s="70" t="s">
        <v>1807</v>
      </c>
      <c r="C1739" s="71" t="s">
        <v>1544</v>
      </c>
      <c r="D1739" s="72">
        <v>9.94</v>
      </c>
    </row>
    <row r="1740" spans="1:4" x14ac:dyDescent="0.25">
      <c r="A1740" s="71">
        <v>102887</v>
      </c>
      <c r="B1740" s="70" t="s">
        <v>1808</v>
      </c>
      <c r="C1740" s="71" t="s">
        <v>1542</v>
      </c>
      <c r="D1740" s="72">
        <v>0</v>
      </c>
    </row>
    <row r="1741" spans="1:4" x14ac:dyDescent="0.25">
      <c r="A1741" s="71">
        <v>102886</v>
      </c>
      <c r="B1741" s="70" t="s">
        <v>1809</v>
      </c>
      <c r="C1741" s="71" t="s">
        <v>1544</v>
      </c>
      <c r="D1741" s="72">
        <v>0</v>
      </c>
    </row>
    <row r="1742" spans="1:4" x14ac:dyDescent="0.25">
      <c r="A1742" s="71">
        <v>95277</v>
      </c>
      <c r="B1742" s="70" t="s">
        <v>1810</v>
      </c>
      <c r="C1742" s="71" t="s">
        <v>1542</v>
      </c>
      <c r="D1742" s="72">
        <v>0.76</v>
      </c>
    </row>
    <row r="1743" spans="1:4" x14ac:dyDescent="0.25">
      <c r="A1743" s="71">
        <v>95276</v>
      </c>
      <c r="B1743" s="70" t="s">
        <v>1811</v>
      </c>
      <c r="C1743" s="71" t="s">
        <v>1544</v>
      </c>
      <c r="D1743" s="72">
        <v>4.03</v>
      </c>
    </row>
    <row r="1744" spans="1:4" x14ac:dyDescent="0.25">
      <c r="A1744" s="71">
        <v>88430</v>
      </c>
      <c r="B1744" s="70" t="s">
        <v>1812</v>
      </c>
      <c r="C1744" s="71" t="s">
        <v>1542</v>
      </c>
      <c r="D1744" s="72">
        <v>6.14</v>
      </c>
    </row>
    <row r="1745" spans="1:4" x14ac:dyDescent="0.25">
      <c r="A1745" s="71">
        <v>88418</v>
      </c>
      <c r="B1745" s="70" t="s">
        <v>1813</v>
      </c>
      <c r="C1745" s="71" t="s">
        <v>1544</v>
      </c>
      <c r="D1745" s="72">
        <v>13.54</v>
      </c>
    </row>
    <row r="1746" spans="1:4" x14ac:dyDescent="0.25">
      <c r="A1746" s="71">
        <v>88438</v>
      </c>
      <c r="B1746" s="70" t="s">
        <v>1814</v>
      </c>
      <c r="C1746" s="71" t="s">
        <v>1542</v>
      </c>
      <c r="D1746" s="72">
        <v>8.15</v>
      </c>
    </row>
    <row r="1747" spans="1:4" x14ac:dyDescent="0.25">
      <c r="A1747" s="71">
        <v>88433</v>
      </c>
      <c r="B1747" s="70" t="s">
        <v>1815</v>
      </c>
      <c r="C1747" s="71" t="s">
        <v>1544</v>
      </c>
      <c r="D1747" s="72">
        <v>17.59</v>
      </c>
    </row>
    <row r="1748" spans="1:4" x14ac:dyDescent="0.25">
      <c r="A1748" s="71">
        <v>90669</v>
      </c>
      <c r="B1748" s="70" t="s">
        <v>1816</v>
      </c>
      <c r="C1748" s="71" t="s">
        <v>1542</v>
      </c>
      <c r="D1748" s="72">
        <v>8.4600000000000009</v>
      </c>
    </row>
    <row r="1749" spans="1:4" x14ac:dyDescent="0.25">
      <c r="A1749" s="71">
        <v>90668</v>
      </c>
      <c r="B1749" s="70" t="s">
        <v>1817</v>
      </c>
      <c r="C1749" s="71" t="s">
        <v>1544</v>
      </c>
      <c r="D1749" s="72">
        <v>31.71</v>
      </c>
    </row>
    <row r="1750" spans="1:4" x14ac:dyDescent="0.25">
      <c r="A1750" s="71">
        <v>102980</v>
      </c>
      <c r="B1750" s="70" t="s">
        <v>1818</v>
      </c>
      <c r="C1750" s="71" t="s">
        <v>1542</v>
      </c>
      <c r="D1750" s="72">
        <v>0</v>
      </c>
    </row>
    <row r="1751" spans="1:4" x14ac:dyDescent="0.25">
      <c r="A1751" s="71">
        <v>102981</v>
      </c>
      <c r="B1751" s="70" t="s">
        <v>1819</v>
      </c>
      <c r="C1751" s="71" t="s">
        <v>1544</v>
      </c>
      <c r="D1751" s="72">
        <v>0</v>
      </c>
    </row>
    <row r="1752" spans="1:4" x14ac:dyDescent="0.25">
      <c r="A1752" s="71">
        <v>5946</v>
      </c>
      <c r="B1752" s="70" t="s">
        <v>1820</v>
      </c>
      <c r="C1752" s="71" t="s">
        <v>1542</v>
      </c>
      <c r="D1752" s="72">
        <v>92.42</v>
      </c>
    </row>
    <row r="1753" spans="1:4" x14ac:dyDescent="0.25">
      <c r="A1753" s="71">
        <v>5944</v>
      </c>
      <c r="B1753" s="70" t="s">
        <v>1821</v>
      </c>
      <c r="C1753" s="71" t="s">
        <v>1544</v>
      </c>
      <c r="D1753" s="72">
        <v>225.59</v>
      </c>
    </row>
    <row r="1754" spans="1:4" x14ac:dyDescent="0.25">
      <c r="A1754" s="71">
        <v>5942</v>
      </c>
      <c r="B1754" s="70" t="s">
        <v>1822</v>
      </c>
      <c r="C1754" s="71" t="s">
        <v>1542</v>
      </c>
      <c r="D1754" s="72">
        <v>74.64</v>
      </c>
    </row>
    <row r="1755" spans="1:4" x14ac:dyDescent="0.25">
      <c r="A1755" s="71">
        <v>5940</v>
      </c>
      <c r="B1755" s="70" t="s">
        <v>1823</v>
      </c>
      <c r="C1755" s="71" t="s">
        <v>1544</v>
      </c>
      <c r="D1755" s="72">
        <v>165.67</v>
      </c>
    </row>
    <row r="1756" spans="1:4" x14ac:dyDescent="0.25">
      <c r="A1756" s="71">
        <v>102893</v>
      </c>
      <c r="B1756" s="70" t="s">
        <v>18924</v>
      </c>
      <c r="C1756" s="71" t="s">
        <v>1542</v>
      </c>
      <c r="D1756" s="72">
        <v>0</v>
      </c>
    </row>
    <row r="1757" spans="1:4" x14ac:dyDescent="0.25">
      <c r="A1757" s="71">
        <v>102892</v>
      </c>
      <c r="B1757" s="70" t="s">
        <v>18925</v>
      </c>
      <c r="C1757" s="71" t="s">
        <v>1544</v>
      </c>
      <c r="D1757" s="72">
        <v>0</v>
      </c>
    </row>
    <row r="1758" spans="1:4" x14ac:dyDescent="0.25">
      <c r="A1758" s="71">
        <v>89251</v>
      </c>
      <c r="B1758" s="70" t="s">
        <v>1824</v>
      </c>
      <c r="C1758" s="71" t="s">
        <v>1542</v>
      </c>
      <c r="D1758" s="72">
        <v>339.14</v>
      </c>
    </row>
    <row r="1759" spans="1:4" x14ac:dyDescent="0.25">
      <c r="A1759" s="71">
        <v>89250</v>
      </c>
      <c r="B1759" s="70" t="s">
        <v>1825</v>
      </c>
      <c r="C1759" s="71" t="s">
        <v>1544</v>
      </c>
      <c r="D1759" s="72">
        <v>1138.42</v>
      </c>
    </row>
    <row r="1760" spans="1:4" x14ac:dyDescent="0.25">
      <c r="A1760" s="71">
        <v>102959</v>
      </c>
      <c r="B1760" s="70" t="s">
        <v>18926</v>
      </c>
      <c r="C1760" s="71" t="s">
        <v>1542</v>
      </c>
      <c r="D1760" s="72">
        <v>0</v>
      </c>
    </row>
    <row r="1761" spans="1:4" x14ac:dyDescent="0.25">
      <c r="A1761" s="71">
        <v>102958</v>
      </c>
      <c r="B1761" s="70" t="s">
        <v>18927</v>
      </c>
      <c r="C1761" s="71" t="s">
        <v>1544</v>
      </c>
      <c r="D1761" s="72">
        <v>0</v>
      </c>
    </row>
    <row r="1762" spans="1:4" x14ac:dyDescent="0.25">
      <c r="A1762" s="71">
        <v>5681</v>
      </c>
      <c r="B1762" s="70" t="s">
        <v>1826</v>
      </c>
      <c r="C1762" s="71" t="s">
        <v>1542</v>
      </c>
      <c r="D1762" s="72">
        <v>60.94</v>
      </c>
    </row>
    <row r="1763" spans="1:4" x14ac:dyDescent="0.25">
      <c r="A1763" s="71">
        <v>5680</v>
      </c>
      <c r="B1763" s="70" t="s">
        <v>1827</v>
      </c>
      <c r="C1763" s="71" t="s">
        <v>1544</v>
      </c>
      <c r="D1763" s="72">
        <v>135.47</v>
      </c>
    </row>
    <row r="1764" spans="1:4" x14ac:dyDescent="0.25">
      <c r="A1764" s="71">
        <v>5877</v>
      </c>
      <c r="B1764" s="70" t="s">
        <v>1828</v>
      </c>
      <c r="C1764" s="71" t="s">
        <v>1542</v>
      </c>
      <c r="D1764" s="72">
        <v>63.42</v>
      </c>
    </row>
    <row r="1765" spans="1:4" x14ac:dyDescent="0.25">
      <c r="A1765" s="71">
        <v>5875</v>
      </c>
      <c r="B1765" s="70" t="s">
        <v>1829</v>
      </c>
      <c r="C1765" s="71" t="s">
        <v>1544</v>
      </c>
      <c r="D1765" s="72">
        <v>136.34</v>
      </c>
    </row>
    <row r="1766" spans="1:4" x14ac:dyDescent="0.25">
      <c r="A1766" s="71">
        <v>5679</v>
      </c>
      <c r="B1766" s="70" t="s">
        <v>1830</v>
      </c>
      <c r="C1766" s="71" t="s">
        <v>1542</v>
      </c>
      <c r="D1766" s="72">
        <v>64.569999999999993</v>
      </c>
    </row>
    <row r="1767" spans="1:4" x14ac:dyDescent="0.25">
      <c r="A1767" s="71">
        <v>5678</v>
      </c>
      <c r="B1767" s="70" t="s">
        <v>1831</v>
      </c>
      <c r="C1767" s="71" t="s">
        <v>1544</v>
      </c>
      <c r="D1767" s="72">
        <v>147.87</v>
      </c>
    </row>
    <row r="1768" spans="1:4" x14ac:dyDescent="0.25">
      <c r="A1768" s="71">
        <v>6880</v>
      </c>
      <c r="B1768" s="70" t="s">
        <v>1832</v>
      </c>
      <c r="C1768" s="71" t="s">
        <v>1542</v>
      </c>
      <c r="D1768" s="72">
        <v>89.86</v>
      </c>
    </row>
    <row r="1769" spans="1:4" x14ac:dyDescent="0.25">
      <c r="A1769" s="71">
        <v>6879</v>
      </c>
      <c r="B1769" s="70" t="s">
        <v>1833</v>
      </c>
      <c r="C1769" s="71" t="s">
        <v>1544</v>
      </c>
      <c r="D1769" s="72">
        <v>216.73</v>
      </c>
    </row>
    <row r="1770" spans="1:4" x14ac:dyDescent="0.25">
      <c r="A1770" s="71">
        <v>96464</v>
      </c>
      <c r="B1770" s="70" t="s">
        <v>1834</v>
      </c>
      <c r="C1770" s="71" t="s">
        <v>1542</v>
      </c>
      <c r="D1770" s="72">
        <v>93.76</v>
      </c>
    </row>
    <row r="1771" spans="1:4" x14ac:dyDescent="0.25">
      <c r="A1771" s="71">
        <v>96463</v>
      </c>
      <c r="B1771" s="70" t="s">
        <v>1835</v>
      </c>
      <c r="C1771" s="71" t="s">
        <v>1544</v>
      </c>
      <c r="D1771" s="72">
        <v>223.9</v>
      </c>
    </row>
    <row r="1772" spans="1:4" x14ac:dyDescent="0.25">
      <c r="A1772" s="71">
        <v>7050</v>
      </c>
      <c r="B1772" s="70" t="s">
        <v>1836</v>
      </c>
      <c r="C1772" s="71" t="s">
        <v>1542</v>
      </c>
      <c r="D1772" s="72">
        <v>82.75</v>
      </c>
    </row>
    <row r="1773" spans="1:4" x14ac:dyDescent="0.25">
      <c r="A1773" s="71">
        <v>7049</v>
      </c>
      <c r="B1773" s="70" t="s">
        <v>1837</v>
      </c>
      <c r="C1773" s="71" t="s">
        <v>1544</v>
      </c>
      <c r="D1773" s="72">
        <v>227.28</v>
      </c>
    </row>
    <row r="1774" spans="1:4" x14ac:dyDescent="0.25">
      <c r="A1774" s="71">
        <v>95632</v>
      </c>
      <c r="B1774" s="70" t="s">
        <v>1838</v>
      </c>
      <c r="C1774" s="71" t="s">
        <v>1542</v>
      </c>
      <c r="D1774" s="72">
        <v>87.13</v>
      </c>
    </row>
    <row r="1775" spans="1:4" x14ac:dyDescent="0.25">
      <c r="A1775" s="71">
        <v>95631</v>
      </c>
      <c r="B1775" s="70" t="s">
        <v>1839</v>
      </c>
      <c r="C1775" s="71" t="s">
        <v>1544</v>
      </c>
      <c r="D1775" s="72">
        <v>236.06</v>
      </c>
    </row>
    <row r="1776" spans="1:4" x14ac:dyDescent="0.25">
      <c r="A1776" s="71">
        <v>5685</v>
      </c>
      <c r="B1776" s="70" t="s">
        <v>1840</v>
      </c>
      <c r="C1776" s="71" t="s">
        <v>1542</v>
      </c>
      <c r="D1776" s="72">
        <v>66.97</v>
      </c>
    </row>
    <row r="1777" spans="1:4" x14ac:dyDescent="0.25">
      <c r="A1777" s="71">
        <v>5684</v>
      </c>
      <c r="B1777" s="70" t="s">
        <v>1841</v>
      </c>
      <c r="C1777" s="71" t="s">
        <v>1544</v>
      </c>
      <c r="D1777" s="72">
        <v>163.99</v>
      </c>
    </row>
    <row r="1778" spans="1:4" x14ac:dyDescent="0.25">
      <c r="A1778" s="71">
        <v>93244</v>
      </c>
      <c r="B1778" s="70" t="s">
        <v>1842</v>
      </c>
      <c r="C1778" s="71" t="s">
        <v>1542</v>
      </c>
      <c r="D1778" s="72">
        <v>68.650000000000006</v>
      </c>
    </row>
    <row r="1779" spans="1:4" x14ac:dyDescent="0.25">
      <c r="A1779" s="71">
        <v>73436</v>
      </c>
      <c r="B1779" s="70" t="s">
        <v>1843</v>
      </c>
      <c r="C1779" s="71" t="s">
        <v>1544</v>
      </c>
      <c r="D1779" s="72">
        <v>167.27</v>
      </c>
    </row>
    <row r="1780" spans="1:4" x14ac:dyDescent="0.25">
      <c r="A1780" s="71">
        <v>5881</v>
      </c>
      <c r="B1780" s="70" t="s">
        <v>1844</v>
      </c>
      <c r="C1780" s="71" t="s">
        <v>1542</v>
      </c>
      <c r="D1780" s="72">
        <v>81.87</v>
      </c>
    </row>
    <row r="1781" spans="1:4" x14ac:dyDescent="0.25">
      <c r="A1781" s="71">
        <v>5879</v>
      </c>
      <c r="B1781" s="70" t="s">
        <v>1845</v>
      </c>
      <c r="C1781" s="71" t="s">
        <v>1544</v>
      </c>
      <c r="D1781" s="72">
        <v>148.6</v>
      </c>
    </row>
    <row r="1782" spans="1:4" x14ac:dyDescent="0.25">
      <c r="A1782" s="71">
        <v>5865</v>
      </c>
      <c r="B1782" s="70" t="s">
        <v>1846</v>
      </c>
      <c r="C1782" s="71" t="s">
        <v>1542</v>
      </c>
      <c r="D1782" s="72">
        <v>12.26</v>
      </c>
    </row>
    <row r="1783" spans="1:4" x14ac:dyDescent="0.25">
      <c r="A1783" s="71">
        <v>5863</v>
      </c>
      <c r="B1783" s="70" t="s">
        <v>1847</v>
      </c>
      <c r="C1783" s="71" t="s">
        <v>1544</v>
      </c>
      <c r="D1783" s="72">
        <v>24.36</v>
      </c>
    </row>
    <row r="1784" spans="1:4" x14ac:dyDescent="0.25">
      <c r="A1784" s="71">
        <v>5869</v>
      </c>
      <c r="B1784" s="70" t="s">
        <v>1848</v>
      </c>
      <c r="C1784" s="71" t="s">
        <v>1542</v>
      </c>
      <c r="D1784" s="72">
        <v>76.239999999999995</v>
      </c>
    </row>
    <row r="1785" spans="1:4" x14ac:dyDescent="0.25">
      <c r="A1785" s="71">
        <v>5867</v>
      </c>
      <c r="B1785" s="70" t="s">
        <v>1849</v>
      </c>
      <c r="C1785" s="71" t="s">
        <v>1544</v>
      </c>
      <c r="D1785" s="72">
        <v>166.2</v>
      </c>
    </row>
    <row r="1786" spans="1:4" x14ac:dyDescent="0.25">
      <c r="A1786" s="71">
        <v>95271</v>
      </c>
      <c r="B1786" s="70" t="s">
        <v>1850</v>
      </c>
      <c r="C1786" s="71" t="s">
        <v>1542</v>
      </c>
      <c r="D1786" s="72">
        <v>0.77</v>
      </c>
    </row>
    <row r="1787" spans="1:4" x14ac:dyDescent="0.25">
      <c r="A1787" s="71">
        <v>95270</v>
      </c>
      <c r="B1787" s="70" t="s">
        <v>1851</v>
      </c>
      <c r="C1787" s="71" t="s">
        <v>1544</v>
      </c>
      <c r="D1787" s="72">
        <v>10</v>
      </c>
    </row>
    <row r="1788" spans="1:4" x14ac:dyDescent="0.25">
      <c r="A1788" s="71">
        <v>91693</v>
      </c>
      <c r="B1788" s="70" t="s">
        <v>1852</v>
      </c>
      <c r="C1788" s="71" t="s">
        <v>1542</v>
      </c>
      <c r="D1788" s="72">
        <v>28.9</v>
      </c>
    </row>
    <row r="1789" spans="1:4" x14ac:dyDescent="0.25">
      <c r="A1789" s="71">
        <v>91692</v>
      </c>
      <c r="B1789" s="70" t="s">
        <v>1853</v>
      </c>
      <c r="C1789" s="71" t="s">
        <v>1544</v>
      </c>
      <c r="D1789" s="72">
        <v>30.46</v>
      </c>
    </row>
    <row r="1790" spans="1:4" x14ac:dyDescent="0.25">
      <c r="A1790" s="71">
        <v>102929</v>
      </c>
      <c r="B1790" s="70" t="s">
        <v>1854</v>
      </c>
      <c r="C1790" s="71" t="s">
        <v>1542</v>
      </c>
      <c r="D1790" s="72">
        <v>0</v>
      </c>
    </row>
    <row r="1791" spans="1:4" x14ac:dyDescent="0.25">
      <c r="A1791" s="71">
        <v>102928</v>
      </c>
      <c r="B1791" s="70" t="s">
        <v>1855</v>
      </c>
      <c r="C1791" s="71" t="s">
        <v>1544</v>
      </c>
      <c r="D1791" s="72">
        <v>0</v>
      </c>
    </row>
    <row r="1792" spans="1:4" x14ac:dyDescent="0.25">
      <c r="A1792" s="71">
        <v>95140</v>
      </c>
      <c r="B1792" s="70" t="s">
        <v>1856</v>
      </c>
      <c r="C1792" s="71" t="s">
        <v>1542</v>
      </c>
      <c r="D1792" s="72">
        <v>0.04</v>
      </c>
    </row>
    <row r="1793" spans="1:4" x14ac:dyDescent="0.25">
      <c r="A1793" s="71">
        <v>95139</v>
      </c>
      <c r="B1793" s="70" t="s">
        <v>1857</v>
      </c>
      <c r="C1793" s="71" t="s">
        <v>1544</v>
      </c>
      <c r="D1793" s="72">
        <v>0.06</v>
      </c>
    </row>
    <row r="1794" spans="1:4" x14ac:dyDescent="0.25">
      <c r="A1794" s="71">
        <v>89027</v>
      </c>
      <c r="B1794" s="70" t="s">
        <v>1858</v>
      </c>
      <c r="C1794" s="71" t="s">
        <v>1542</v>
      </c>
      <c r="D1794" s="72">
        <v>5.14</v>
      </c>
    </row>
    <row r="1795" spans="1:4" x14ac:dyDescent="0.25">
      <c r="A1795" s="71">
        <v>89028</v>
      </c>
      <c r="B1795" s="70" t="s">
        <v>1859</v>
      </c>
      <c r="C1795" s="71" t="s">
        <v>1544</v>
      </c>
      <c r="D1795" s="72">
        <v>180.22</v>
      </c>
    </row>
    <row r="1796" spans="1:4" x14ac:dyDescent="0.25">
      <c r="A1796" s="71">
        <v>7031</v>
      </c>
      <c r="B1796" s="70" t="s">
        <v>1860</v>
      </c>
      <c r="C1796" s="71" t="s">
        <v>1542</v>
      </c>
      <c r="D1796" s="72">
        <v>6.33</v>
      </c>
    </row>
    <row r="1797" spans="1:4" x14ac:dyDescent="0.25">
      <c r="A1797" s="71">
        <v>7030</v>
      </c>
      <c r="B1797" s="70" t="s">
        <v>1861</v>
      </c>
      <c r="C1797" s="71" t="s">
        <v>1544</v>
      </c>
      <c r="D1797" s="72">
        <v>267.66000000000003</v>
      </c>
    </row>
    <row r="1798" spans="1:4" x14ac:dyDescent="0.25">
      <c r="A1798" s="71">
        <v>102947</v>
      </c>
      <c r="B1798" s="70" t="s">
        <v>1862</v>
      </c>
      <c r="C1798" s="71" t="s">
        <v>1542</v>
      </c>
      <c r="D1798" s="72">
        <v>0</v>
      </c>
    </row>
    <row r="1799" spans="1:4" x14ac:dyDescent="0.25">
      <c r="A1799" s="71">
        <v>102946</v>
      </c>
      <c r="B1799" s="70" t="s">
        <v>1863</v>
      </c>
      <c r="C1799" s="71" t="s">
        <v>1544</v>
      </c>
      <c r="D1799" s="72">
        <v>0</v>
      </c>
    </row>
    <row r="1800" spans="1:4" x14ac:dyDescent="0.25">
      <c r="A1800" s="71">
        <v>104092</v>
      </c>
      <c r="B1800" s="70" t="s">
        <v>1864</v>
      </c>
      <c r="C1800" s="71" t="s">
        <v>1542</v>
      </c>
      <c r="D1800" s="72">
        <v>0.08</v>
      </c>
    </row>
    <row r="1801" spans="1:4" x14ac:dyDescent="0.25">
      <c r="A1801" s="71">
        <v>104091</v>
      </c>
      <c r="B1801" s="70" t="s">
        <v>1865</v>
      </c>
      <c r="C1801" s="71" t="s">
        <v>1544</v>
      </c>
      <c r="D1801" s="72">
        <v>0.91</v>
      </c>
    </row>
    <row r="1802" spans="1:4" x14ac:dyDescent="0.25">
      <c r="A1802" s="71">
        <v>104098</v>
      </c>
      <c r="B1802" s="70" t="s">
        <v>1866</v>
      </c>
      <c r="C1802" s="71" t="s">
        <v>1542</v>
      </c>
      <c r="D1802" s="72">
        <v>0.12</v>
      </c>
    </row>
    <row r="1803" spans="1:4" x14ac:dyDescent="0.25">
      <c r="A1803" s="71">
        <v>104097</v>
      </c>
      <c r="B1803" s="70" t="s">
        <v>1867</v>
      </c>
      <c r="C1803" s="71" t="s">
        <v>1544</v>
      </c>
      <c r="D1803" s="72">
        <v>1.28</v>
      </c>
    </row>
    <row r="1804" spans="1:4" x14ac:dyDescent="0.25">
      <c r="A1804" s="71">
        <v>102905</v>
      </c>
      <c r="B1804" s="70" t="s">
        <v>18928</v>
      </c>
      <c r="C1804" s="71" t="s">
        <v>1542</v>
      </c>
      <c r="D1804" s="72">
        <v>0</v>
      </c>
    </row>
    <row r="1805" spans="1:4" x14ac:dyDescent="0.25">
      <c r="A1805" s="71">
        <v>102904</v>
      </c>
      <c r="B1805" s="70" t="s">
        <v>18929</v>
      </c>
      <c r="C1805" s="71" t="s">
        <v>1544</v>
      </c>
      <c r="D1805" s="72">
        <v>0</v>
      </c>
    </row>
    <row r="1806" spans="1:4" x14ac:dyDescent="0.25">
      <c r="A1806" s="71">
        <v>89031</v>
      </c>
      <c r="B1806" s="70" t="s">
        <v>1868</v>
      </c>
      <c r="C1806" s="71" t="s">
        <v>1542</v>
      </c>
      <c r="D1806" s="72">
        <v>77.14</v>
      </c>
    </row>
    <row r="1807" spans="1:4" x14ac:dyDescent="0.25">
      <c r="A1807" s="71">
        <v>89032</v>
      </c>
      <c r="B1807" s="70" t="s">
        <v>1869</v>
      </c>
      <c r="C1807" s="71" t="s">
        <v>1544</v>
      </c>
      <c r="D1807" s="72">
        <v>199.4</v>
      </c>
    </row>
    <row r="1808" spans="1:4" x14ac:dyDescent="0.25">
      <c r="A1808" s="71">
        <v>88844</v>
      </c>
      <c r="B1808" s="70" t="s">
        <v>1870</v>
      </c>
      <c r="C1808" s="71" t="s">
        <v>1542</v>
      </c>
      <c r="D1808" s="72">
        <v>79.400000000000006</v>
      </c>
    </row>
    <row r="1809" spans="1:4" x14ac:dyDescent="0.25">
      <c r="A1809" s="71">
        <v>88843</v>
      </c>
      <c r="B1809" s="70" t="s">
        <v>1871</v>
      </c>
      <c r="C1809" s="71" t="s">
        <v>1544</v>
      </c>
      <c r="D1809" s="72">
        <v>220.07</v>
      </c>
    </row>
    <row r="1810" spans="1:4" x14ac:dyDescent="0.25">
      <c r="A1810" s="71">
        <v>5853</v>
      </c>
      <c r="B1810" s="70" t="s">
        <v>1872</v>
      </c>
      <c r="C1810" s="71" t="s">
        <v>1542</v>
      </c>
      <c r="D1810" s="72">
        <v>91.49</v>
      </c>
    </row>
    <row r="1811" spans="1:4" x14ac:dyDescent="0.25">
      <c r="A1811" s="71">
        <v>5851</v>
      </c>
      <c r="B1811" s="70" t="s">
        <v>1873</v>
      </c>
      <c r="C1811" s="71" t="s">
        <v>1544</v>
      </c>
      <c r="D1811" s="72">
        <v>262.72000000000003</v>
      </c>
    </row>
    <row r="1812" spans="1:4" x14ac:dyDescent="0.25">
      <c r="A1812" s="71">
        <v>5849</v>
      </c>
      <c r="B1812" s="70" t="s">
        <v>1874</v>
      </c>
      <c r="C1812" s="71" t="s">
        <v>1542</v>
      </c>
      <c r="D1812" s="72">
        <v>91.1</v>
      </c>
    </row>
    <row r="1813" spans="1:4" x14ac:dyDescent="0.25">
      <c r="A1813" s="71">
        <v>5847</v>
      </c>
      <c r="B1813" s="70" t="s">
        <v>1875</v>
      </c>
      <c r="C1813" s="71" t="s">
        <v>1544</v>
      </c>
      <c r="D1813" s="72">
        <v>274.3</v>
      </c>
    </row>
    <row r="1814" spans="1:4" x14ac:dyDescent="0.25">
      <c r="A1814" s="71">
        <v>5857</v>
      </c>
      <c r="B1814" s="70" t="s">
        <v>1876</v>
      </c>
      <c r="C1814" s="71" t="s">
        <v>1542</v>
      </c>
      <c r="D1814" s="72">
        <v>234.2</v>
      </c>
    </row>
    <row r="1815" spans="1:4" x14ac:dyDescent="0.25">
      <c r="A1815" s="71">
        <v>5855</v>
      </c>
      <c r="B1815" s="70" t="s">
        <v>1877</v>
      </c>
      <c r="C1815" s="71" t="s">
        <v>1544</v>
      </c>
      <c r="D1815" s="72">
        <v>705.15</v>
      </c>
    </row>
    <row r="1816" spans="1:4" x14ac:dyDescent="0.25">
      <c r="A1816" s="71">
        <v>96021</v>
      </c>
      <c r="B1816" s="70" t="s">
        <v>1878</v>
      </c>
      <c r="C1816" s="71" t="s">
        <v>1542</v>
      </c>
      <c r="D1816" s="72">
        <v>57.58</v>
      </c>
    </row>
    <row r="1817" spans="1:4" x14ac:dyDescent="0.25">
      <c r="A1817" s="71">
        <v>96020</v>
      </c>
      <c r="B1817" s="70" t="s">
        <v>1879</v>
      </c>
      <c r="C1817" s="71" t="s">
        <v>1544</v>
      </c>
      <c r="D1817" s="72">
        <v>178.74</v>
      </c>
    </row>
    <row r="1818" spans="1:4" x14ac:dyDescent="0.25">
      <c r="A1818" s="71">
        <v>96014</v>
      </c>
      <c r="B1818" s="70" t="s">
        <v>1880</v>
      </c>
      <c r="C1818" s="71" t="s">
        <v>1542</v>
      </c>
      <c r="D1818" s="72">
        <v>57.85</v>
      </c>
    </row>
    <row r="1819" spans="1:4" x14ac:dyDescent="0.25">
      <c r="A1819" s="71">
        <v>96013</v>
      </c>
      <c r="B1819" s="70" t="s">
        <v>1881</v>
      </c>
      <c r="C1819" s="71" t="s">
        <v>1544</v>
      </c>
      <c r="D1819" s="72">
        <v>179.24</v>
      </c>
    </row>
    <row r="1820" spans="1:4" x14ac:dyDescent="0.25">
      <c r="A1820" s="71">
        <v>96029</v>
      </c>
      <c r="B1820" s="70" t="s">
        <v>1882</v>
      </c>
      <c r="C1820" s="71" t="s">
        <v>1542</v>
      </c>
      <c r="D1820" s="72">
        <v>51.04</v>
      </c>
    </row>
    <row r="1821" spans="1:4" x14ac:dyDescent="0.25">
      <c r="A1821" s="71">
        <v>96028</v>
      </c>
      <c r="B1821" s="70" t="s">
        <v>1883</v>
      </c>
      <c r="C1821" s="71" t="s">
        <v>1544</v>
      </c>
      <c r="D1821" s="72">
        <v>137.35</v>
      </c>
    </row>
    <row r="1822" spans="1:4" x14ac:dyDescent="0.25">
      <c r="A1822" s="71">
        <v>96155</v>
      </c>
      <c r="B1822" s="70" t="s">
        <v>1884</v>
      </c>
      <c r="C1822" s="71" t="s">
        <v>1542</v>
      </c>
      <c r="D1822" s="72">
        <v>51.31</v>
      </c>
    </row>
    <row r="1823" spans="1:4" x14ac:dyDescent="0.25">
      <c r="A1823" s="71">
        <v>96157</v>
      </c>
      <c r="B1823" s="70" t="s">
        <v>1885</v>
      </c>
      <c r="C1823" s="71" t="s">
        <v>1544</v>
      </c>
      <c r="D1823" s="72">
        <v>137.85</v>
      </c>
    </row>
    <row r="1824" spans="1:4" x14ac:dyDescent="0.25">
      <c r="A1824" s="71">
        <v>5845</v>
      </c>
      <c r="B1824" s="70" t="s">
        <v>1886</v>
      </c>
      <c r="C1824" s="71" t="s">
        <v>1542</v>
      </c>
      <c r="D1824" s="72">
        <v>53.24</v>
      </c>
    </row>
    <row r="1825" spans="1:4" x14ac:dyDescent="0.25">
      <c r="A1825" s="71">
        <v>5843</v>
      </c>
      <c r="B1825" s="70" t="s">
        <v>1887</v>
      </c>
      <c r="C1825" s="71" t="s">
        <v>1544</v>
      </c>
      <c r="D1825" s="72">
        <v>170.63</v>
      </c>
    </row>
    <row r="1826" spans="1:4" x14ac:dyDescent="0.25">
      <c r="A1826" s="71">
        <v>89036</v>
      </c>
      <c r="B1826" s="70" t="s">
        <v>1888</v>
      </c>
      <c r="C1826" s="71" t="s">
        <v>1542</v>
      </c>
      <c r="D1826" s="72">
        <v>46.67</v>
      </c>
    </row>
    <row r="1827" spans="1:4" x14ac:dyDescent="0.25">
      <c r="A1827" s="71">
        <v>89035</v>
      </c>
      <c r="B1827" s="70" t="s">
        <v>1889</v>
      </c>
      <c r="C1827" s="71" t="s">
        <v>1544</v>
      </c>
      <c r="D1827" s="72">
        <v>129.21</v>
      </c>
    </row>
    <row r="1828" spans="1:4" x14ac:dyDescent="0.25">
      <c r="A1828" s="71">
        <v>102911</v>
      </c>
      <c r="B1828" s="70" t="s">
        <v>1890</v>
      </c>
      <c r="C1828" s="71" t="s">
        <v>1542</v>
      </c>
      <c r="D1828" s="72">
        <v>0</v>
      </c>
    </row>
    <row r="1829" spans="1:4" x14ac:dyDescent="0.25">
      <c r="A1829" s="71">
        <v>102910</v>
      </c>
      <c r="B1829" s="70" t="s">
        <v>1891</v>
      </c>
      <c r="C1829" s="71" t="s">
        <v>1544</v>
      </c>
      <c r="D1829" s="72">
        <v>0</v>
      </c>
    </row>
    <row r="1830" spans="1:4" x14ac:dyDescent="0.25">
      <c r="A1830" s="71">
        <v>93440</v>
      </c>
      <c r="B1830" s="70" t="s">
        <v>1892</v>
      </c>
      <c r="C1830" s="71" t="s">
        <v>1542</v>
      </c>
      <c r="D1830" s="72">
        <v>134.86000000000001</v>
      </c>
    </row>
    <row r="1831" spans="1:4" x14ac:dyDescent="0.25">
      <c r="A1831" s="71">
        <v>93439</v>
      </c>
      <c r="B1831" s="70" t="s">
        <v>1893</v>
      </c>
      <c r="C1831" s="71" t="s">
        <v>1544</v>
      </c>
      <c r="D1831" s="72">
        <v>256.86</v>
      </c>
    </row>
    <row r="1832" spans="1:4" x14ac:dyDescent="0.25">
      <c r="A1832" s="71">
        <v>100648</v>
      </c>
      <c r="B1832" s="70" t="s">
        <v>1894</v>
      </c>
      <c r="C1832" s="71" t="s">
        <v>1542</v>
      </c>
      <c r="D1832" s="72">
        <v>601.91999999999996</v>
      </c>
    </row>
    <row r="1833" spans="1:4" x14ac:dyDescent="0.25">
      <c r="A1833" s="71">
        <v>100647</v>
      </c>
      <c r="B1833" s="70" t="s">
        <v>1895</v>
      </c>
      <c r="C1833" s="71" t="s">
        <v>1544</v>
      </c>
      <c r="D1833" s="72">
        <v>6634.07</v>
      </c>
    </row>
    <row r="1834" spans="1:4" x14ac:dyDescent="0.25">
      <c r="A1834" s="71">
        <v>5829</v>
      </c>
      <c r="B1834" s="70" t="s">
        <v>1896</v>
      </c>
      <c r="C1834" s="71" t="s">
        <v>1542</v>
      </c>
      <c r="D1834" s="72">
        <v>165.32</v>
      </c>
    </row>
    <row r="1835" spans="1:4" x14ac:dyDescent="0.25">
      <c r="A1835" s="71">
        <v>5823</v>
      </c>
      <c r="B1835" s="70" t="s">
        <v>1897</v>
      </c>
      <c r="C1835" s="71" t="s">
        <v>1544</v>
      </c>
      <c r="D1835" s="72">
        <v>227.12</v>
      </c>
    </row>
    <row r="1836" spans="1:4" x14ac:dyDescent="0.25">
      <c r="A1836" s="71">
        <v>5884</v>
      </c>
      <c r="B1836" s="70" t="s">
        <v>1898</v>
      </c>
      <c r="C1836" s="71" t="s">
        <v>1542</v>
      </c>
      <c r="D1836" s="72">
        <v>54.2</v>
      </c>
    </row>
    <row r="1837" spans="1:4" x14ac:dyDescent="0.25">
      <c r="A1837" s="71">
        <v>5882</v>
      </c>
      <c r="B1837" s="70" t="s">
        <v>1899</v>
      </c>
      <c r="C1837" s="71" t="s">
        <v>1544</v>
      </c>
      <c r="D1837" s="72">
        <v>126.13</v>
      </c>
    </row>
    <row r="1838" spans="1:4" x14ac:dyDescent="0.25">
      <c r="A1838" s="71">
        <v>100642</v>
      </c>
      <c r="B1838" s="70" t="s">
        <v>1900</v>
      </c>
      <c r="C1838" s="71" t="s">
        <v>1542</v>
      </c>
      <c r="D1838" s="72">
        <v>304.97000000000003</v>
      </c>
    </row>
    <row r="1839" spans="1:4" x14ac:dyDescent="0.25">
      <c r="A1839" s="71">
        <v>100641</v>
      </c>
      <c r="B1839" s="70" t="s">
        <v>1901</v>
      </c>
      <c r="C1839" s="71" t="s">
        <v>1544</v>
      </c>
      <c r="D1839" s="72">
        <v>4849.93</v>
      </c>
    </row>
    <row r="1840" spans="1:4" x14ac:dyDescent="0.25">
      <c r="A1840" s="71">
        <v>93434</v>
      </c>
      <c r="B1840" s="70" t="s">
        <v>1902</v>
      </c>
      <c r="C1840" s="71" t="s">
        <v>1542</v>
      </c>
      <c r="D1840" s="72">
        <v>338.63</v>
      </c>
    </row>
    <row r="1841" spans="1:4" x14ac:dyDescent="0.25">
      <c r="A1841" s="71">
        <v>93433</v>
      </c>
      <c r="B1841" s="70" t="s">
        <v>1903</v>
      </c>
      <c r="C1841" s="71" t="s">
        <v>1544</v>
      </c>
      <c r="D1841" s="72">
        <v>2690.82</v>
      </c>
    </row>
    <row r="1842" spans="1:4" x14ac:dyDescent="0.25">
      <c r="A1842" s="71">
        <v>95122</v>
      </c>
      <c r="B1842" s="70" t="s">
        <v>1904</v>
      </c>
      <c r="C1842" s="71" t="s">
        <v>1542</v>
      </c>
      <c r="D1842" s="72">
        <v>221.83</v>
      </c>
    </row>
    <row r="1843" spans="1:4" x14ac:dyDescent="0.25">
      <c r="A1843" s="71">
        <v>95121</v>
      </c>
      <c r="B1843" s="70" t="s">
        <v>1905</v>
      </c>
      <c r="C1843" s="71" t="s">
        <v>1544</v>
      </c>
      <c r="D1843" s="72">
        <v>374.81</v>
      </c>
    </row>
    <row r="1844" spans="1:4" x14ac:dyDescent="0.25">
      <c r="A1844" s="71">
        <v>103662</v>
      </c>
      <c r="B1844" s="70" t="s">
        <v>1906</v>
      </c>
      <c r="C1844" s="71" t="s">
        <v>1542</v>
      </c>
      <c r="D1844" s="72">
        <v>0</v>
      </c>
    </row>
    <row r="1845" spans="1:4" x14ac:dyDescent="0.25">
      <c r="A1845" s="71">
        <v>103661</v>
      </c>
      <c r="B1845" s="70" t="s">
        <v>1907</v>
      </c>
      <c r="C1845" s="71" t="s">
        <v>1544</v>
      </c>
      <c r="D1845" s="72">
        <v>0</v>
      </c>
    </row>
    <row r="1846" spans="1:4" x14ac:dyDescent="0.25">
      <c r="A1846" s="71">
        <v>5841</v>
      </c>
      <c r="B1846" s="70" t="s">
        <v>1908</v>
      </c>
      <c r="C1846" s="71" t="s">
        <v>1542</v>
      </c>
      <c r="D1846" s="72">
        <v>4.8499999999999996</v>
      </c>
    </row>
    <row r="1847" spans="1:4" x14ac:dyDescent="0.25">
      <c r="A1847" s="71">
        <v>5839</v>
      </c>
      <c r="B1847" s="70" t="s">
        <v>1909</v>
      </c>
      <c r="C1847" s="71" t="s">
        <v>1544</v>
      </c>
      <c r="D1847" s="72">
        <v>9.65</v>
      </c>
    </row>
    <row r="1848" spans="1:4" x14ac:dyDescent="0.25">
      <c r="A1848" s="71">
        <v>90587</v>
      </c>
      <c r="B1848" s="70" t="s">
        <v>1910</v>
      </c>
      <c r="C1848" s="71" t="s">
        <v>1542</v>
      </c>
      <c r="D1848" s="72">
        <v>0.54</v>
      </c>
    </row>
    <row r="1849" spans="1:4" x14ac:dyDescent="0.25">
      <c r="A1849" s="71">
        <v>90586</v>
      </c>
      <c r="B1849" s="70" t="s">
        <v>1911</v>
      </c>
      <c r="C1849" s="71" t="s">
        <v>1544</v>
      </c>
      <c r="D1849" s="72">
        <v>1.45</v>
      </c>
    </row>
    <row r="1850" spans="1:4" x14ac:dyDescent="0.25">
      <c r="A1850" s="71">
        <v>5837</v>
      </c>
      <c r="B1850" s="70" t="s">
        <v>1912</v>
      </c>
      <c r="C1850" s="71" t="s">
        <v>1542</v>
      </c>
      <c r="D1850" s="72">
        <v>142.16999999999999</v>
      </c>
    </row>
    <row r="1851" spans="1:4" x14ac:dyDescent="0.25">
      <c r="A1851" s="71">
        <v>5835</v>
      </c>
      <c r="B1851" s="70" t="s">
        <v>1913</v>
      </c>
      <c r="C1851" s="71" t="s">
        <v>1544</v>
      </c>
      <c r="D1851" s="72">
        <v>365.81</v>
      </c>
    </row>
    <row r="1852" spans="1:4" x14ac:dyDescent="0.25">
      <c r="A1852" s="71">
        <v>89257</v>
      </c>
      <c r="B1852" s="70" t="s">
        <v>1914</v>
      </c>
      <c r="C1852" s="71" t="s">
        <v>1544</v>
      </c>
      <c r="D1852" s="72">
        <v>316.72000000000003</v>
      </c>
    </row>
    <row r="1853" spans="1:4" x14ac:dyDescent="0.25">
      <c r="A1853" s="71">
        <v>89258</v>
      </c>
      <c r="B1853" s="70" t="s">
        <v>1915</v>
      </c>
      <c r="C1853" s="71" t="s">
        <v>1542</v>
      </c>
      <c r="D1853" s="72">
        <v>121.67</v>
      </c>
    </row>
    <row r="1854" spans="1:4" x14ac:dyDescent="0.25">
      <c r="A1854" s="71">
        <v>97621</v>
      </c>
      <c r="B1854" s="70" t="s">
        <v>1916</v>
      </c>
      <c r="C1854" s="71" t="s">
        <v>42</v>
      </c>
      <c r="D1854" s="72">
        <v>112.12</v>
      </c>
    </row>
    <row r="1855" spans="1:4" x14ac:dyDescent="0.25">
      <c r="A1855" s="71">
        <v>97622</v>
      </c>
      <c r="B1855" s="70" t="s">
        <v>1917</v>
      </c>
      <c r="C1855" s="71" t="s">
        <v>42</v>
      </c>
      <c r="D1855" s="72">
        <v>54.64</v>
      </c>
    </row>
    <row r="1856" spans="1:4" x14ac:dyDescent="0.25">
      <c r="A1856" s="71">
        <v>97623</v>
      </c>
      <c r="B1856" s="70" t="s">
        <v>1918</v>
      </c>
      <c r="C1856" s="71" t="s">
        <v>42</v>
      </c>
      <c r="D1856" s="72">
        <v>167.41</v>
      </c>
    </row>
    <row r="1857" spans="1:4" x14ac:dyDescent="0.25">
      <c r="A1857" s="71">
        <v>97624</v>
      </c>
      <c r="B1857" s="70" t="s">
        <v>1919</v>
      </c>
      <c r="C1857" s="71" t="s">
        <v>42</v>
      </c>
      <c r="D1857" s="72">
        <v>102.75</v>
      </c>
    </row>
    <row r="1858" spans="1:4" x14ac:dyDescent="0.25">
      <c r="A1858" s="71">
        <v>97625</v>
      </c>
      <c r="B1858" s="70" t="s">
        <v>1920</v>
      </c>
      <c r="C1858" s="71" t="s">
        <v>42</v>
      </c>
      <c r="D1858" s="72">
        <v>50.16</v>
      </c>
    </row>
    <row r="1859" spans="1:4" x14ac:dyDescent="0.25">
      <c r="A1859" s="71">
        <v>104791</v>
      </c>
      <c r="B1859" s="70" t="s">
        <v>1921</v>
      </c>
      <c r="C1859" s="71" t="s">
        <v>37</v>
      </c>
      <c r="D1859" s="72">
        <v>6.21</v>
      </c>
    </row>
    <row r="1860" spans="1:4" x14ac:dyDescent="0.25">
      <c r="A1860" s="71">
        <v>97631</v>
      </c>
      <c r="B1860" s="70" t="s">
        <v>1922</v>
      </c>
      <c r="C1860" s="71" t="s">
        <v>37</v>
      </c>
      <c r="D1860" s="72">
        <v>10.99</v>
      </c>
    </row>
    <row r="1861" spans="1:4" x14ac:dyDescent="0.25">
      <c r="A1861" s="71">
        <v>97630</v>
      </c>
      <c r="B1861" s="70" t="s">
        <v>1923</v>
      </c>
      <c r="C1861" s="71" t="s">
        <v>42</v>
      </c>
      <c r="D1861" s="72">
        <v>0</v>
      </c>
    </row>
    <row r="1862" spans="1:4" x14ac:dyDescent="0.25">
      <c r="A1862" s="71">
        <v>104796</v>
      </c>
      <c r="B1862" s="70" t="s">
        <v>199</v>
      </c>
      <c r="C1862" s="71" t="s">
        <v>16</v>
      </c>
      <c r="D1862" s="72">
        <v>13.89</v>
      </c>
    </row>
    <row r="1863" spans="1:4" x14ac:dyDescent="0.25">
      <c r="A1863" s="71">
        <v>97628</v>
      </c>
      <c r="B1863" s="70" t="s">
        <v>1924</v>
      </c>
      <c r="C1863" s="71" t="s">
        <v>42</v>
      </c>
      <c r="D1863" s="72">
        <v>255.79</v>
      </c>
    </row>
    <row r="1864" spans="1:4" x14ac:dyDescent="0.25">
      <c r="A1864" s="71">
        <v>97629</v>
      </c>
      <c r="B1864" s="70" t="s">
        <v>1925</v>
      </c>
      <c r="C1864" s="71" t="s">
        <v>42</v>
      </c>
      <c r="D1864" s="72">
        <v>88.59</v>
      </c>
    </row>
    <row r="1865" spans="1:4" x14ac:dyDescent="0.25">
      <c r="A1865" s="71">
        <v>97626</v>
      </c>
      <c r="B1865" s="70" t="s">
        <v>1926</v>
      </c>
      <c r="C1865" s="71" t="s">
        <v>42</v>
      </c>
      <c r="D1865" s="72">
        <v>549.22</v>
      </c>
    </row>
    <row r="1866" spans="1:4" x14ac:dyDescent="0.25">
      <c r="A1866" s="71">
        <v>97627</v>
      </c>
      <c r="B1866" s="70" t="s">
        <v>1927</v>
      </c>
      <c r="C1866" s="71" t="s">
        <v>42</v>
      </c>
      <c r="D1866" s="72">
        <v>190.23</v>
      </c>
    </row>
    <row r="1867" spans="1:4" x14ac:dyDescent="0.25">
      <c r="A1867" s="71">
        <v>104789</v>
      </c>
      <c r="B1867" s="70" t="s">
        <v>1928</v>
      </c>
      <c r="C1867" s="71" t="s">
        <v>42</v>
      </c>
      <c r="D1867" s="72">
        <v>192.32</v>
      </c>
    </row>
    <row r="1868" spans="1:4" x14ac:dyDescent="0.25">
      <c r="A1868" s="71">
        <v>104790</v>
      </c>
      <c r="B1868" s="70" t="s">
        <v>1929</v>
      </c>
      <c r="C1868" s="71" t="s">
        <v>42</v>
      </c>
      <c r="D1868" s="72">
        <v>111.95</v>
      </c>
    </row>
    <row r="1869" spans="1:4" x14ac:dyDescent="0.25">
      <c r="A1869" s="71">
        <v>97633</v>
      </c>
      <c r="B1869" s="70" t="s">
        <v>1930</v>
      </c>
      <c r="C1869" s="71" t="s">
        <v>37</v>
      </c>
      <c r="D1869" s="72">
        <v>21.94</v>
      </c>
    </row>
    <row r="1870" spans="1:4" x14ac:dyDescent="0.25">
      <c r="A1870" s="71">
        <v>97634</v>
      </c>
      <c r="B1870" s="70" t="s">
        <v>1931</v>
      </c>
      <c r="C1870" s="71" t="s">
        <v>37</v>
      </c>
      <c r="D1870" s="72">
        <v>6.9</v>
      </c>
    </row>
    <row r="1871" spans="1:4" x14ac:dyDescent="0.25">
      <c r="A1871" s="71">
        <v>97632</v>
      </c>
      <c r="B1871" s="70" t="s">
        <v>1932</v>
      </c>
      <c r="C1871" s="71" t="s">
        <v>16</v>
      </c>
      <c r="D1871" s="72">
        <v>2.5099999999999998</v>
      </c>
    </row>
    <row r="1872" spans="1:4" x14ac:dyDescent="0.25">
      <c r="A1872" s="71">
        <v>97636</v>
      </c>
      <c r="B1872" s="70" t="s">
        <v>1933</v>
      </c>
      <c r="C1872" s="71" t="s">
        <v>37</v>
      </c>
      <c r="D1872" s="72">
        <v>22.28</v>
      </c>
    </row>
    <row r="1873" spans="1:4" x14ac:dyDescent="0.25">
      <c r="A1873" s="71">
        <v>104797</v>
      </c>
      <c r="B1873" s="70" t="s">
        <v>1934</v>
      </c>
      <c r="C1873" s="71" t="s">
        <v>16</v>
      </c>
      <c r="D1873" s="72">
        <v>17.38</v>
      </c>
    </row>
    <row r="1874" spans="1:4" x14ac:dyDescent="0.25">
      <c r="A1874" s="71">
        <v>104803</v>
      </c>
      <c r="B1874" s="70" t="s">
        <v>1935</v>
      </c>
      <c r="C1874" s="71" t="s">
        <v>16</v>
      </c>
      <c r="D1874" s="72">
        <v>4.38</v>
      </c>
    </row>
    <row r="1875" spans="1:4" x14ac:dyDescent="0.25">
      <c r="A1875" s="71">
        <v>97664</v>
      </c>
      <c r="B1875" s="70" t="s">
        <v>1936</v>
      </c>
      <c r="C1875" s="71" t="s">
        <v>14</v>
      </c>
      <c r="D1875" s="72">
        <v>1.51</v>
      </c>
    </row>
    <row r="1876" spans="1:4" x14ac:dyDescent="0.25">
      <c r="A1876" s="71">
        <v>104801</v>
      </c>
      <c r="B1876" s="70" t="s">
        <v>1937</v>
      </c>
      <c r="C1876" s="71" t="s">
        <v>37</v>
      </c>
      <c r="D1876" s="72">
        <v>13.66</v>
      </c>
    </row>
    <row r="1877" spans="1:4" x14ac:dyDescent="0.25">
      <c r="A1877" s="71">
        <v>97661</v>
      </c>
      <c r="B1877" s="70" t="s">
        <v>1938</v>
      </c>
      <c r="C1877" s="71" t="s">
        <v>16</v>
      </c>
      <c r="D1877" s="72">
        <v>0.7</v>
      </c>
    </row>
    <row r="1878" spans="1:4" x14ac:dyDescent="0.25">
      <c r="A1878" s="71">
        <v>104794</v>
      </c>
      <c r="B1878" s="70" t="s">
        <v>1939</v>
      </c>
      <c r="C1878" s="71" t="s">
        <v>16</v>
      </c>
      <c r="D1878" s="72">
        <v>0.95</v>
      </c>
    </row>
    <row r="1879" spans="1:4" x14ac:dyDescent="0.25">
      <c r="A1879" s="71">
        <v>104795</v>
      </c>
      <c r="B1879" s="70" t="s">
        <v>1940</v>
      </c>
      <c r="C1879" s="71" t="s">
        <v>16</v>
      </c>
      <c r="D1879" s="72">
        <v>1.34</v>
      </c>
    </row>
    <row r="1880" spans="1:4" x14ac:dyDescent="0.25">
      <c r="A1880" s="71">
        <v>104792</v>
      </c>
      <c r="B1880" s="70" t="s">
        <v>1941</v>
      </c>
      <c r="C1880" s="71" t="s">
        <v>16</v>
      </c>
      <c r="D1880" s="72">
        <v>0.39</v>
      </c>
    </row>
    <row r="1881" spans="1:4" x14ac:dyDescent="0.25">
      <c r="A1881" s="71">
        <v>104793</v>
      </c>
      <c r="B1881" s="70" t="s">
        <v>1942</v>
      </c>
      <c r="C1881" s="71" t="s">
        <v>16</v>
      </c>
      <c r="D1881" s="72">
        <v>0.54</v>
      </c>
    </row>
    <row r="1882" spans="1:4" x14ac:dyDescent="0.25">
      <c r="A1882" s="71">
        <v>104800</v>
      </c>
      <c r="B1882" s="70" t="s">
        <v>1943</v>
      </c>
      <c r="C1882" s="71" t="s">
        <v>16</v>
      </c>
      <c r="D1882" s="72">
        <v>8.9</v>
      </c>
    </row>
    <row r="1883" spans="1:4" x14ac:dyDescent="0.25">
      <c r="A1883" s="71">
        <v>97638</v>
      </c>
      <c r="B1883" s="70" t="s">
        <v>1944</v>
      </c>
      <c r="C1883" s="71" t="s">
        <v>37</v>
      </c>
      <c r="D1883" s="72">
        <v>8.5</v>
      </c>
    </row>
    <row r="1884" spans="1:4" x14ac:dyDescent="0.25">
      <c r="A1884" s="71">
        <v>97641</v>
      </c>
      <c r="B1884" s="70" t="s">
        <v>1945</v>
      </c>
      <c r="C1884" s="71" t="s">
        <v>37</v>
      </c>
      <c r="D1884" s="72">
        <v>2.91</v>
      </c>
    </row>
    <row r="1885" spans="1:4" x14ac:dyDescent="0.25">
      <c r="A1885" s="71">
        <v>97640</v>
      </c>
      <c r="B1885" s="70" t="s">
        <v>1946</v>
      </c>
      <c r="C1885" s="71" t="s">
        <v>37</v>
      </c>
      <c r="D1885" s="72">
        <v>1.98</v>
      </c>
    </row>
    <row r="1886" spans="1:4" x14ac:dyDescent="0.25">
      <c r="A1886" s="71">
        <v>97660</v>
      </c>
      <c r="B1886" s="70" t="s">
        <v>1947</v>
      </c>
      <c r="C1886" s="71" t="s">
        <v>14</v>
      </c>
      <c r="D1886" s="72">
        <v>0.66</v>
      </c>
    </row>
    <row r="1887" spans="1:4" x14ac:dyDescent="0.25">
      <c r="A1887" s="71">
        <v>97645</v>
      </c>
      <c r="B1887" s="70" t="s">
        <v>1948</v>
      </c>
      <c r="C1887" s="71" t="s">
        <v>37</v>
      </c>
      <c r="D1887" s="72">
        <v>23.67</v>
      </c>
    </row>
    <row r="1888" spans="1:4" x14ac:dyDescent="0.25">
      <c r="A1888" s="71">
        <v>97663</v>
      </c>
      <c r="B1888" s="70" t="s">
        <v>1949</v>
      </c>
      <c r="C1888" s="71" t="s">
        <v>14</v>
      </c>
      <c r="D1888" s="72">
        <v>12.11</v>
      </c>
    </row>
    <row r="1889" spans="1:4" x14ac:dyDescent="0.25">
      <c r="A1889" s="71">
        <v>97665</v>
      </c>
      <c r="B1889" s="70" t="s">
        <v>1950</v>
      </c>
      <c r="C1889" s="71" t="s">
        <v>14</v>
      </c>
      <c r="D1889" s="72">
        <v>1.79</v>
      </c>
    </row>
    <row r="1890" spans="1:4" x14ac:dyDescent="0.25">
      <c r="A1890" s="71">
        <v>97666</v>
      </c>
      <c r="B1890" s="70" t="s">
        <v>1951</v>
      </c>
      <c r="C1890" s="71" t="s">
        <v>14</v>
      </c>
      <c r="D1890" s="72">
        <v>8.83</v>
      </c>
    </row>
    <row r="1891" spans="1:4" x14ac:dyDescent="0.25">
      <c r="A1891" s="71">
        <v>97635</v>
      </c>
      <c r="B1891" s="70" t="s">
        <v>1952</v>
      </c>
      <c r="C1891" s="71" t="s">
        <v>37</v>
      </c>
      <c r="D1891" s="72">
        <v>15.8</v>
      </c>
    </row>
    <row r="1892" spans="1:4" x14ac:dyDescent="0.25">
      <c r="A1892" s="71">
        <v>97643</v>
      </c>
      <c r="B1892" s="70" t="s">
        <v>1953</v>
      </c>
      <c r="C1892" s="71" t="s">
        <v>37</v>
      </c>
      <c r="D1892" s="72">
        <v>24.26</v>
      </c>
    </row>
    <row r="1893" spans="1:4" x14ac:dyDescent="0.25">
      <c r="A1893" s="71">
        <v>104799</v>
      </c>
      <c r="B1893" s="70" t="s">
        <v>1954</v>
      </c>
      <c r="C1893" s="71" t="s">
        <v>37</v>
      </c>
      <c r="D1893" s="72">
        <v>10.96</v>
      </c>
    </row>
    <row r="1894" spans="1:4" x14ac:dyDescent="0.25">
      <c r="A1894" s="71">
        <v>97639</v>
      </c>
      <c r="B1894" s="70" t="s">
        <v>1955</v>
      </c>
      <c r="C1894" s="71" t="s">
        <v>37</v>
      </c>
      <c r="D1894" s="72">
        <v>19.8</v>
      </c>
    </row>
    <row r="1895" spans="1:4" x14ac:dyDescent="0.25">
      <c r="A1895" s="71">
        <v>97644</v>
      </c>
      <c r="B1895" s="70" t="s">
        <v>1956</v>
      </c>
      <c r="C1895" s="71" t="s">
        <v>37</v>
      </c>
      <c r="D1895" s="72">
        <v>9.16</v>
      </c>
    </row>
    <row r="1896" spans="1:4" x14ac:dyDescent="0.25">
      <c r="A1896" s="71">
        <v>97648</v>
      </c>
      <c r="B1896" s="70" t="s">
        <v>1957</v>
      </c>
      <c r="C1896" s="71" t="s">
        <v>37</v>
      </c>
      <c r="D1896" s="72">
        <v>1.96</v>
      </c>
    </row>
    <row r="1897" spans="1:4" x14ac:dyDescent="0.25">
      <c r="A1897" s="71">
        <v>104798</v>
      </c>
      <c r="B1897" s="70" t="s">
        <v>1958</v>
      </c>
      <c r="C1897" s="71" t="s">
        <v>14</v>
      </c>
      <c r="D1897" s="72">
        <v>13.95</v>
      </c>
    </row>
    <row r="1898" spans="1:4" x14ac:dyDescent="0.25">
      <c r="A1898" s="71">
        <v>97637</v>
      </c>
      <c r="B1898" s="70" t="s">
        <v>1959</v>
      </c>
      <c r="C1898" s="71" t="s">
        <v>37</v>
      </c>
      <c r="D1898" s="72">
        <v>2.92</v>
      </c>
    </row>
    <row r="1899" spans="1:4" x14ac:dyDescent="0.25">
      <c r="A1899" s="71">
        <v>104802</v>
      </c>
      <c r="B1899" s="70" t="s">
        <v>1960</v>
      </c>
      <c r="C1899" s="71" t="s">
        <v>37</v>
      </c>
      <c r="D1899" s="72">
        <v>9.09</v>
      </c>
    </row>
    <row r="1900" spans="1:4" x14ac:dyDescent="0.25">
      <c r="A1900" s="71">
        <v>97647</v>
      </c>
      <c r="B1900" s="70" t="s">
        <v>1961</v>
      </c>
      <c r="C1900" s="71" t="s">
        <v>37</v>
      </c>
      <c r="D1900" s="72">
        <v>3.41</v>
      </c>
    </row>
    <row r="1901" spans="1:4" x14ac:dyDescent="0.25">
      <c r="A1901" s="71">
        <v>97649</v>
      </c>
      <c r="B1901" s="70" t="s">
        <v>1962</v>
      </c>
      <c r="C1901" s="71" t="s">
        <v>37</v>
      </c>
      <c r="D1901" s="72">
        <v>4.38</v>
      </c>
    </row>
    <row r="1902" spans="1:4" x14ac:dyDescent="0.25">
      <c r="A1902" s="71">
        <v>97652</v>
      </c>
      <c r="B1902" s="70" t="s">
        <v>1963</v>
      </c>
      <c r="C1902" s="71" t="s">
        <v>14</v>
      </c>
      <c r="D1902" s="72">
        <v>181.73</v>
      </c>
    </row>
    <row r="1903" spans="1:4" x14ac:dyDescent="0.25">
      <c r="A1903" s="71">
        <v>97654</v>
      </c>
      <c r="B1903" s="70" t="s">
        <v>1964</v>
      </c>
      <c r="C1903" s="71" t="s">
        <v>14</v>
      </c>
      <c r="D1903" s="72">
        <v>176.64</v>
      </c>
    </row>
    <row r="1904" spans="1:4" x14ac:dyDescent="0.25">
      <c r="A1904" s="71">
        <v>97651</v>
      </c>
      <c r="B1904" s="70" t="s">
        <v>1965</v>
      </c>
      <c r="C1904" s="71" t="s">
        <v>14</v>
      </c>
      <c r="D1904" s="72">
        <v>80.16</v>
      </c>
    </row>
    <row r="1905" spans="1:4" x14ac:dyDescent="0.25">
      <c r="A1905" s="71">
        <v>97653</v>
      </c>
      <c r="B1905" s="70" t="s">
        <v>1966</v>
      </c>
      <c r="C1905" s="71" t="s">
        <v>14</v>
      </c>
      <c r="D1905" s="72">
        <v>143.38999999999999</v>
      </c>
    </row>
    <row r="1906" spans="1:4" x14ac:dyDescent="0.25">
      <c r="A1906" s="71">
        <v>97657</v>
      </c>
      <c r="B1906" s="70" t="s">
        <v>1967</v>
      </c>
      <c r="C1906" s="71" t="s">
        <v>14</v>
      </c>
      <c r="D1906" s="72">
        <v>651.80999999999995</v>
      </c>
    </row>
    <row r="1907" spans="1:4" x14ac:dyDescent="0.25">
      <c r="A1907" s="71">
        <v>97659</v>
      </c>
      <c r="B1907" s="70" t="s">
        <v>1968</v>
      </c>
      <c r="C1907" s="71" t="s">
        <v>14</v>
      </c>
      <c r="D1907" s="72">
        <v>304.45999999999998</v>
      </c>
    </row>
    <row r="1908" spans="1:4" x14ac:dyDescent="0.25">
      <c r="A1908" s="71">
        <v>97656</v>
      </c>
      <c r="B1908" s="70" t="s">
        <v>1969</v>
      </c>
      <c r="C1908" s="71" t="s">
        <v>14</v>
      </c>
      <c r="D1908" s="72">
        <v>328.84</v>
      </c>
    </row>
    <row r="1909" spans="1:4" x14ac:dyDescent="0.25">
      <c r="A1909" s="71">
        <v>97658</v>
      </c>
      <c r="B1909" s="70" t="s">
        <v>1970</v>
      </c>
      <c r="C1909" s="71" t="s">
        <v>14</v>
      </c>
      <c r="D1909" s="72">
        <v>220.87</v>
      </c>
    </row>
    <row r="1910" spans="1:4" x14ac:dyDescent="0.25">
      <c r="A1910" s="71">
        <v>97650</v>
      </c>
      <c r="B1910" s="70" t="s">
        <v>1971</v>
      </c>
      <c r="C1910" s="71" t="s">
        <v>37</v>
      </c>
      <c r="D1910" s="72">
        <v>7.35</v>
      </c>
    </row>
    <row r="1911" spans="1:4" x14ac:dyDescent="0.25">
      <c r="A1911" s="71">
        <v>97642</v>
      </c>
      <c r="B1911" s="70" t="s">
        <v>1972</v>
      </c>
      <c r="C1911" s="71" t="s">
        <v>37</v>
      </c>
      <c r="D1911" s="72">
        <v>2.85</v>
      </c>
    </row>
    <row r="1912" spans="1:4" x14ac:dyDescent="0.25">
      <c r="A1912" s="71">
        <v>97655</v>
      </c>
      <c r="B1912" s="70" t="s">
        <v>1973</v>
      </c>
      <c r="C1912" s="71" t="s">
        <v>37</v>
      </c>
      <c r="D1912" s="72">
        <v>36.229999999999997</v>
      </c>
    </row>
    <row r="1913" spans="1:4" x14ac:dyDescent="0.25">
      <c r="A1913" s="71">
        <v>97662</v>
      </c>
      <c r="B1913" s="70" t="s">
        <v>1974</v>
      </c>
      <c r="C1913" s="71" t="s">
        <v>16</v>
      </c>
      <c r="D1913" s="72">
        <v>0.48</v>
      </c>
    </row>
    <row r="1914" spans="1:4" x14ac:dyDescent="0.25">
      <c r="A1914" s="71">
        <v>97646</v>
      </c>
      <c r="B1914" s="70" t="s">
        <v>1975</v>
      </c>
      <c r="C1914" s="71" t="s">
        <v>37</v>
      </c>
      <c r="D1914" s="72">
        <v>0</v>
      </c>
    </row>
    <row r="1915" spans="1:4" x14ac:dyDescent="0.25">
      <c r="A1915" s="71">
        <v>92712</v>
      </c>
      <c r="B1915" s="70" t="s">
        <v>1976</v>
      </c>
      <c r="C1915" s="71" t="s">
        <v>44</v>
      </c>
      <c r="D1915" s="72">
        <v>0.32</v>
      </c>
    </row>
    <row r="1916" spans="1:4" x14ac:dyDescent="0.25">
      <c r="A1916" s="71">
        <v>92713</v>
      </c>
      <c r="B1916" s="70" t="s">
        <v>1977</v>
      </c>
      <c r="C1916" s="71" t="s">
        <v>44</v>
      </c>
      <c r="D1916" s="72">
        <v>7.0000000000000007E-2</v>
      </c>
    </row>
    <row r="1917" spans="1:4" x14ac:dyDescent="0.25">
      <c r="A1917" s="71">
        <v>92714</v>
      </c>
      <c r="B1917" s="70" t="s">
        <v>1978</v>
      </c>
      <c r="C1917" s="71" t="s">
        <v>44</v>
      </c>
      <c r="D1917" s="72">
        <v>0.4</v>
      </c>
    </row>
    <row r="1918" spans="1:4" x14ac:dyDescent="0.25">
      <c r="A1918" s="71">
        <v>92715</v>
      </c>
      <c r="B1918" s="70" t="s">
        <v>1979</v>
      </c>
      <c r="C1918" s="71" t="s">
        <v>44</v>
      </c>
      <c r="D1918" s="72">
        <v>104.3</v>
      </c>
    </row>
    <row r="1919" spans="1:4" x14ac:dyDescent="0.25">
      <c r="A1919" s="71">
        <v>103663</v>
      </c>
      <c r="B1919" s="70" t="s">
        <v>1980</v>
      </c>
      <c r="C1919" s="71" t="s">
        <v>44</v>
      </c>
      <c r="D1919" s="72">
        <v>0</v>
      </c>
    </row>
    <row r="1920" spans="1:4" x14ac:dyDescent="0.25">
      <c r="A1920" s="71">
        <v>104390</v>
      </c>
      <c r="B1920" s="70" t="s">
        <v>1981</v>
      </c>
      <c r="C1920" s="71" t="s">
        <v>44</v>
      </c>
      <c r="D1920" s="72">
        <v>0</v>
      </c>
    </row>
    <row r="1921" spans="1:4" x14ac:dyDescent="0.25">
      <c r="A1921" s="71">
        <v>103664</v>
      </c>
      <c r="B1921" s="70" t="s">
        <v>1982</v>
      </c>
      <c r="C1921" s="71" t="s">
        <v>44</v>
      </c>
      <c r="D1921" s="72">
        <v>0</v>
      </c>
    </row>
    <row r="1922" spans="1:4" x14ac:dyDescent="0.25">
      <c r="A1922" s="71">
        <v>104451</v>
      </c>
      <c r="B1922" s="70" t="s">
        <v>1983</v>
      </c>
      <c r="C1922" s="71" t="s">
        <v>44</v>
      </c>
      <c r="D1922" s="72">
        <v>0</v>
      </c>
    </row>
    <row r="1923" spans="1:4" x14ac:dyDescent="0.25">
      <c r="A1923" s="71">
        <v>103666</v>
      </c>
      <c r="B1923" s="70" t="s">
        <v>1984</v>
      </c>
      <c r="C1923" s="71" t="s">
        <v>44</v>
      </c>
      <c r="D1923" s="72">
        <v>135.16999999999999</v>
      </c>
    </row>
    <row r="1924" spans="1:4" x14ac:dyDescent="0.25">
      <c r="A1924" s="71">
        <v>89212</v>
      </c>
      <c r="B1924" s="70" t="s">
        <v>1985</v>
      </c>
      <c r="C1924" s="71" t="s">
        <v>44</v>
      </c>
      <c r="D1924" s="72">
        <v>29.76</v>
      </c>
    </row>
    <row r="1925" spans="1:4" x14ac:dyDescent="0.25">
      <c r="A1925" s="71">
        <v>89213</v>
      </c>
      <c r="B1925" s="70" t="s">
        <v>1986</v>
      </c>
      <c r="C1925" s="71" t="s">
        <v>44</v>
      </c>
      <c r="D1925" s="72">
        <v>9.18</v>
      </c>
    </row>
    <row r="1926" spans="1:4" x14ac:dyDescent="0.25">
      <c r="A1926" s="71">
        <v>89214</v>
      </c>
      <c r="B1926" s="70" t="s">
        <v>1987</v>
      </c>
      <c r="C1926" s="71" t="s">
        <v>44</v>
      </c>
      <c r="D1926" s="72">
        <v>27.94</v>
      </c>
    </row>
    <row r="1927" spans="1:4" x14ac:dyDescent="0.25">
      <c r="A1927" s="71">
        <v>89215</v>
      </c>
      <c r="B1927" s="70" t="s">
        <v>1988</v>
      </c>
      <c r="C1927" s="71" t="s">
        <v>44</v>
      </c>
      <c r="D1927" s="72">
        <v>92.49</v>
      </c>
    </row>
    <row r="1928" spans="1:4" x14ac:dyDescent="0.25">
      <c r="A1928" s="71">
        <v>87441</v>
      </c>
      <c r="B1928" s="70" t="s">
        <v>1989</v>
      </c>
      <c r="C1928" s="71" t="s">
        <v>44</v>
      </c>
      <c r="D1928" s="72">
        <v>0.41</v>
      </c>
    </row>
    <row r="1929" spans="1:4" x14ac:dyDescent="0.25">
      <c r="A1929" s="71">
        <v>87442</v>
      </c>
      <c r="B1929" s="70" t="s">
        <v>1990</v>
      </c>
      <c r="C1929" s="71" t="s">
        <v>44</v>
      </c>
      <c r="D1929" s="72">
        <v>0.09</v>
      </c>
    </row>
    <row r="1930" spans="1:4" x14ac:dyDescent="0.25">
      <c r="A1930" s="71">
        <v>87443</v>
      </c>
      <c r="B1930" s="70" t="s">
        <v>1991</v>
      </c>
      <c r="C1930" s="71" t="s">
        <v>44</v>
      </c>
      <c r="D1930" s="72">
        <v>0.52</v>
      </c>
    </row>
    <row r="1931" spans="1:4" x14ac:dyDescent="0.25">
      <c r="A1931" s="71">
        <v>87444</v>
      </c>
      <c r="B1931" s="70" t="s">
        <v>1992</v>
      </c>
      <c r="C1931" s="71" t="s">
        <v>44</v>
      </c>
      <c r="D1931" s="72">
        <v>4.17</v>
      </c>
    </row>
    <row r="1932" spans="1:4" x14ac:dyDescent="0.25">
      <c r="A1932" s="71">
        <v>93229</v>
      </c>
      <c r="B1932" s="70" t="s">
        <v>1993</v>
      </c>
      <c r="C1932" s="71" t="s">
        <v>44</v>
      </c>
      <c r="D1932" s="72">
        <v>0.38</v>
      </c>
    </row>
    <row r="1933" spans="1:4" x14ac:dyDescent="0.25">
      <c r="A1933" s="71">
        <v>93230</v>
      </c>
      <c r="B1933" s="70" t="s">
        <v>1994</v>
      </c>
      <c r="C1933" s="71" t="s">
        <v>44</v>
      </c>
      <c r="D1933" s="72">
        <v>0.08</v>
      </c>
    </row>
    <row r="1934" spans="1:4" x14ac:dyDescent="0.25">
      <c r="A1934" s="71">
        <v>93231</v>
      </c>
      <c r="B1934" s="70" t="s">
        <v>1995</v>
      </c>
      <c r="C1934" s="71" t="s">
        <v>44</v>
      </c>
      <c r="D1934" s="72">
        <v>0.47</v>
      </c>
    </row>
    <row r="1935" spans="1:4" x14ac:dyDescent="0.25">
      <c r="A1935" s="71">
        <v>93232</v>
      </c>
      <c r="B1935" s="70" t="s">
        <v>1996</v>
      </c>
      <c r="C1935" s="71" t="s">
        <v>44</v>
      </c>
      <c r="D1935" s="72">
        <v>4.5999999999999996</v>
      </c>
    </row>
    <row r="1936" spans="1:4" x14ac:dyDescent="0.25">
      <c r="A1936" s="71">
        <v>102948</v>
      </c>
      <c r="B1936" s="70" t="s">
        <v>1997</v>
      </c>
      <c r="C1936" s="71" t="s">
        <v>44</v>
      </c>
      <c r="D1936" s="72">
        <v>0</v>
      </c>
    </row>
    <row r="1937" spans="1:4" x14ac:dyDescent="0.25">
      <c r="A1937" s="71">
        <v>102949</v>
      </c>
      <c r="B1937" s="70" t="s">
        <v>1998</v>
      </c>
      <c r="C1937" s="71" t="s">
        <v>44</v>
      </c>
      <c r="D1937" s="72">
        <v>0</v>
      </c>
    </row>
    <row r="1938" spans="1:4" x14ac:dyDescent="0.25">
      <c r="A1938" s="71">
        <v>102950</v>
      </c>
      <c r="B1938" s="70" t="s">
        <v>1999</v>
      </c>
      <c r="C1938" s="71" t="s">
        <v>44</v>
      </c>
      <c r="D1938" s="72">
        <v>0</v>
      </c>
    </row>
    <row r="1939" spans="1:4" x14ac:dyDescent="0.25">
      <c r="A1939" s="71">
        <v>102951</v>
      </c>
      <c r="B1939" s="70" t="s">
        <v>2000</v>
      </c>
      <c r="C1939" s="71" t="s">
        <v>44</v>
      </c>
      <c r="D1939" s="72">
        <v>0.69</v>
      </c>
    </row>
    <row r="1940" spans="1:4" x14ac:dyDescent="0.25">
      <c r="A1940" s="71">
        <v>88826</v>
      </c>
      <c r="B1940" s="70" t="s">
        <v>2001</v>
      </c>
      <c r="C1940" s="71" t="s">
        <v>44</v>
      </c>
      <c r="D1940" s="72">
        <v>0.3</v>
      </c>
    </row>
    <row r="1941" spans="1:4" x14ac:dyDescent="0.25">
      <c r="A1941" s="71">
        <v>88827</v>
      </c>
      <c r="B1941" s="70" t="s">
        <v>2002</v>
      </c>
      <c r="C1941" s="71" t="s">
        <v>44</v>
      </c>
      <c r="D1941" s="72">
        <v>7.0000000000000007E-2</v>
      </c>
    </row>
    <row r="1942" spans="1:4" x14ac:dyDescent="0.25">
      <c r="A1942" s="71">
        <v>88828</v>
      </c>
      <c r="B1942" s="70" t="s">
        <v>2003</v>
      </c>
      <c r="C1942" s="71" t="s">
        <v>44</v>
      </c>
      <c r="D1942" s="72">
        <v>0.33</v>
      </c>
    </row>
    <row r="1943" spans="1:4" x14ac:dyDescent="0.25">
      <c r="A1943" s="71">
        <v>88829</v>
      </c>
      <c r="B1943" s="70" t="s">
        <v>2004</v>
      </c>
      <c r="C1943" s="71" t="s">
        <v>44</v>
      </c>
      <c r="D1943" s="72">
        <v>1.37</v>
      </c>
    </row>
    <row r="1944" spans="1:4" x14ac:dyDescent="0.25">
      <c r="A1944" s="71">
        <v>89221</v>
      </c>
      <c r="B1944" s="70" t="s">
        <v>2005</v>
      </c>
      <c r="C1944" s="71" t="s">
        <v>44</v>
      </c>
      <c r="D1944" s="72">
        <v>1.24</v>
      </c>
    </row>
    <row r="1945" spans="1:4" x14ac:dyDescent="0.25">
      <c r="A1945" s="71">
        <v>89222</v>
      </c>
      <c r="B1945" s="70" t="s">
        <v>2006</v>
      </c>
      <c r="C1945" s="71" t="s">
        <v>44</v>
      </c>
      <c r="D1945" s="72">
        <v>0.28000000000000003</v>
      </c>
    </row>
    <row r="1946" spans="1:4" x14ac:dyDescent="0.25">
      <c r="A1946" s="71">
        <v>89223</v>
      </c>
      <c r="B1946" s="70" t="s">
        <v>2007</v>
      </c>
      <c r="C1946" s="71" t="s">
        <v>44</v>
      </c>
      <c r="D1946" s="72">
        <v>1.36</v>
      </c>
    </row>
    <row r="1947" spans="1:4" x14ac:dyDescent="0.25">
      <c r="A1947" s="71">
        <v>89224</v>
      </c>
      <c r="B1947" s="70" t="s">
        <v>2008</v>
      </c>
      <c r="C1947" s="71" t="s">
        <v>44</v>
      </c>
      <c r="D1947" s="72">
        <v>2.75</v>
      </c>
    </row>
    <row r="1948" spans="1:4" x14ac:dyDescent="0.25">
      <c r="A1948" s="71">
        <v>89274</v>
      </c>
      <c r="B1948" s="70" t="s">
        <v>2009</v>
      </c>
      <c r="C1948" s="71" t="s">
        <v>44</v>
      </c>
      <c r="D1948" s="72">
        <v>1.51</v>
      </c>
    </row>
    <row r="1949" spans="1:4" x14ac:dyDescent="0.25">
      <c r="A1949" s="71">
        <v>89275</v>
      </c>
      <c r="B1949" s="70" t="s">
        <v>2010</v>
      </c>
      <c r="C1949" s="71" t="s">
        <v>44</v>
      </c>
      <c r="D1949" s="72">
        <v>0.35</v>
      </c>
    </row>
    <row r="1950" spans="1:4" x14ac:dyDescent="0.25">
      <c r="A1950" s="71">
        <v>89276</v>
      </c>
      <c r="B1950" s="70" t="s">
        <v>2011</v>
      </c>
      <c r="C1950" s="71" t="s">
        <v>44</v>
      </c>
      <c r="D1950" s="72">
        <v>1.89</v>
      </c>
    </row>
    <row r="1951" spans="1:4" x14ac:dyDescent="0.25">
      <c r="A1951" s="71">
        <v>89277</v>
      </c>
      <c r="B1951" s="70" t="s">
        <v>2012</v>
      </c>
      <c r="C1951" s="71" t="s">
        <v>44</v>
      </c>
      <c r="D1951" s="72">
        <v>8.34</v>
      </c>
    </row>
    <row r="1952" spans="1:4" x14ac:dyDescent="0.25">
      <c r="A1952" s="71">
        <v>90646</v>
      </c>
      <c r="B1952" s="70" t="s">
        <v>2013</v>
      </c>
      <c r="C1952" s="71" t="s">
        <v>44</v>
      </c>
      <c r="D1952" s="72">
        <v>1</v>
      </c>
    </row>
    <row r="1953" spans="1:4" x14ac:dyDescent="0.25">
      <c r="A1953" s="71">
        <v>90647</v>
      </c>
      <c r="B1953" s="70" t="s">
        <v>2014</v>
      </c>
      <c r="C1953" s="71" t="s">
        <v>44</v>
      </c>
      <c r="D1953" s="72">
        <v>0.23</v>
      </c>
    </row>
    <row r="1954" spans="1:4" x14ac:dyDescent="0.25">
      <c r="A1954" s="71">
        <v>90648</v>
      </c>
      <c r="B1954" s="70" t="s">
        <v>2015</v>
      </c>
      <c r="C1954" s="71" t="s">
        <v>44</v>
      </c>
      <c r="D1954" s="72">
        <v>1.1000000000000001</v>
      </c>
    </row>
    <row r="1955" spans="1:4" x14ac:dyDescent="0.25">
      <c r="A1955" s="71">
        <v>90649</v>
      </c>
      <c r="B1955" s="70" t="s">
        <v>2016</v>
      </c>
      <c r="C1955" s="71" t="s">
        <v>44</v>
      </c>
      <c r="D1955" s="72">
        <v>10.65</v>
      </c>
    </row>
    <row r="1956" spans="1:4" x14ac:dyDescent="0.25">
      <c r="A1956" s="71">
        <v>90652</v>
      </c>
      <c r="B1956" s="70" t="s">
        <v>2017</v>
      </c>
      <c r="C1956" s="71" t="s">
        <v>44</v>
      </c>
      <c r="D1956" s="72">
        <v>3.73</v>
      </c>
    </row>
    <row r="1957" spans="1:4" x14ac:dyDescent="0.25">
      <c r="A1957" s="71">
        <v>90653</v>
      </c>
      <c r="B1957" s="70" t="s">
        <v>2018</v>
      </c>
      <c r="C1957" s="71" t="s">
        <v>44</v>
      </c>
      <c r="D1957" s="72">
        <v>0.86</v>
      </c>
    </row>
    <row r="1958" spans="1:4" x14ac:dyDescent="0.25">
      <c r="A1958" s="71">
        <v>90654</v>
      </c>
      <c r="B1958" s="70" t="s">
        <v>2019</v>
      </c>
      <c r="C1958" s="71" t="s">
        <v>44</v>
      </c>
      <c r="D1958" s="72">
        <v>4.08</v>
      </c>
    </row>
    <row r="1959" spans="1:4" x14ac:dyDescent="0.25">
      <c r="A1959" s="71">
        <v>90655</v>
      </c>
      <c r="B1959" s="70" t="s">
        <v>2020</v>
      </c>
      <c r="C1959" s="71" t="s">
        <v>44</v>
      </c>
      <c r="D1959" s="72">
        <v>7.01</v>
      </c>
    </row>
    <row r="1960" spans="1:4" x14ac:dyDescent="0.25">
      <c r="A1960" s="71">
        <v>90658</v>
      </c>
      <c r="B1960" s="70" t="s">
        <v>2021</v>
      </c>
      <c r="C1960" s="71" t="s">
        <v>44</v>
      </c>
      <c r="D1960" s="72">
        <v>4</v>
      </c>
    </row>
    <row r="1961" spans="1:4" x14ac:dyDescent="0.25">
      <c r="A1961" s="71">
        <v>90659</v>
      </c>
      <c r="B1961" s="70" t="s">
        <v>2022</v>
      </c>
      <c r="C1961" s="71" t="s">
        <v>44</v>
      </c>
      <c r="D1961" s="72">
        <v>0.92</v>
      </c>
    </row>
    <row r="1962" spans="1:4" x14ac:dyDescent="0.25">
      <c r="A1962" s="71">
        <v>90660</v>
      </c>
      <c r="B1962" s="70" t="s">
        <v>2023</v>
      </c>
      <c r="C1962" s="71" t="s">
        <v>44</v>
      </c>
      <c r="D1962" s="72">
        <v>4.37</v>
      </c>
    </row>
    <row r="1963" spans="1:4" x14ac:dyDescent="0.25">
      <c r="A1963" s="71">
        <v>90661</v>
      </c>
      <c r="B1963" s="70" t="s">
        <v>2024</v>
      </c>
      <c r="C1963" s="71" t="s">
        <v>44</v>
      </c>
      <c r="D1963" s="72">
        <v>7.01</v>
      </c>
    </row>
    <row r="1964" spans="1:4" x14ac:dyDescent="0.25">
      <c r="A1964" s="71">
        <v>89019</v>
      </c>
      <c r="B1964" s="70" t="s">
        <v>2025</v>
      </c>
      <c r="C1964" s="71" t="s">
        <v>44</v>
      </c>
      <c r="D1964" s="72">
        <v>0.57999999999999996</v>
      </c>
    </row>
    <row r="1965" spans="1:4" x14ac:dyDescent="0.25">
      <c r="A1965" s="71">
        <v>89020</v>
      </c>
      <c r="B1965" s="70" t="s">
        <v>2026</v>
      </c>
      <c r="C1965" s="71" t="s">
        <v>44</v>
      </c>
      <c r="D1965" s="72">
        <v>0.13</v>
      </c>
    </row>
    <row r="1966" spans="1:4" x14ac:dyDescent="0.25">
      <c r="A1966" s="71">
        <v>5800</v>
      </c>
      <c r="B1966" s="70" t="s">
        <v>2027</v>
      </c>
      <c r="C1966" s="71" t="s">
        <v>44</v>
      </c>
      <c r="D1966" s="72">
        <v>0.63</v>
      </c>
    </row>
    <row r="1967" spans="1:4" x14ac:dyDescent="0.25">
      <c r="A1967" s="71">
        <v>53866</v>
      </c>
      <c r="B1967" s="70" t="s">
        <v>2028</v>
      </c>
      <c r="C1967" s="71" t="s">
        <v>44</v>
      </c>
      <c r="D1967" s="72">
        <v>2.1</v>
      </c>
    </row>
    <row r="1968" spans="1:4" x14ac:dyDescent="0.25">
      <c r="A1968" s="71">
        <v>90639</v>
      </c>
      <c r="B1968" s="70" t="s">
        <v>2029</v>
      </c>
      <c r="C1968" s="71" t="s">
        <v>44</v>
      </c>
      <c r="D1968" s="72">
        <v>5.74</v>
      </c>
    </row>
    <row r="1969" spans="1:4" x14ac:dyDescent="0.25">
      <c r="A1969" s="71">
        <v>90640</v>
      </c>
      <c r="B1969" s="70" t="s">
        <v>2030</v>
      </c>
      <c r="C1969" s="71" t="s">
        <v>44</v>
      </c>
      <c r="D1969" s="72">
        <v>1.32</v>
      </c>
    </row>
    <row r="1970" spans="1:4" x14ac:dyDescent="0.25">
      <c r="A1970" s="71">
        <v>90641</v>
      </c>
      <c r="B1970" s="70" t="s">
        <v>2031</v>
      </c>
      <c r="C1970" s="71" t="s">
        <v>44</v>
      </c>
      <c r="D1970" s="72">
        <v>6.27</v>
      </c>
    </row>
    <row r="1971" spans="1:4" x14ac:dyDescent="0.25">
      <c r="A1971" s="71">
        <v>90642</v>
      </c>
      <c r="B1971" s="70" t="s">
        <v>2032</v>
      </c>
      <c r="C1971" s="71" t="s">
        <v>44</v>
      </c>
      <c r="D1971" s="72">
        <v>12.51</v>
      </c>
    </row>
    <row r="1972" spans="1:4" x14ac:dyDescent="0.25">
      <c r="A1972" s="71">
        <v>102806</v>
      </c>
      <c r="B1972" s="70" t="s">
        <v>2033</v>
      </c>
      <c r="C1972" s="71" t="s">
        <v>44</v>
      </c>
      <c r="D1972" s="72">
        <v>0</v>
      </c>
    </row>
    <row r="1973" spans="1:4" x14ac:dyDescent="0.25">
      <c r="A1973" s="71">
        <v>102807</v>
      </c>
      <c r="B1973" s="70" t="s">
        <v>2034</v>
      </c>
      <c r="C1973" s="71" t="s">
        <v>44</v>
      </c>
      <c r="D1973" s="72">
        <v>0</v>
      </c>
    </row>
    <row r="1974" spans="1:4" x14ac:dyDescent="0.25">
      <c r="A1974" s="71">
        <v>102808</v>
      </c>
      <c r="B1974" s="70" t="s">
        <v>2035</v>
      </c>
      <c r="C1974" s="71" t="s">
        <v>44</v>
      </c>
      <c r="D1974" s="72">
        <v>0</v>
      </c>
    </row>
    <row r="1975" spans="1:4" x14ac:dyDescent="0.25">
      <c r="A1975" s="71">
        <v>102809</v>
      </c>
      <c r="B1975" s="70" t="s">
        <v>2036</v>
      </c>
      <c r="C1975" s="71" t="s">
        <v>44</v>
      </c>
      <c r="D1975" s="72">
        <v>18.21</v>
      </c>
    </row>
    <row r="1976" spans="1:4" x14ac:dyDescent="0.25">
      <c r="A1976" s="71">
        <v>92140</v>
      </c>
      <c r="B1976" s="70" t="s">
        <v>2037</v>
      </c>
      <c r="C1976" s="71" t="s">
        <v>44</v>
      </c>
      <c r="D1976" s="72">
        <v>4.8899999999999997</v>
      </c>
    </row>
    <row r="1977" spans="1:4" x14ac:dyDescent="0.25">
      <c r="A1977" s="71">
        <v>92142</v>
      </c>
      <c r="B1977" s="70" t="s">
        <v>2038</v>
      </c>
      <c r="C1977" s="71" t="s">
        <v>44</v>
      </c>
      <c r="D1977" s="72">
        <v>0.61</v>
      </c>
    </row>
    <row r="1978" spans="1:4" x14ac:dyDescent="0.25">
      <c r="A1978" s="71">
        <v>92141</v>
      </c>
      <c r="B1978" s="70" t="s">
        <v>2039</v>
      </c>
      <c r="C1978" s="71" t="s">
        <v>44</v>
      </c>
      <c r="D1978" s="72">
        <v>1.5</v>
      </c>
    </row>
    <row r="1979" spans="1:4" x14ac:dyDescent="0.25">
      <c r="A1979" s="71">
        <v>92143</v>
      </c>
      <c r="B1979" s="70" t="s">
        <v>2040</v>
      </c>
      <c r="C1979" s="71" t="s">
        <v>44</v>
      </c>
      <c r="D1979" s="72">
        <v>6.11</v>
      </c>
    </row>
    <row r="1980" spans="1:4" x14ac:dyDescent="0.25">
      <c r="A1980" s="71">
        <v>92144</v>
      </c>
      <c r="B1980" s="70" t="s">
        <v>2041</v>
      </c>
      <c r="C1980" s="71" t="s">
        <v>44</v>
      </c>
      <c r="D1980" s="72">
        <v>40</v>
      </c>
    </row>
    <row r="1981" spans="1:4" x14ac:dyDescent="0.25">
      <c r="A1981" s="71">
        <v>92133</v>
      </c>
      <c r="B1981" s="70" t="s">
        <v>2042</v>
      </c>
      <c r="C1981" s="71" t="s">
        <v>44</v>
      </c>
      <c r="D1981" s="72">
        <v>13.35</v>
      </c>
    </row>
    <row r="1982" spans="1:4" x14ac:dyDescent="0.25">
      <c r="A1982" s="71">
        <v>92135</v>
      </c>
      <c r="B1982" s="70" t="s">
        <v>2043</v>
      </c>
      <c r="C1982" s="71" t="s">
        <v>44</v>
      </c>
      <c r="D1982" s="72">
        <v>1.66</v>
      </c>
    </row>
    <row r="1983" spans="1:4" x14ac:dyDescent="0.25">
      <c r="A1983" s="71">
        <v>92134</v>
      </c>
      <c r="B1983" s="70" t="s">
        <v>2044</v>
      </c>
      <c r="C1983" s="71" t="s">
        <v>44</v>
      </c>
      <c r="D1983" s="72">
        <v>4.1100000000000003</v>
      </c>
    </row>
    <row r="1984" spans="1:4" x14ac:dyDescent="0.25">
      <c r="A1984" s="71">
        <v>92136</v>
      </c>
      <c r="B1984" s="70" t="s">
        <v>2045</v>
      </c>
      <c r="C1984" s="71" t="s">
        <v>44</v>
      </c>
      <c r="D1984" s="72">
        <v>16.690000000000001</v>
      </c>
    </row>
    <row r="1985" spans="1:4" x14ac:dyDescent="0.25">
      <c r="A1985" s="71">
        <v>92137</v>
      </c>
      <c r="B1985" s="70" t="s">
        <v>2046</v>
      </c>
      <c r="C1985" s="71" t="s">
        <v>44</v>
      </c>
      <c r="D1985" s="72">
        <v>35.1</v>
      </c>
    </row>
    <row r="1986" spans="1:4" x14ac:dyDescent="0.25">
      <c r="A1986" s="71">
        <v>91380</v>
      </c>
      <c r="B1986" s="70" t="s">
        <v>2047</v>
      </c>
      <c r="C1986" s="71" t="s">
        <v>44</v>
      </c>
      <c r="D1986" s="72">
        <v>29.3</v>
      </c>
    </row>
    <row r="1987" spans="1:4" x14ac:dyDescent="0.25">
      <c r="A1987" s="71">
        <v>91382</v>
      </c>
      <c r="B1987" s="70" t="s">
        <v>2048</v>
      </c>
      <c r="C1987" s="71" t="s">
        <v>44</v>
      </c>
      <c r="D1987" s="72">
        <v>4.54</v>
      </c>
    </row>
    <row r="1988" spans="1:4" x14ac:dyDescent="0.25">
      <c r="A1988" s="71">
        <v>91381</v>
      </c>
      <c r="B1988" s="70" t="s">
        <v>2049</v>
      </c>
      <c r="C1988" s="71" t="s">
        <v>44</v>
      </c>
      <c r="D1988" s="72">
        <v>11.24</v>
      </c>
    </row>
    <row r="1989" spans="1:4" x14ac:dyDescent="0.25">
      <c r="A1989" s="71">
        <v>91383</v>
      </c>
      <c r="B1989" s="70" t="s">
        <v>2050</v>
      </c>
      <c r="C1989" s="71" t="s">
        <v>44</v>
      </c>
      <c r="D1989" s="72">
        <v>52.71</v>
      </c>
    </row>
    <row r="1990" spans="1:4" x14ac:dyDescent="0.25">
      <c r="A1990" s="71">
        <v>91384</v>
      </c>
      <c r="B1990" s="70" t="s">
        <v>2051</v>
      </c>
      <c r="C1990" s="71" t="s">
        <v>44</v>
      </c>
      <c r="D1990" s="72">
        <v>141.25</v>
      </c>
    </row>
    <row r="1991" spans="1:4" x14ac:dyDescent="0.25">
      <c r="A1991" s="71">
        <v>96030</v>
      </c>
      <c r="B1991" s="70" t="s">
        <v>2052</v>
      </c>
      <c r="C1991" s="71" t="s">
        <v>44</v>
      </c>
      <c r="D1991" s="72">
        <v>36.03</v>
      </c>
    </row>
    <row r="1992" spans="1:4" x14ac:dyDescent="0.25">
      <c r="A1992" s="71">
        <v>96032</v>
      </c>
      <c r="B1992" s="70" t="s">
        <v>2053</v>
      </c>
      <c r="C1992" s="71" t="s">
        <v>44</v>
      </c>
      <c r="D1992" s="72">
        <v>5.07</v>
      </c>
    </row>
    <row r="1993" spans="1:4" x14ac:dyDescent="0.25">
      <c r="A1993" s="71">
        <v>96031</v>
      </c>
      <c r="B1993" s="70" t="s">
        <v>2054</v>
      </c>
      <c r="C1993" s="71" t="s">
        <v>44</v>
      </c>
      <c r="D1993" s="72">
        <v>12.62</v>
      </c>
    </row>
    <row r="1994" spans="1:4" x14ac:dyDescent="0.25">
      <c r="A1994" s="71">
        <v>96033</v>
      </c>
      <c r="B1994" s="70" t="s">
        <v>2055</v>
      </c>
      <c r="C1994" s="71" t="s">
        <v>44</v>
      </c>
      <c r="D1994" s="72">
        <v>58.32</v>
      </c>
    </row>
    <row r="1995" spans="1:4" x14ac:dyDescent="0.25">
      <c r="A1995" s="71">
        <v>96034</v>
      </c>
      <c r="B1995" s="70" t="s">
        <v>2056</v>
      </c>
      <c r="C1995" s="71" t="s">
        <v>44</v>
      </c>
      <c r="D1995" s="72">
        <v>141.25</v>
      </c>
    </row>
    <row r="1996" spans="1:4" x14ac:dyDescent="0.25">
      <c r="A1996" s="71">
        <v>89870</v>
      </c>
      <c r="B1996" s="70" t="s">
        <v>2057</v>
      </c>
      <c r="C1996" s="71" t="s">
        <v>44</v>
      </c>
      <c r="D1996" s="72">
        <v>40.19</v>
      </c>
    </row>
    <row r="1997" spans="1:4" x14ac:dyDescent="0.25">
      <c r="A1997" s="71">
        <v>89872</v>
      </c>
      <c r="B1997" s="70" t="s">
        <v>2058</v>
      </c>
      <c r="C1997" s="71" t="s">
        <v>44</v>
      </c>
      <c r="D1997" s="72">
        <v>5.7</v>
      </c>
    </row>
    <row r="1998" spans="1:4" x14ac:dyDescent="0.25">
      <c r="A1998" s="71">
        <v>89871</v>
      </c>
      <c r="B1998" s="70" t="s">
        <v>2059</v>
      </c>
      <c r="C1998" s="71" t="s">
        <v>44</v>
      </c>
      <c r="D1998" s="72">
        <v>14.13</v>
      </c>
    </row>
    <row r="1999" spans="1:4" x14ac:dyDescent="0.25">
      <c r="A1999" s="71">
        <v>89873</v>
      </c>
      <c r="B1999" s="70" t="s">
        <v>2060</v>
      </c>
      <c r="C1999" s="71" t="s">
        <v>44</v>
      </c>
      <c r="D1999" s="72">
        <v>68.73</v>
      </c>
    </row>
    <row r="2000" spans="1:4" x14ac:dyDescent="0.25">
      <c r="A2000" s="71">
        <v>89874</v>
      </c>
      <c r="B2000" s="70" t="s">
        <v>2061</v>
      </c>
      <c r="C2000" s="71" t="s">
        <v>44</v>
      </c>
      <c r="D2000" s="72">
        <v>175.64</v>
      </c>
    </row>
    <row r="2001" spans="1:4" x14ac:dyDescent="0.25">
      <c r="A2001" s="71">
        <v>89878</v>
      </c>
      <c r="B2001" s="70" t="s">
        <v>2062</v>
      </c>
      <c r="C2001" s="71" t="s">
        <v>44</v>
      </c>
      <c r="D2001" s="72">
        <v>43.03</v>
      </c>
    </row>
    <row r="2002" spans="1:4" x14ac:dyDescent="0.25">
      <c r="A2002" s="71">
        <v>89880</v>
      </c>
      <c r="B2002" s="70" t="s">
        <v>2063</v>
      </c>
      <c r="C2002" s="71" t="s">
        <v>44</v>
      </c>
      <c r="D2002" s="72">
        <v>6</v>
      </c>
    </row>
    <row r="2003" spans="1:4" x14ac:dyDescent="0.25">
      <c r="A2003" s="71">
        <v>89879</v>
      </c>
      <c r="B2003" s="70" t="s">
        <v>2064</v>
      </c>
      <c r="C2003" s="71" t="s">
        <v>44</v>
      </c>
      <c r="D2003" s="72">
        <v>14.87</v>
      </c>
    </row>
    <row r="2004" spans="1:4" x14ac:dyDescent="0.25">
      <c r="A2004" s="71">
        <v>89881</v>
      </c>
      <c r="B2004" s="70" t="s">
        <v>2065</v>
      </c>
      <c r="C2004" s="71" t="s">
        <v>44</v>
      </c>
      <c r="D2004" s="72">
        <v>72.87</v>
      </c>
    </row>
    <row r="2005" spans="1:4" x14ac:dyDescent="0.25">
      <c r="A2005" s="71">
        <v>89882</v>
      </c>
      <c r="B2005" s="70" t="s">
        <v>2066</v>
      </c>
      <c r="C2005" s="71" t="s">
        <v>44</v>
      </c>
      <c r="D2005" s="72">
        <v>202.64</v>
      </c>
    </row>
    <row r="2006" spans="1:4" x14ac:dyDescent="0.25">
      <c r="A2006" s="71">
        <v>7058</v>
      </c>
      <c r="B2006" s="70" t="s">
        <v>2067</v>
      </c>
      <c r="C2006" s="71" t="s">
        <v>44</v>
      </c>
      <c r="D2006" s="72">
        <v>23.04</v>
      </c>
    </row>
    <row r="2007" spans="1:4" x14ac:dyDescent="0.25">
      <c r="A2007" s="71">
        <v>91402</v>
      </c>
      <c r="B2007" s="70" t="s">
        <v>2068</v>
      </c>
      <c r="C2007" s="71" t="s">
        <v>44</v>
      </c>
      <c r="D2007" s="72">
        <v>3.58</v>
      </c>
    </row>
    <row r="2008" spans="1:4" x14ac:dyDescent="0.25">
      <c r="A2008" s="71">
        <v>7059</v>
      </c>
      <c r="B2008" s="70" t="s">
        <v>2069</v>
      </c>
      <c r="C2008" s="71" t="s">
        <v>44</v>
      </c>
      <c r="D2008" s="72">
        <v>8.86</v>
      </c>
    </row>
    <row r="2009" spans="1:4" x14ac:dyDescent="0.25">
      <c r="A2009" s="71">
        <v>7060</v>
      </c>
      <c r="B2009" s="70" t="s">
        <v>2070</v>
      </c>
      <c r="C2009" s="71" t="s">
        <v>44</v>
      </c>
      <c r="D2009" s="72">
        <v>41.52</v>
      </c>
    </row>
    <row r="2010" spans="1:4" x14ac:dyDescent="0.25">
      <c r="A2010" s="71">
        <v>7061</v>
      </c>
      <c r="B2010" s="70" t="s">
        <v>2071</v>
      </c>
      <c r="C2010" s="71" t="s">
        <v>44</v>
      </c>
      <c r="D2010" s="72">
        <v>81.17</v>
      </c>
    </row>
    <row r="2011" spans="1:4" x14ac:dyDescent="0.25">
      <c r="A2011" s="71">
        <v>91367</v>
      </c>
      <c r="B2011" s="70" t="s">
        <v>2072</v>
      </c>
      <c r="C2011" s="71" t="s">
        <v>44</v>
      </c>
      <c r="D2011" s="72">
        <v>22.27</v>
      </c>
    </row>
    <row r="2012" spans="1:4" x14ac:dyDescent="0.25">
      <c r="A2012" s="71">
        <v>91369</v>
      </c>
      <c r="B2012" s="70" t="s">
        <v>2073</v>
      </c>
      <c r="C2012" s="71" t="s">
        <v>44</v>
      </c>
      <c r="D2012" s="72">
        <v>3.45</v>
      </c>
    </row>
    <row r="2013" spans="1:4" x14ac:dyDescent="0.25">
      <c r="A2013" s="71">
        <v>91368</v>
      </c>
      <c r="B2013" s="70" t="s">
        <v>2074</v>
      </c>
      <c r="C2013" s="71" t="s">
        <v>44</v>
      </c>
      <c r="D2013" s="72">
        <v>8.5500000000000007</v>
      </c>
    </row>
    <row r="2014" spans="1:4" x14ac:dyDescent="0.25">
      <c r="A2014" s="71">
        <v>5695</v>
      </c>
      <c r="B2014" s="70" t="s">
        <v>2075</v>
      </c>
      <c r="C2014" s="71" t="s">
        <v>44</v>
      </c>
      <c r="D2014" s="72">
        <v>40.130000000000003</v>
      </c>
    </row>
    <row r="2015" spans="1:4" x14ac:dyDescent="0.25">
      <c r="A2015" s="71">
        <v>53792</v>
      </c>
      <c r="B2015" s="70" t="s">
        <v>2076</v>
      </c>
      <c r="C2015" s="71" t="s">
        <v>44</v>
      </c>
      <c r="D2015" s="72">
        <v>100.9</v>
      </c>
    </row>
    <row r="2016" spans="1:4" x14ac:dyDescent="0.25">
      <c r="A2016" s="71">
        <v>92237</v>
      </c>
      <c r="B2016" s="70" t="s">
        <v>2077</v>
      </c>
      <c r="C2016" s="71" t="s">
        <v>44</v>
      </c>
      <c r="D2016" s="72">
        <v>30.06</v>
      </c>
    </row>
    <row r="2017" spans="1:4" x14ac:dyDescent="0.25">
      <c r="A2017" s="71">
        <v>92239</v>
      </c>
      <c r="B2017" s="70" t="s">
        <v>2078</v>
      </c>
      <c r="C2017" s="71" t="s">
        <v>44</v>
      </c>
      <c r="D2017" s="72">
        <v>4.8899999999999997</v>
      </c>
    </row>
    <row r="2018" spans="1:4" x14ac:dyDescent="0.25">
      <c r="A2018" s="71">
        <v>92238</v>
      </c>
      <c r="B2018" s="70" t="s">
        <v>2079</v>
      </c>
      <c r="C2018" s="71" t="s">
        <v>44</v>
      </c>
      <c r="D2018" s="72">
        <v>12.11</v>
      </c>
    </row>
    <row r="2019" spans="1:4" x14ac:dyDescent="0.25">
      <c r="A2019" s="71">
        <v>92240</v>
      </c>
      <c r="B2019" s="70" t="s">
        <v>2080</v>
      </c>
      <c r="C2019" s="71" t="s">
        <v>44</v>
      </c>
      <c r="D2019" s="72">
        <v>53.98</v>
      </c>
    </row>
    <row r="2020" spans="1:4" x14ac:dyDescent="0.25">
      <c r="A2020" s="71">
        <v>92241</v>
      </c>
      <c r="B2020" s="70" t="s">
        <v>2081</v>
      </c>
      <c r="C2020" s="71" t="s">
        <v>44</v>
      </c>
      <c r="D2020" s="72">
        <v>275.05</v>
      </c>
    </row>
    <row r="2021" spans="1:4" x14ac:dyDescent="0.25">
      <c r="A2021" s="71">
        <v>91640</v>
      </c>
      <c r="B2021" s="70" t="s">
        <v>2082</v>
      </c>
      <c r="C2021" s="71" t="s">
        <v>44</v>
      </c>
      <c r="D2021" s="72">
        <v>41.29</v>
      </c>
    </row>
    <row r="2022" spans="1:4" x14ac:dyDescent="0.25">
      <c r="A2022" s="71">
        <v>91642</v>
      </c>
      <c r="B2022" s="70" t="s">
        <v>2083</v>
      </c>
      <c r="C2022" s="71" t="s">
        <v>44</v>
      </c>
      <c r="D2022" s="72">
        <v>6.74</v>
      </c>
    </row>
    <row r="2023" spans="1:4" x14ac:dyDescent="0.25">
      <c r="A2023" s="71">
        <v>91641</v>
      </c>
      <c r="B2023" s="70" t="s">
        <v>2084</v>
      </c>
      <c r="C2023" s="71" t="s">
        <v>44</v>
      </c>
      <c r="D2023" s="72">
        <v>16.670000000000002</v>
      </c>
    </row>
    <row r="2024" spans="1:4" x14ac:dyDescent="0.25">
      <c r="A2024" s="71">
        <v>91643</v>
      </c>
      <c r="B2024" s="70" t="s">
        <v>2085</v>
      </c>
      <c r="C2024" s="71" t="s">
        <v>44</v>
      </c>
      <c r="D2024" s="72">
        <v>74.47</v>
      </c>
    </row>
    <row r="2025" spans="1:4" x14ac:dyDescent="0.25">
      <c r="A2025" s="71">
        <v>91644</v>
      </c>
      <c r="B2025" s="70" t="s">
        <v>2086</v>
      </c>
      <c r="C2025" s="71" t="s">
        <v>44</v>
      </c>
      <c r="D2025" s="72">
        <v>300.02</v>
      </c>
    </row>
    <row r="2026" spans="1:4" x14ac:dyDescent="0.25">
      <c r="A2026" s="71">
        <v>92105</v>
      </c>
      <c r="B2026" s="70" t="s">
        <v>2087</v>
      </c>
      <c r="C2026" s="71" t="s">
        <v>44</v>
      </c>
      <c r="D2026" s="72">
        <v>191.67</v>
      </c>
    </row>
    <row r="2027" spans="1:4" x14ac:dyDescent="0.25">
      <c r="A2027" s="71">
        <v>92101</v>
      </c>
      <c r="B2027" s="70" t="s">
        <v>2088</v>
      </c>
      <c r="C2027" s="71" t="s">
        <v>44</v>
      </c>
      <c r="D2027" s="72">
        <v>44.89</v>
      </c>
    </row>
    <row r="2028" spans="1:4" x14ac:dyDescent="0.25">
      <c r="A2028" s="71">
        <v>92103</v>
      </c>
      <c r="B2028" s="70" t="s">
        <v>2089</v>
      </c>
      <c r="C2028" s="71" t="s">
        <v>44</v>
      </c>
      <c r="D2028" s="72">
        <v>5.7</v>
      </c>
    </row>
    <row r="2029" spans="1:4" x14ac:dyDescent="0.25">
      <c r="A2029" s="71">
        <v>92102</v>
      </c>
      <c r="B2029" s="70" t="s">
        <v>2090</v>
      </c>
      <c r="C2029" s="71" t="s">
        <v>44</v>
      </c>
      <c r="D2029" s="72">
        <v>14.08</v>
      </c>
    </row>
    <row r="2030" spans="1:4" x14ac:dyDescent="0.25">
      <c r="A2030" s="71">
        <v>92104</v>
      </c>
      <c r="B2030" s="70" t="s">
        <v>2091</v>
      </c>
      <c r="C2030" s="71" t="s">
        <v>44</v>
      </c>
      <c r="D2030" s="72">
        <v>70.900000000000006</v>
      </c>
    </row>
    <row r="2031" spans="1:4" x14ac:dyDescent="0.25">
      <c r="A2031" s="71">
        <v>91396</v>
      </c>
      <c r="B2031" s="70" t="s">
        <v>2092</v>
      </c>
      <c r="C2031" s="71" t="s">
        <v>44</v>
      </c>
      <c r="D2031" s="72">
        <v>29.18</v>
      </c>
    </row>
    <row r="2032" spans="1:4" x14ac:dyDescent="0.25">
      <c r="A2032" s="71">
        <v>91398</v>
      </c>
      <c r="B2032" s="70" t="s">
        <v>2093</v>
      </c>
      <c r="C2032" s="71" t="s">
        <v>44</v>
      </c>
      <c r="D2032" s="72">
        <v>4.55</v>
      </c>
    </row>
    <row r="2033" spans="1:4" x14ac:dyDescent="0.25">
      <c r="A2033" s="71">
        <v>91397</v>
      </c>
      <c r="B2033" s="70" t="s">
        <v>2094</v>
      </c>
      <c r="C2033" s="71" t="s">
        <v>44</v>
      </c>
      <c r="D2033" s="72">
        <v>11.28</v>
      </c>
    </row>
    <row r="2034" spans="1:4" x14ac:dyDescent="0.25">
      <c r="A2034" s="71">
        <v>5763</v>
      </c>
      <c r="B2034" s="70" t="s">
        <v>2095</v>
      </c>
      <c r="C2034" s="71" t="s">
        <v>44</v>
      </c>
      <c r="D2034" s="72">
        <v>51.77</v>
      </c>
    </row>
    <row r="2035" spans="1:4" x14ac:dyDescent="0.25">
      <c r="A2035" s="71">
        <v>53831</v>
      </c>
      <c r="B2035" s="70" t="s">
        <v>2096</v>
      </c>
      <c r="C2035" s="71" t="s">
        <v>44</v>
      </c>
      <c r="D2035" s="72">
        <v>191.67</v>
      </c>
    </row>
    <row r="2036" spans="1:4" x14ac:dyDescent="0.25">
      <c r="A2036" s="71">
        <v>91359</v>
      </c>
      <c r="B2036" s="70" t="s">
        <v>2097</v>
      </c>
      <c r="C2036" s="71" t="s">
        <v>44</v>
      </c>
      <c r="D2036" s="72">
        <v>21.04</v>
      </c>
    </row>
    <row r="2037" spans="1:4" x14ac:dyDescent="0.25">
      <c r="A2037" s="71">
        <v>91361</v>
      </c>
      <c r="B2037" s="70" t="s">
        <v>2098</v>
      </c>
      <c r="C2037" s="71" t="s">
        <v>44</v>
      </c>
      <c r="D2037" s="72">
        <v>3.25</v>
      </c>
    </row>
    <row r="2038" spans="1:4" x14ac:dyDescent="0.25">
      <c r="A2038" s="71">
        <v>91360</v>
      </c>
      <c r="B2038" s="70" t="s">
        <v>2099</v>
      </c>
      <c r="C2038" s="71" t="s">
        <v>44</v>
      </c>
      <c r="D2038" s="72">
        <v>8.0500000000000007</v>
      </c>
    </row>
    <row r="2039" spans="1:4" x14ac:dyDescent="0.25">
      <c r="A2039" s="71">
        <v>53882</v>
      </c>
      <c r="B2039" s="70" t="s">
        <v>2100</v>
      </c>
      <c r="C2039" s="71" t="s">
        <v>44</v>
      </c>
      <c r="D2039" s="72">
        <v>36.99</v>
      </c>
    </row>
    <row r="2040" spans="1:4" x14ac:dyDescent="0.25">
      <c r="A2040" s="71">
        <v>5747</v>
      </c>
      <c r="B2040" s="70" t="s">
        <v>2101</v>
      </c>
      <c r="C2040" s="71" t="s">
        <v>44</v>
      </c>
      <c r="D2040" s="72">
        <v>157.52000000000001</v>
      </c>
    </row>
    <row r="2041" spans="1:4" x14ac:dyDescent="0.25">
      <c r="A2041" s="71">
        <v>104699</v>
      </c>
      <c r="B2041" s="70" t="s">
        <v>2102</v>
      </c>
      <c r="C2041" s="71" t="s">
        <v>44</v>
      </c>
      <c r="D2041" s="72">
        <v>0</v>
      </c>
    </row>
    <row r="2042" spans="1:4" x14ac:dyDescent="0.25">
      <c r="A2042" s="71">
        <v>104702</v>
      </c>
      <c r="B2042" s="70" t="s">
        <v>2103</v>
      </c>
      <c r="C2042" s="71" t="s">
        <v>44</v>
      </c>
      <c r="D2042" s="72">
        <v>0</v>
      </c>
    </row>
    <row r="2043" spans="1:4" x14ac:dyDescent="0.25">
      <c r="A2043" s="71">
        <v>104700</v>
      </c>
      <c r="B2043" s="70" t="s">
        <v>2104</v>
      </c>
      <c r="C2043" s="71" t="s">
        <v>44</v>
      </c>
      <c r="D2043" s="72">
        <v>0</v>
      </c>
    </row>
    <row r="2044" spans="1:4" x14ac:dyDescent="0.25">
      <c r="A2044" s="71">
        <v>104701</v>
      </c>
      <c r="B2044" s="70" t="s">
        <v>2105</v>
      </c>
      <c r="C2044" s="71" t="s">
        <v>44</v>
      </c>
      <c r="D2044" s="72">
        <v>0</v>
      </c>
    </row>
    <row r="2045" spans="1:4" x14ac:dyDescent="0.25">
      <c r="A2045" s="71">
        <v>104703</v>
      </c>
      <c r="B2045" s="70" t="s">
        <v>2106</v>
      </c>
      <c r="C2045" s="71" t="s">
        <v>44</v>
      </c>
      <c r="D2045" s="72">
        <v>92.14</v>
      </c>
    </row>
    <row r="2046" spans="1:4" x14ac:dyDescent="0.25">
      <c r="A2046" s="71">
        <v>91390</v>
      </c>
      <c r="B2046" s="70" t="s">
        <v>2107</v>
      </c>
      <c r="C2046" s="71" t="s">
        <v>44</v>
      </c>
      <c r="D2046" s="72">
        <v>19.32</v>
      </c>
    </row>
    <row r="2047" spans="1:4" x14ac:dyDescent="0.25">
      <c r="A2047" s="71">
        <v>91392</v>
      </c>
      <c r="B2047" s="70" t="s">
        <v>2108</v>
      </c>
      <c r="C2047" s="71" t="s">
        <v>44</v>
      </c>
      <c r="D2047" s="72">
        <v>3.1</v>
      </c>
    </row>
    <row r="2048" spans="1:4" x14ac:dyDescent="0.25">
      <c r="A2048" s="71">
        <v>91391</v>
      </c>
      <c r="B2048" s="70" t="s">
        <v>2109</v>
      </c>
      <c r="C2048" s="71" t="s">
        <v>44</v>
      </c>
      <c r="D2048" s="72">
        <v>7.69</v>
      </c>
    </row>
    <row r="2049" spans="1:4" x14ac:dyDescent="0.25">
      <c r="A2049" s="71">
        <v>73335</v>
      </c>
      <c r="B2049" s="70" t="s">
        <v>2110</v>
      </c>
      <c r="C2049" s="71" t="s">
        <v>44</v>
      </c>
      <c r="D2049" s="72">
        <v>35.200000000000003</v>
      </c>
    </row>
    <row r="2050" spans="1:4" x14ac:dyDescent="0.25">
      <c r="A2050" s="71">
        <v>73340</v>
      </c>
      <c r="B2050" s="70" t="s">
        <v>2111</v>
      </c>
      <c r="C2050" s="71" t="s">
        <v>44</v>
      </c>
      <c r="D2050" s="72">
        <v>154.18</v>
      </c>
    </row>
    <row r="2051" spans="1:4" x14ac:dyDescent="0.25">
      <c r="A2051" s="71">
        <v>89264</v>
      </c>
      <c r="B2051" s="70" t="s">
        <v>2112</v>
      </c>
      <c r="C2051" s="71" t="s">
        <v>44</v>
      </c>
      <c r="D2051" s="72">
        <v>21.17</v>
      </c>
    </row>
    <row r="2052" spans="1:4" x14ac:dyDescent="0.25">
      <c r="A2052" s="71">
        <v>89266</v>
      </c>
      <c r="B2052" s="70" t="s">
        <v>2113</v>
      </c>
      <c r="C2052" s="71" t="s">
        <v>44</v>
      </c>
      <c r="D2052" s="72">
        <v>3.4</v>
      </c>
    </row>
    <row r="2053" spans="1:4" x14ac:dyDescent="0.25">
      <c r="A2053" s="71">
        <v>89265</v>
      </c>
      <c r="B2053" s="70" t="s">
        <v>2114</v>
      </c>
      <c r="C2053" s="71" t="s">
        <v>44</v>
      </c>
      <c r="D2053" s="72">
        <v>8.43</v>
      </c>
    </row>
    <row r="2054" spans="1:4" x14ac:dyDescent="0.25">
      <c r="A2054" s="71">
        <v>5705</v>
      </c>
      <c r="B2054" s="70" t="s">
        <v>2115</v>
      </c>
      <c r="C2054" s="71" t="s">
        <v>44</v>
      </c>
      <c r="D2054" s="72">
        <v>38.6</v>
      </c>
    </row>
    <row r="2055" spans="1:4" x14ac:dyDescent="0.25">
      <c r="A2055" s="71">
        <v>53797</v>
      </c>
      <c r="B2055" s="70" t="s">
        <v>2116</v>
      </c>
      <c r="C2055" s="71" t="s">
        <v>44</v>
      </c>
      <c r="D2055" s="72">
        <v>116.04</v>
      </c>
    </row>
    <row r="2056" spans="1:4" x14ac:dyDescent="0.25">
      <c r="A2056" s="71">
        <v>91354</v>
      </c>
      <c r="B2056" s="70" t="s">
        <v>2117</v>
      </c>
      <c r="C2056" s="71" t="s">
        <v>44</v>
      </c>
      <c r="D2056" s="72">
        <v>17.670000000000002</v>
      </c>
    </row>
    <row r="2057" spans="1:4" x14ac:dyDescent="0.25">
      <c r="A2057" s="71">
        <v>91356</v>
      </c>
      <c r="B2057" s="70" t="s">
        <v>2118</v>
      </c>
      <c r="C2057" s="71" t="s">
        <v>44</v>
      </c>
      <c r="D2057" s="72">
        <v>2.93</v>
      </c>
    </row>
    <row r="2058" spans="1:4" x14ac:dyDescent="0.25">
      <c r="A2058" s="71">
        <v>91355</v>
      </c>
      <c r="B2058" s="70" t="s">
        <v>2119</v>
      </c>
      <c r="C2058" s="71" t="s">
        <v>44</v>
      </c>
      <c r="D2058" s="72">
        <v>7.26</v>
      </c>
    </row>
    <row r="2059" spans="1:4" x14ac:dyDescent="0.25">
      <c r="A2059" s="71">
        <v>5751</v>
      </c>
      <c r="B2059" s="70" t="s">
        <v>2120</v>
      </c>
      <c r="C2059" s="71" t="s">
        <v>44</v>
      </c>
      <c r="D2059" s="72">
        <v>33.130000000000003</v>
      </c>
    </row>
    <row r="2060" spans="1:4" x14ac:dyDescent="0.25">
      <c r="A2060" s="71">
        <v>53827</v>
      </c>
      <c r="B2060" s="70" t="s">
        <v>2121</v>
      </c>
      <c r="C2060" s="71" t="s">
        <v>44</v>
      </c>
      <c r="D2060" s="72">
        <v>113.59</v>
      </c>
    </row>
    <row r="2061" spans="1:4" x14ac:dyDescent="0.25">
      <c r="A2061" s="71">
        <v>91375</v>
      </c>
      <c r="B2061" s="70" t="s">
        <v>2122</v>
      </c>
      <c r="C2061" s="71" t="s">
        <v>44</v>
      </c>
      <c r="D2061" s="72">
        <v>19.399999999999999</v>
      </c>
    </row>
    <row r="2062" spans="1:4" x14ac:dyDescent="0.25">
      <c r="A2062" s="71">
        <v>91377</v>
      </c>
      <c r="B2062" s="70" t="s">
        <v>2123</v>
      </c>
      <c r="C2062" s="71" t="s">
        <v>44</v>
      </c>
      <c r="D2062" s="72">
        <v>3.22</v>
      </c>
    </row>
    <row r="2063" spans="1:4" x14ac:dyDescent="0.25">
      <c r="A2063" s="71">
        <v>91376</v>
      </c>
      <c r="B2063" s="70" t="s">
        <v>2124</v>
      </c>
      <c r="C2063" s="71" t="s">
        <v>44</v>
      </c>
      <c r="D2063" s="72">
        <v>7.97</v>
      </c>
    </row>
    <row r="2064" spans="1:4" x14ac:dyDescent="0.25">
      <c r="A2064" s="71">
        <v>5754</v>
      </c>
      <c r="B2064" s="70" t="s">
        <v>2125</v>
      </c>
      <c r="C2064" s="71" t="s">
        <v>44</v>
      </c>
      <c r="D2064" s="72">
        <v>36.380000000000003</v>
      </c>
    </row>
    <row r="2065" spans="1:4" x14ac:dyDescent="0.25">
      <c r="A2065" s="71">
        <v>53829</v>
      </c>
      <c r="B2065" s="70" t="s">
        <v>2126</v>
      </c>
      <c r="C2065" s="71" t="s">
        <v>44</v>
      </c>
      <c r="D2065" s="72">
        <v>116.04</v>
      </c>
    </row>
    <row r="2066" spans="1:4" x14ac:dyDescent="0.25">
      <c r="A2066" s="71">
        <v>91026</v>
      </c>
      <c r="B2066" s="70" t="s">
        <v>2127</v>
      </c>
      <c r="C2066" s="71" t="s">
        <v>44</v>
      </c>
      <c r="D2066" s="72">
        <v>24.84</v>
      </c>
    </row>
    <row r="2067" spans="1:4" x14ac:dyDescent="0.25">
      <c r="A2067" s="71">
        <v>91028</v>
      </c>
      <c r="B2067" s="70" t="s">
        <v>2128</v>
      </c>
      <c r="C2067" s="71" t="s">
        <v>44</v>
      </c>
      <c r="D2067" s="72">
        <v>4.0199999999999996</v>
      </c>
    </row>
    <row r="2068" spans="1:4" x14ac:dyDescent="0.25">
      <c r="A2068" s="71">
        <v>91027</v>
      </c>
      <c r="B2068" s="70" t="s">
        <v>2129</v>
      </c>
      <c r="C2068" s="71" t="s">
        <v>44</v>
      </c>
      <c r="D2068" s="72">
        <v>9.9600000000000009</v>
      </c>
    </row>
    <row r="2069" spans="1:4" x14ac:dyDescent="0.25">
      <c r="A2069" s="71">
        <v>91029</v>
      </c>
      <c r="B2069" s="70" t="s">
        <v>2130</v>
      </c>
      <c r="C2069" s="71" t="s">
        <v>44</v>
      </c>
      <c r="D2069" s="72">
        <v>45.55</v>
      </c>
    </row>
    <row r="2070" spans="1:4" x14ac:dyDescent="0.25">
      <c r="A2070" s="71">
        <v>91030</v>
      </c>
      <c r="B2070" s="70" t="s">
        <v>2131</v>
      </c>
      <c r="C2070" s="71" t="s">
        <v>44</v>
      </c>
      <c r="D2070" s="72">
        <v>146.13</v>
      </c>
    </row>
    <row r="2071" spans="1:4" x14ac:dyDescent="0.25">
      <c r="A2071" s="71">
        <v>102812</v>
      </c>
      <c r="B2071" s="70" t="s">
        <v>2132</v>
      </c>
      <c r="C2071" s="71" t="s">
        <v>44</v>
      </c>
      <c r="D2071" s="72">
        <v>0</v>
      </c>
    </row>
    <row r="2072" spans="1:4" x14ac:dyDescent="0.25">
      <c r="A2072" s="71">
        <v>102813</v>
      </c>
      <c r="B2072" s="70" t="s">
        <v>2133</v>
      </c>
      <c r="C2072" s="71" t="s">
        <v>44</v>
      </c>
      <c r="D2072" s="72">
        <v>0</v>
      </c>
    </row>
    <row r="2073" spans="1:4" x14ac:dyDescent="0.25">
      <c r="A2073" s="71">
        <v>102814</v>
      </c>
      <c r="B2073" s="70" t="s">
        <v>2134</v>
      </c>
      <c r="C2073" s="71" t="s">
        <v>44</v>
      </c>
      <c r="D2073" s="72">
        <v>0</v>
      </c>
    </row>
    <row r="2074" spans="1:4" x14ac:dyDescent="0.25">
      <c r="A2074" s="71">
        <v>102815</v>
      </c>
      <c r="B2074" s="70" t="s">
        <v>2135</v>
      </c>
      <c r="C2074" s="71" t="s">
        <v>44</v>
      </c>
      <c r="D2074" s="72">
        <v>3.74</v>
      </c>
    </row>
    <row r="2075" spans="1:4" x14ac:dyDescent="0.25">
      <c r="A2075" s="71">
        <v>91529</v>
      </c>
      <c r="B2075" s="70" t="s">
        <v>2136</v>
      </c>
      <c r="C2075" s="71" t="s">
        <v>44</v>
      </c>
      <c r="D2075" s="72">
        <v>0.78</v>
      </c>
    </row>
    <row r="2076" spans="1:4" x14ac:dyDescent="0.25">
      <c r="A2076" s="71">
        <v>91530</v>
      </c>
      <c r="B2076" s="70" t="s">
        <v>2137</v>
      </c>
      <c r="C2076" s="71" t="s">
        <v>44</v>
      </c>
      <c r="D2076" s="72">
        <v>0.21</v>
      </c>
    </row>
    <row r="2077" spans="1:4" x14ac:dyDescent="0.25">
      <c r="A2077" s="71">
        <v>91531</v>
      </c>
      <c r="B2077" s="70" t="s">
        <v>2138</v>
      </c>
      <c r="C2077" s="71" t="s">
        <v>44</v>
      </c>
      <c r="D2077" s="72">
        <v>0.97</v>
      </c>
    </row>
    <row r="2078" spans="1:4" x14ac:dyDescent="0.25">
      <c r="A2078" s="71">
        <v>91532</v>
      </c>
      <c r="B2078" s="70" t="s">
        <v>2139</v>
      </c>
      <c r="C2078" s="71" t="s">
        <v>44</v>
      </c>
      <c r="D2078" s="72">
        <v>6.15</v>
      </c>
    </row>
    <row r="2079" spans="1:4" x14ac:dyDescent="0.25">
      <c r="A2079" s="71">
        <v>95260</v>
      </c>
      <c r="B2079" s="70" t="s">
        <v>2140</v>
      </c>
      <c r="C2079" s="71" t="s">
        <v>44</v>
      </c>
      <c r="D2079" s="72">
        <v>0.63</v>
      </c>
    </row>
    <row r="2080" spans="1:4" x14ac:dyDescent="0.25">
      <c r="A2080" s="71">
        <v>95261</v>
      </c>
      <c r="B2080" s="70" t="s">
        <v>2141</v>
      </c>
      <c r="C2080" s="71" t="s">
        <v>44</v>
      </c>
      <c r="D2080" s="72">
        <v>0.16</v>
      </c>
    </row>
    <row r="2081" spans="1:4" x14ac:dyDescent="0.25">
      <c r="A2081" s="71">
        <v>95262</v>
      </c>
      <c r="B2081" s="70" t="s">
        <v>2142</v>
      </c>
      <c r="C2081" s="71" t="s">
        <v>44</v>
      </c>
      <c r="D2081" s="72">
        <v>0.79</v>
      </c>
    </row>
    <row r="2082" spans="1:4" x14ac:dyDescent="0.25">
      <c r="A2082" s="71">
        <v>95263</v>
      </c>
      <c r="B2082" s="70" t="s">
        <v>2143</v>
      </c>
      <c r="C2082" s="71" t="s">
        <v>44</v>
      </c>
      <c r="D2082" s="72">
        <v>4.66</v>
      </c>
    </row>
    <row r="2083" spans="1:4" x14ac:dyDescent="0.25">
      <c r="A2083" s="71">
        <v>90968</v>
      </c>
      <c r="B2083" s="70" t="s">
        <v>2144</v>
      </c>
      <c r="C2083" s="71" t="s">
        <v>44</v>
      </c>
      <c r="D2083" s="72">
        <v>6.66</v>
      </c>
    </row>
    <row r="2084" spans="1:4" x14ac:dyDescent="0.25">
      <c r="A2084" s="71">
        <v>90969</v>
      </c>
      <c r="B2084" s="70" t="s">
        <v>2145</v>
      </c>
      <c r="C2084" s="71" t="s">
        <v>44</v>
      </c>
      <c r="D2084" s="72">
        <v>1.78</v>
      </c>
    </row>
    <row r="2085" spans="1:4" x14ac:dyDescent="0.25">
      <c r="A2085" s="71">
        <v>90970</v>
      </c>
      <c r="B2085" s="70" t="s">
        <v>2146</v>
      </c>
      <c r="C2085" s="71" t="s">
        <v>44</v>
      </c>
      <c r="D2085" s="72">
        <v>8.34</v>
      </c>
    </row>
    <row r="2086" spans="1:4" x14ac:dyDescent="0.25">
      <c r="A2086" s="71">
        <v>90971</v>
      </c>
      <c r="B2086" s="70" t="s">
        <v>2147</v>
      </c>
      <c r="C2086" s="71" t="s">
        <v>44</v>
      </c>
      <c r="D2086" s="72">
        <v>60.37</v>
      </c>
    </row>
    <row r="2087" spans="1:4" x14ac:dyDescent="0.25">
      <c r="A2087" s="71">
        <v>90992</v>
      </c>
      <c r="B2087" s="70" t="s">
        <v>2148</v>
      </c>
      <c r="C2087" s="71" t="s">
        <v>44</v>
      </c>
      <c r="D2087" s="72">
        <v>7.9</v>
      </c>
    </row>
    <row r="2088" spans="1:4" x14ac:dyDescent="0.25">
      <c r="A2088" s="71">
        <v>90993</v>
      </c>
      <c r="B2088" s="70" t="s">
        <v>2149</v>
      </c>
      <c r="C2088" s="71" t="s">
        <v>44</v>
      </c>
      <c r="D2088" s="72">
        <v>2.12</v>
      </c>
    </row>
    <row r="2089" spans="1:4" x14ac:dyDescent="0.25">
      <c r="A2089" s="71">
        <v>90994</v>
      </c>
      <c r="B2089" s="70" t="s">
        <v>2150</v>
      </c>
      <c r="C2089" s="71" t="s">
        <v>44</v>
      </c>
      <c r="D2089" s="72">
        <v>9.89</v>
      </c>
    </row>
    <row r="2090" spans="1:4" x14ac:dyDescent="0.25">
      <c r="A2090" s="71">
        <v>90995</v>
      </c>
      <c r="B2090" s="70" t="s">
        <v>2151</v>
      </c>
      <c r="C2090" s="71" t="s">
        <v>44</v>
      </c>
      <c r="D2090" s="72">
        <v>82</v>
      </c>
    </row>
    <row r="2091" spans="1:4" x14ac:dyDescent="0.25">
      <c r="A2091" s="71">
        <v>90957</v>
      </c>
      <c r="B2091" s="70" t="s">
        <v>2152</v>
      </c>
      <c r="C2091" s="71" t="s">
        <v>44</v>
      </c>
      <c r="D2091" s="72">
        <v>4.97</v>
      </c>
    </row>
    <row r="2092" spans="1:4" x14ac:dyDescent="0.25">
      <c r="A2092" s="71">
        <v>90958</v>
      </c>
      <c r="B2092" s="70" t="s">
        <v>2153</v>
      </c>
      <c r="C2092" s="71" t="s">
        <v>44</v>
      </c>
      <c r="D2092" s="72">
        <v>1.33</v>
      </c>
    </row>
    <row r="2093" spans="1:4" x14ac:dyDescent="0.25">
      <c r="A2093" s="71">
        <v>5797</v>
      </c>
      <c r="B2093" s="70" t="s">
        <v>2154</v>
      </c>
      <c r="C2093" s="71" t="s">
        <v>44</v>
      </c>
      <c r="D2093" s="72">
        <v>6.22</v>
      </c>
    </row>
    <row r="2094" spans="1:4" x14ac:dyDescent="0.25">
      <c r="A2094" s="71">
        <v>53865</v>
      </c>
      <c r="B2094" s="70" t="s">
        <v>2155</v>
      </c>
      <c r="C2094" s="71" t="s">
        <v>44</v>
      </c>
      <c r="D2094" s="72">
        <v>46.96</v>
      </c>
    </row>
    <row r="2095" spans="1:4" x14ac:dyDescent="0.25">
      <c r="A2095" s="71">
        <v>90975</v>
      </c>
      <c r="B2095" s="70" t="s">
        <v>2156</v>
      </c>
      <c r="C2095" s="71" t="s">
        <v>44</v>
      </c>
      <c r="D2095" s="72">
        <v>16.920000000000002</v>
      </c>
    </row>
    <row r="2096" spans="1:4" x14ac:dyDescent="0.25">
      <c r="A2096" s="71">
        <v>90976</v>
      </c>
      <c r="B2096" s="70" t="s">
        <v>2157</v>
      </c>
      <c r="C2096" s="71" t="s">
        <v>44</v>
      </c>
      <c r="D2096" s="72">
        <v>4.54</v>
      </c>
    </row>
    <row r="2097" spans="1:4" x14ac:dyDescent="0.25">
      <c r="A2097" s="71">
        <v>90977</v>
      </c>
      <c r="B2097" s="70" t="s">
        <v>2158</v>
      </c>
      <c r="C2097" s="71" t="s">
        <v>44</v>
      </c>
      <c r="D2097" s="72">
        <v>21.17</v>
      </c>
    </row>
    <row r="2098" spans="1:4" x14ac:dyDescent="0.25">
      <c r="A2098" s="71">
        <v>90978</v>
      </c>
      <c r="B2098" s="70" t="s">
        <v>2159</v>
      </c>
      <c r="C2098" s="71" t="s">
        <v>44</v>
      </c>
      <c r="D2098" s="72">
        <v>156.62</v>
      </c>
    </row>
    <row r="2099" spans="1:4" x14ac:dyDescent="0.25">
      <c r="A2099" s="71">
        <v>90960</v>
      </c>
      <c r="B2099" s="70" t="s">
        <v>2160</v>
      </c>
      <c r="C2099" s="71" t="s">
        <v>44</v>
      </c>
      <c r="D2099" s="72">
        <v>6.64</v>
      </c>
    </row>
    <row r="2100" spans="1:4" x14ac:dyDescent="0.25">
      <c r="A2100" s="71">
        <v>90961</v>
      </c>
      <c r="B2100" s="70" t="s">
        <v>2161</v>
      </c>
      <c r="C2100" s="71" t="s">
        <v>44</v>
      </c>
      <c r="D2100" s="72">
        <v>1.78</v>
      </c>
    </row>
    <row r="2101" spans="1:4" x14ac:dyDescent="0.25">
      <c r="A2101" s="71">
        <v>90962</v>
      </c>
      <c r="B2101" s="70" t="s">
        <v>2162</v>
      </c>
      <c r="C2101" s="71" t="s">
        <v>44</v>
      </c>
      <c r="D2101" s="72">
        <v>8.31</v>
      </c>
    </row>
    <row r="2102" spans="1:4" x14ac:dyDescent="0.25">
      <c r="A2102" s="71">
        <v>90963</v>
      </c>
      <c r="B2102" s="70" t="s">
        <v>2163</v>
      </c>
      <c r="C2102" s="71" t="s">
        <v>44</v>
      </c>
      <c r="D2102" s="72">
        <v>14.9</v>
      </c>
    </row>
    <row r="2103" spans="1:4" x14ac:dyDescent="0.25">
      <c r="A2103" s="71">
        <v>102966</v>
      </c>
      <c r="B2103" s="70" t="s">
        <v>18930</v>
      </c>
      <c r="C2103" s="71" t="s">
        <v>44</v>
      </c>
      <c r="D2103" s="72">
        <v>0</v>
      </c>
    </row>
    <row r="2104" spans="1:4" x14ac:dyDescent="0.25">
      <c r="A2104" s="71">
        <v>102967</v>
      </c>
      <c r="B2104" s="70" t="s">
        <v>18931</v>
      </c>
      <c r="C2104" s="71" t="s">
        <v>44</v>
      </c>
      <c r="D2104" s="72">
        <v>0</v>
      </c>
    </row>
    <row r="2105" spans="1:4" x14ac:dyDescent="0.25">
      <c r="A2105" s="71">
        <v>102968</v>
      </c>
      <c r="B2105" s="70" t="s">
        <v>18932</v>
      </c>
      <c r="C2105" s="71" t="s">
        <v>44</v>
      </c>
      <c r="D2105" s="72">
        <v>0</v>
      </c>
    </row>
    <row r="2106" spans="1:4" x14ac:dyDescent="0.25">
      <c r="A2106" s="71">
        <v>102969</v>
      </c>
      <c r="B2106" s="70" t="s">
        <v>2164</v>
      </c>
      <c r="C2106" s="71" t="s">
        <v>44</v>
      </c>
      <c r="D2106" s="72">
        <v>0.16</v>
      </c>
    </row>
    <row r="2107" spans="1:4" x14ac:dyDescent="0.25">
      <c r="A2107" s="71">
        <v>102818</v>
      </c>
      <c r="B2107" s="70" t="s">
        <v>18933</v>
      </c>
      <c r="C2107" s="71" t="s">
        <v>44</v>
      </c>
      <c r="D2107" s="72">
        <v>0</v>
      </c>
    </row>
    <row r="2108" spans="1:4" x14ac:dyDescent="0.25">
      <c r="A2108" s="71">
        <v>102819</v>
      </c>
      <c r="B2108" s="70" t="s">
        <v>18934</v>
      </c>
      <c r="C2108" s="71" t="s">
        <v>44</v>
      </c>
      <c r="D2108" s="72">
        <v>0</v>
      </c>
    </row>
    <row r="2109" spans="1:4" x14ac:dyDescent="0.25">
      <c r="A2109" s="71">
        <v>102820</v>
      </c>
      <c r="B2109" s="70" t="s">
        <v>18935</v>
      </c>
      <c r="C2109" s="71" t="s">
        <v>44</v>
      </c>
      <c r="D2109" s="72">
        <v>0</v>
      </c>
    </row>
    <row r="2110" spans="1:4" x14ac:dyDescent="0.25">
      <c r="A2110" s="71">
        <v>102832</v>
      </c>
      <c r="B2110" s="70" t="s">
        <v>18936</v>
      </c>
      <c r="C2110" s="71" t="s">
        <v>44</v>
      </c>
      <c r="D2110" s="72">
        <v>9.35</v>
      </c>
    </row>
    <row r="2111" spans="1:4" x14ac:dyDescent="0.25">
      <c r="A2111" s="71">
        <v>102823</v>
      </c>
      <c r="B2111" s="70" t="s">
        <v>2165</v>
      </c>
      <c r="C2111" s="71" t="s">
        <v>44</v>
      </c>
      <c r="D2111" s="72">
        <v>0</v>
      </c>
    </row>
    <row r="2112" spans="1:4" x14ac:dyDescent="0.25">
      <c r="A2112" s="71">
        <v>102824</v>
      </c>
      <c r="B2112" s="70" t="s">
        <v>2166</v>
      </c>
      <c r="C2112" s="71" t="s">
        <v>44</v>
      </c>
      <c r="D2112" s="72">
        <v>0</v>
      </c>
    </row>
    <row r="2113" spans="1:4" x14ac:dyDescent="0.25">
      <c r="A2113" s="71">
        <v>102825</v>
      </c>
      <c r="B2113" s="70" t="s">
        <v>2167</v>
      </c>
      <c r="C2113" s="71" t="s">
        <v>44</v>
      </c>
      <c r="D2113" s="72">
        <v>0</v>
      </c>
    </row>
    <row r="2114" spans="1:4" x14ac:dyDescent="0.25">
      <c r="A2114" s="71">
        <v>102826</v>
      </c>
      <c r="B2114" s="70" t="s">
        <v>2168</v>
      </c>
      <c r="C2114" s="71" t="s">
        <v>44</v>
      </c>
      <c r="D2114" s="72">
        <v>7.01</v>
      </c>
    </row>
    <row r="2115" spans="1:4" x14ac:dyDescent="0.25">
      <c r="A2115" s="71">
        <v>103934</v>
      </c>
      <c r="B2115" s="70" t="s">
        <v>18937</v>
      </c>
      <c r="C2115" s="71" t="s">
        <v>44</v>
      </c>
      <c r="D2115" s="72">
        <v>0</v>
      </c>
    </row>
    <row r="2116" spans="1:4" x14ac:dyDescent="0.25">
      <c r="A2116" s="71">
        <v>103935</v>
      </c>
      <c r="B2116" s="70" t="s">
        <v>18938</v>
      </c>
      <c r="C2116" s="71" t="s">
        <v>44</v>
      </c>
      <c r="D2116" s="72">
        <v>0</v>
      </c>
    </row>
    <row r="2117" spans="1:4" x14ac:dyDescent="0.25">
      <c r="A2117" s="71">
        <v>103936</v>
      </c>
      <c r="B2117" s="70" t="s">
        <v>18939</v>
      </c>
      <c r="C2117" s="71" t="s">
        <v>44</v>
      </c>
      <c r="D2117" s="72">
        <v>0</v>
      </c>
    </row>
    <row r="2118" spans="1:4" x14ac:dyDescent="0.25">
      <c r="A2118" s="71">
        <v>103937</v>
      </c>
      <c r="B2118" s="70" t="s">
        <v>18940</v>
      </c>
      <c r="C2118" s="71" t="s">
        <v>44</v>
      </c>
      <c r="D2118" s="72">
        <v>1.68</v>
      </c>
    </row>
    <row r="2119" spans="1:4" x14ac:dyDescent="0.25">
      <c r="A2119" s="71">
        <v>103940</v>
      </c>
      <c r="B2119" s="70" t="s">
        <v>18941</v>
      </c>
      <c r="C2119" s="71" t="s">
        <v>44</v>
      </c>
      <c r="D2119" s="72">
        <v>0</v>
      </c>
    </row>
    <row r="2120" spans="1:4" x14ac:dyDescent="0.25">
      <c r="A2120" s="71">
        <v>103941</v>
      </c>
      <c r="B2120" s="70" t="s">
        <v>18942</v>
      </c>
      <c r="C2120" s="71" t="s">
        <v>44</v>
      </c>
      <c r="D2120" s="72">
        <v>0</v>
      </c>
    </row>
    <row r="2121" spans="1:4" x14ac:dyDescent="0.25">
      <c r="A2121" s="71">
        <v>103942</v>
      </c>
      <c r="B2121" s="70" t="s">
        <v>18943</v>
      </c>
      <c r="C2121" s="71" t="s">
        <v>44</v>
      </c>
      <c r="D2121" s="72">
        <v>0</v>
      </c>
    </row>
    <row r="2122" spans="1:4" x14ac:dyDescent="0.25">
      <c r="A2122" s="71">
        <v>103943</v>
      </c>
      <c r="B2122" s="70" t="s">
        <v>18944</v>
      </c>
      <c r="C2122" s="71" t="s">
        <v>44</v>
      </c>
      <c r="D2122" s="72">
        <v>1.68</v>
      </c>
    </row>
    <row r="2123" spans="1:4" x14ac:dyDescent="0.25">
      <c r="A2123" s="71">
        <v>91279</v>
      </c>
      <c r="B2123" s="70" t="s">
        <v>2169</v>
      </c>
      <c r="C2123" s="71" t="s">
        <v>44</v>
      </c>
      <c r="D2123" s="72">
        <v>0.92</v>
      </c>
    </row>
    <row r="2124" spans="1:4" x14ac:dyDescent="0.25">
      <c r="A2124" s="71">
        <v>91280</v>
      </c>
      <c r="B2124" s="70" t="s">
        <v>2170</v>
      </c>
      <c r="C2124" s="71" t="s">
        <v>44</v>
      </c>
      <c r="D2124" s="72">
        <v>0.21</v>
      </c>
    </row>
    <row r="2125" spans="1:4" x14ac:dyDescent="0.25">
      <c r="A2125" s="71">
        <v>91281</v>
      </c>
      <c r="B2125" s="70" t="s">
        <v>2171</v>
      </c>
      <c r="C2125" s="71" t="s">
        <v>44</v>
      </c>
      <c r="D2125" s="72">
        <v>1.1599999999999999</v>
      </c>
    </row>
    <row r="2126" spans="1:4" x14ac:dyDescent="0.25">
      <c r="A2126" s="71">
        <v>91282</v>
      </c>
      <c r="B2126" s="70" t="s">
        <v>2172</v>
      </c>
      <c r="C2126" s="71" t="s">
        <v>44</v>
      </c>
      <c r="D2126" s="72">
        <v>8.67</v>
      </c>
    </row>
    <row r="2127" spans="1:4" x14ac:dyDescent="0.25">
      <c r="A2127" s="71">
        <v>95278</v>
      </c>
      <c r="B2127" s="70" t="s">
        <v>2173</v>
      </c>
      <c r="C2127" s="71" t="s">
        <v>44</v>
      </c>
      <c r="D2127" s="72">
        <v>0.76</v>
      </c>
    </row>
    <row r="2128" spans="1:4" x14ac:dyDescent="0.25">
      <c r="A2128" s="71">
        <v>95279</v>
      </c>
      <c r="B2128" s="70" t="s">
        <v>2174</v>
      </c>
      <c r="C2128" s="71" t="s">
        <v>44</v>
      </c>
      <c r="D2128" s="72">
        <v>0.15</v>
      </c>
    </row>
    <row r="2129" spans="1:4" x14ac:dyDescent="0.25">
      <c r="A2129" s="71">
        <v>95280</v>
      </c>
      <c r="B2129" s="70" t="s">
        <v>2175</v>
      </c>
      <c r="C2129" s="71" t="s">
        <v>44</v>
      </c>
      <c r="D2129" s="72">
        <v>0.74</v>
      </c>
    </row>
    <row r="2130" spans="1:4" x14ac:dyDescent="0.25">
      <c r="A2130" s="71">
        <v>95281</v>
      </c>
      <c r="B2130" s="70" t="s">
        <v>18945</v>
      </c>
      <c r="C2130" s="71" t="s">
        <v>44</v>
      </c>
      <c r="D2130" s="72">
        <v>8.61</v>
      </c>
    </row>
    <row r="2131" spans="1:4" x14ac:dyDescent="0.25">
      <c r="A2131" s="71">
        <v>95124</v>
      </c>
      <c r="B2131" s="70" t="s">
        <v>2176</v>
      </c>
      <c r="C2131" s="71" t="s">
        <v>44</v>
      </c>
      <c r="D2131" s="72">
        <v>5.73</v>
      </c>
    </row>
    <row r="2132" spans="1:4" x14ac:dyDescent="0.25">
      <c r="A2132" s="71">
        <v>95123</v>
      </c>
      <c r="B2132" s="70" t="s">
        <v>2177</v>
      </c>
      <c r="C2132" s="71" t="s">
        <v>44</v>
      </c>
      <c r="D2132" s="72">
        <v>18.579999999999998</v>
      </c>
    </row>
    <row r="2133" spans="1:4" x14ac:dyDescent="0.25">
      <c r="A2133" s="71">
        <v>95125</v>
      </c>
      <c r="B2133" s="70" t="s">
        <v>2178</v>
      </c>
      <c r="C2133" s="71" t="s">
        <v>44</v>
      </c>
      <c r="D2133" s="72">
        <v>20.329999999999998</v>
      </c>
    </row>
    <row r="2134" spans="1:4" x14ac:dyDescent="0.25">
      <c r="A2134" s="71">
        <v>95126</v>
      </c>
      <c r="B2134" s="70" t="s">
        <v>2179</v>
      </c>
      <c r="C2134" s="71" t="s">
        <v>44</v>
      </c>
      <c r="D2134" s="72">
        <v>146.66999999999999</v>
      </c>
    </row>
    <row r="2135" spans="1:4" x14ac:dyDescent="0.25">
      <c r="A2135" s="71">
        <v>92040</v>
      </c>
      <c r="B2135" s="70" t="s">
        <v>2180</v>
      </c>
      <c r="C2135" s="71" t="s">
        <v>44</v>
      </c>
      <c r="D2135" s="72">
        <v>6.73</v>
      </c>
    </row>
    <row r="2136" spans="1:4" x14ac:dyDescent="0.25">
      <c r="A2136" s="71">
        <v>92041</v>
      </c>
      <c r="B2136" s="70" t="s">
        <v>2181</v>
      </c>
      <c r="C2136" s="71" t="s">
        <v>44</v>
      </c>
      <c r="D2136" s="72">
        <v>1.38</v>
      </c>
    </row>
    <row r="2137" spans="1:4" x14ac:dyDescent="0.25">
      <c r="A2137" s="71">
        <v>92042</v>
      </c>
      <c r="B2137" s="70" t="s">
        <v>2182</v>
      </c>
      <c r="C2137" s="71" t="s">
        <v>44</v>
      </c>
      <c r="D2137" s="72">
        <v>5.61</v>
      </c>
    </row>
    <row r="2138" spans="1:4" x14ac:dyDescent="0.25">
      <c r="A2138" s="71">
        <v>102829</v>
      </c>
      <c r="B2138" s="70" t="s">
        <v>2183</v>
      </c>
      <c r="C2138" s="71" t="s">
        <v>44</v>
      </c>
      <c r="D2138" s="72">
        <v>0</v>
      </c>
    </row>
    <row r="2139" spans="1:4" x14ac:dyDescent="0.25">
      <c r="A2139" s="71">
        <v>102830</v>
      </c>
      <c r="B2139" s="70" t="s">
        <v>2184</v>
      </c>
      <c r="C2139" s="71" t="s">
        <v>44</v>
      </c>
      <c r="D2139" s="72">
        <v>0</v>
      </c>
    </row>
    <row r="2140" spans="1:4" x14ac:dyDescent="0.25">
      <c r="A2140" s="71">
        <v>102831</v>
      </c>
      <c r="B2140" s="70" t="s">
        <v>2185</v>
      </c>
      <c r="C2140" s="71" t="s">
        <v>44</v>
      </c>
      <c r="D2140" s="72">
        <v>0</v>
      </c>
    </row>
    <row r="2141" spans="1:4" x14ac:dyDescent="0.25">
      <c r="A2141" s="71">
        <v>92114</v>
      </c>
      <c r="B2141" s="70" t="s">
        <v>2186</v>
      </c>
      <c r="C2141" s="71" t="s">
        <v>44</v>
      </c>
      <c r="D2141" s="72">
        <v>0.22</v>
      </c>
    </row>
    <row r="2142" spans="1:4" x14ac:dyDescent="0.25">
      <c r="A2142" s="71">
        <v>92115</v>
      </c>
      <c r="B2142" s="70" t="s">
        <v>2187</v>
      </c>
      <c r="C2142" s="71" t="s">
        <v>44</v>
      </c>
      <c r="D2142" s="72">
        <v>0.04</v>
      </c>
    </row>
    <row r="2143" spans="1:4" x14ac:dyDescent="0.25">
      <c r="A2143" s="71">
        <v>92116</v>
      </c>
      <c r="B2143" s="70" t="s">
        <v>2188</v>
      </c>
      <c r="C2143" s="71" t="s">
        <v>44</v>
      </c>
      <c r="D2143" s="72">
        <v>0.15</v>
      </c>
    </row>
    <row r="2144" spans="1:4" x14ac:dyDescent="0.25">
      <c r="A2144" s="71">
        <v>102912</v>
      </c>
      <c r="B2144" s="70" t="s">
        <v>2189</v>
      </c>
      <c r="C2144" s="71" t="s">
        <v>44</v>
      </c>
      <c r="D2144" s="72">
        <v>0</v>
      </c>
    </row>
    <row r="2145" spans="1:4" x14ac:dyDescent="0.25">
      <c r="A2145" s="71">
        <v>102913</v>
      </c>
      <c r="B2145" s="70" t="s">
        <v>2190</v>
      </c>
      <c r="C2145" s="71" t="s">
        <v>44</v>
      </c>
      <c r="D2145" s="72">
        <v>0</v>
      </c>
    </row>
    <row r="2146" spans="1:4" x14ac:dyDescent="0.25">
      <c r="A2146" s="71">
        <v>102914</v>
      </c>
      <c r="B2146" s="70" t="s">
        <v>2191</v>
      </c>
      <c r="C2146" s="71" t="s">
        <v>44</v>
      </c>
      <c r="D2146" s="72">
        <v>0</v>
      </c>
    </row>
    <row r="2147" spans="1:4" x14ac:dyDescent="0.25">
      <c r="A2147" s="71">
        <v>102915</v>
      </c>
      <c r="B2147" s="70" t="s">
        <v>2192</v>
      </c>
      <c r="C2147" s="71" t="s">
        <v>44</v>
      </c>
      <c r="D2147" s="72">
        <v>0.69</v>
      </c>
    </row>
    <row r="2148" spans="1:4" x14ac:dyDescent="0.25">
      <c r="A2148" s="71">
        <v>95716</v>
      </c>
      <c r="B2148" s="70" t="s">
        <v>2193</v>
      </c>
      <c r="C2148" s="71" t="s">
        <v>44</v>
      </c>
      <c r="D2148" s="72">
        <v>66.680000000000007</v>
      </c>
    </row>
    <row r="2149" spans="1:4" x14ac:dyDescent="0.25">
      <c r="A2149" s="71">
        <v>95717</v>
      </c>
      <c r="B2149" s="70" t="s">
        <v>2194</v>
      </c>
      <c r="C2149" s="71" t="s">
        <v>44</v>
      </c>
      <c r="D2149" s="72">
        <v>17.62</v>
      </c>
    </row>
    <row r="2150" spans="1:4" x14ac:dyDescent="0.25">
      <c r="A2150" s="71">
        <v>95718</v>
      </c>
      <c r="B2150" s="70" t="s">
        <v>2195</v>
      </c>
      <c r="C2150" s="71" t="s">
        <v>44</v>
      </c>
      <c r="D2150" s="72">
        <v>83.36</v>
      </c>
    </row>
    <row r="2151" spans="1:4" x14ac:dyDescent="0.25">
      <c r="A2151" s="71">
        <v>95719</v>
      </c>
      <c r="B2151" s="70" t="s">
        <v>2196</v>
      </c>
      <c r="C2151" s="71" t="s">
        <v>44</v>
      </c>
      <c r="D2151" s="72">
        <v>89.57</v>
      </c>
    </row>
    <row r="2152" spans="1:4" x14ac:dyDescent="0.25">
      <c r="A2152" s="71">
        <v>104712</v>
      </c>
      <c r="B2152" s="70" t="s">
        <v>2197</v>
      </c>
      <c r="C2152" s="71" t="s">
        <v>44</v>
      </c>
      <c r="D2152" s="72">
        <v>62.68</v>
      </c>
    </row>
    <row r="2153" spans="1:4" x14ac:dyDescent="0.25">
      <c r="A2153" s="71">
        <v>104713</v>
      </c>
      <c r="B2153" s="70" t="s">
        <v>2198</v>
      </c>
      <c r="C2153" s="71" t="s">
        <v>44</v>
      </c>
      <c r="D2153" s="72">
        <v>16.559999999999999</v>
      </c>
    </row>
    <row r="2154" spans="1:4" x14ac:dyDescent="0.25">
      <c r="A2154" s="71">
        <v>104714</v>
      </c>
      <c r="B2154" s="70" t="s">
        <v>2199</v>
      </c>
      <c r="C2154" s="71" t="s">
        <v>44</v>
      </c>
      <c r="D2154" s="72">
        <v>78.349999999999994</v>
      </c>
    </row>
    <row r="2155" spans="1:4" x14ac:dyDescent="0.25">
      <c r="A2155" s="71">
        <v>104715</v>
      </c>
      <c r="B2155" s="70" t="s">
        <v>18946</v>
      </c>
      <c r="C2155" s="71" t="s">
        <v>44</v>
      </c>
      <c r="D2155" s="72">
        <v>89.57</v>
      </c>
    </row>
    <row r="2156" spans="1:4" x14ac:dyDescent="0.25">
      <c r="A2156" s="71">
        <v>102894</v>
      </c>
      <c r="B2156" s="70" t="s">
        <v>2200</v>
      </c>
      <c r="C2156" s="71" t="s">
        <v>44</v>
      </c>
      <c r="D2156" s="72">
        <v>0</v>
      </c>
    </row>
    <row r="2157" spans="1:4" x14ac:dyDescent="0.25">
      <c r="A2157" s="71">
        <v>104161</v>
      </c>
      <c r="B2157" s="70" t="s">
        <v>2201</v>
      </c>
      <c r="C2157" s="71" t="s">
        <v>44</v>
      </c>
      <c r="D2157" s="72">
        <v>0</v>
      </c>
    </row>
    <row r="2158" spans="1:4" x14ac:dyDescent="0.25">
      <c r="A2158" s="71">
        <v>102896</v>
      </c>
      <c r="B2158" s="70" t="s">
        <v>2202</v>
      </c>
      <c r="C2158" s="71" t="s">
        <v>44</v>
      </c>
      <c r="D2158" s="72">
        <v>0</v>
      </c>
    </row>
    <row r="2159" spans="1:4" x14ac:dyDescent="0.25">
      <c r="A2159" s="71">
        <v>102897</v>
      </c>
      <c r="B2159" s="70" t="s">
        <v>2203</v>
      </c>
      <c r="C2159" s="71" t="s">
        <v>44</v>
      </c>
      <c r="D2159" s="72">
        <v>89.57</v>
      </c>
    </row>
    <row r="2160" spans="1:4" x14ac:dyDescent="0.25">
      <c r="A2160" s="71">
        <v>5627</v>
      </c>
      <c r="B2160" s="70" t="s">
        <v>2204</v>
      </c>
      <c r="C2160" s="71" t="s">
        <v>44</v>
      </c>
      <c r="D2160" s="72">
        <v>48.16</v>
      </c>
    </row>
    <row r="2161" spans="1:4" x14ac:dyDescent="0.25">
      <c r="A2161" s="71">
        <v>5628</v>
      </c>
      <c r="B2161" s="70" t="s">
        <v>2205</v>
      </c>
      <c r="C2161" s="71" t="s">
        <v>44</v>
      </c>
      <c r="D2161" s="72">
        <v>12.72</v>
      </c>
    </row>
    <row r="2162" spans="1:4" x14ac:dyDescent="0.25">
      <c r="A2162" s="71">
        <v>5629</v>
      </c>
      <c r="B2162" s="70" t="s">
        <v>2206</v>
      </c>
      <c r="C2162" s="71" t="s">
        <v>44</v>
      </c>
      <c r="D2162" s="72">
        <v>60.2</v>
      </c>
    </row>
    <row r="2163" spans="1:4" x14ac:dyDescent="0.25">
      <c r="A2163" s="71">
        <v>5630</v>
      </c>
      <c r="B2163" s="70" t="s">
        <v>2207</v>
      </c>
      <c r="C2163" s="71" t="s">
        <v>44</v>
      </c>
      <c r="D2163" s="72">
        <v>64.180000000000007</v>
      </c>
    </row>
    <row r="2164" spans="1:4" x14ac:dyDescent="0.25">
      <c r="A2164" s="71">
        <v>88900</v>
      </c>
      <c r="B2164" s="70" t="s">
        <v>2208</v>
      </c>
      <c r="C2164" s="71" t="s">
        <v>44</v>
      </c>
      <c r="D2164" s="72">
        <v>54.49</v>
      </c>
    </row>
    <row r="2165" spans="1:4" x14ac:dyDescent="0.25">
      <c r="A2165" s="71">
        <v>88902</v>
      </c>
      <c r="B2165" s="70" t="s">
        <v>2209</v>
      </c>
      <c r="C2165" s="71" t="s">
        <v>44</v>
      </c>
      <c r="D2165" s="72">
        <v>14.4</v>
      </c>
    </row>
    <row r="2166" spans="1:4" x14ac:dyDescent="0.25">
      <c r="A2166" s="71">
        <v>88903</v>
      </c>
      <c r="B2166" s="70" t="s">
        <v>2210</v>
      </c>
      <c r="C2166" s="71" t="s">
        <v>44</v>
      </c>
      <c r="D2166" s="72">
        <v>68.11</v>
      </c>
    </row>
    <row r="2167" spans="1:4" x14ac:dyDescent="0.25">
      <c r="A2167" s="71">
        <v>88904</v>
      </c>
      <c r="B2167" s="70" t="s">
        <v>2211</v>
      </c>
      <c r="C2167" s="71" t="s">
        <v>44</v>
      </c>
      <c r="D2167" s="72">
        <v>89.57</v>
      </c>
    </row>
    <row r="2168" spans="1:4" x14ac:dyDescent="0.25">
      <c r="A2168" s="71">
        <v>88569</v>
      </c>
      <c r="B2168" s="70" t="s">
        <v>2212</v>
      </c>
      <c r="C2168" s="71" t="s">
        <v>44</v>
      </c>
      <c r="D2168" s="72">
        <v>3.85</v>
      </c>
    </row>
    <row r="2169" spans="1:4" x14ac:dyDescent="0.25">
      <c r="A2169" s="71">
        <v>88570</v>
      </c>
      <c r="B2169" s="70" t="s">
        <v>2213</v>
      </c>
      <c r="C2169" s="71" t="s">
        <v>44</v>
      </c>
      <c r="D2169" s="72">
        <v>1.33</v>
      </c>
    </row>
    <row r="2170" spans="1:4" x14ac:dyDescent="0.25">
      <c r="A2170" s="71">
        <v>5765</v>
      </c>
      <c r="B2170" s="70" t="s">
        <v>2214</v>
      </c>
      <c r="C2170" s="71" t="s">
        <v>44</v>
      </c>
      <c r="D2170" s="72">
        <v>4.82</v>
      </c>
    </row>
    <row r="2171" spans="1:4" x14ac:dyDescent="0.25">
      <c r="A2171" s="71">
        <v>5766</v>
      </c>
      <c r="B2171" s="70" t="s">
        <v>2215</v>
      </c>
      <c r="C2171" s="71" t="s">
        <v>44</v>
      </c>
      <c r="D2171" s="72">
        <v>2.87</v>
      </c>
    </row>
    <row r="2172" spans="1:4" x14ac:dyDescent="0.25">
      <c r="A2172" s="71">
        <v>91468</v>
      </c>
      <c r="B2172" s="70" t="s">
        <v>18947</v>
      </c>
      <c r="C2172" s="71" t="s">
        <v>44</v>
      </c>
      <c r="D2172" s="72">
        <v>25.85</v>
      </c>
    </row>
    <row r="2173" spans="1:4" x14ac:dyDescent="0.25">
      <c r="A2173" s="71">
        <v>91484</v>
      </c>
      <c r="B2173" s="70" t="s">
        <v>18948</v>
      </c>
      <c r="C2173" s="71" t="s">
        <v>44</v>
      </c>
      <c r="D2173" s="72">
        <v>4.08</v>
      </c>
    </row>
    <row r="2174" spans="1:4" x14ac:dyDescent="0.25">
      <c r="A2174" s="71">
        <v>91469</v>
      </c>
      <c r="B2174" s="70" t="s">
        <v>18949</v>
      </c>
      <c r="C2174" s="71" t="s">
        <v>44</v>
      </c>
      <c r="D2174" s="72">
        <v>10.1</v>
      </c>
    </row>
    <row r="2175" spans="1:4" x14ac:dyDescent="0.25">
      <c r="A2175" s="71">
        <v>83361</v>
      </c>
      <c r="B2175" s="70" t="s">
        <v>18950</v>
      </c>
      <c r="C2175" s="71" t="s">
        <v>44</v>
      </c>
      <c r="D2175" s="72">
        <v>43.31</v>
      </c>
    </row>
    <row r="2176" spans="1:4" x14ac:dyDescent="0.25">
      <c r="A2176" s="71">
        <v>91485</v>
      </c>
      <c r="B2176" s="70" t="s">
        <v>18951</v>
      </c>
      <c r="C2176" s="71" t="s">
        <v>44</v>
      </c>
      <c r="D2176" s="72">
        <v>154.18</v>
      </c>
    </row>
    <row r="2177" spans="1:4" x14ac:dyDescent="0.25">
      <c r="A2177" s="71">
        <v>102835</v>
      </c>
      <c r="B2177" s="70" t="s">
        <v>18952</v>
      </c>
      <c r="C2177" s="71" t="s">
        <v>44</v>
      </c>
      <c r="D2177" s="72">
        <v>0</v>
      </c>
    </row>
    <row r="2178" spans="1:4" x14ac:dyDescent="0.25">
      <c r="A2178" s="71">
        <v>102836</v>
      </c>
      <c r="B2178" s="70" t="s">
        <v>18953</v>
      </c>
      <c r="C2178" s="71" t="s">
        <v>44</v>
      </c>
      <c r="D2178" s="72">
        <v>0</v>
      </c>
    </row>
    <row r="2179" spans="1:4" x14ac:dyDescent="0.25">
      <c r="A2179" s="71">
        <v>102837</v>
      </c>
      <c r="B2179" s="70" t="s">
        <v>18954</v>
      </c>
      <c r="C2179" s="71" t="s">
        <v>44</v>
      </c>
      <c r="D2179" s="72">
        <v>0</v>
      </c>
    </row>
    <row r="2180" spans="1:4" x14ac:dyDescent="0.25">
      <c r="A2180" s="71">
        <v>89230</v>
      </c>
      <c r="B2180" s="70" t="s">
        <v>2216</v>
      </c>
      <c r="C2180" s="71" t="s">
        <v>44</v>
      </c>
      <c r="D2180" s="72">
        <v>117.11</v>
      </c>
    </row>
    <row r="2181" spans="1:4" x14ac:dyDescent="0.25">
      <c r="A2181" s="71">
        <v>89231</v>
      </c>
      <c r="B2181" s="70" t="s">
        <v>2217</v>
      </c>
      <c r="C2181" s="71" t="s">
        <v>44</v>
      </c>
      <c r="D2181" s="72">
        <v>35.86</v>
      </c>
    </row>
    <row r="2182" spans="1:4" x14ac:dyDescent="0.25">
      <c r="A2182" s="71">
        <v>89232</v>
      </c>
      <c r="B2182" s="70" t="s">
        <v>2218</v>
      </c>
      <c r="C2182" s="71" t="s">
        <v>44</v>
      </c>
      <c r="D2182" s="72">
        <v>208.9</v>
      </c>
    </row>
    <row r="2183" spans="1:4" x14ac:dyDescent="0.25">
      <c r="A2183" s="71">
        <v>89233</v>
      </c>
      <c r="B2183" s="70" t="s">
        <v>2219</v>
      </c>
      <c r="C2183" s="71" t="s">
        <v>44</v>
      </c>
      <c r="D2183" s="72">
        <v>166.46</v>
      </c>
    </row>
    <row r="2184" spans="1:4" x14ac:dyDescent="0.25">
      <c r="A2184" s="71">
        <v>89236</v>
      </c>
      <c r="B2184" s="70" t="s">
        <v>2220</v>
      </c>
      <c r="C2184" s="71" t="s">
        <v>44</v>
      </c>
      <c r="D2184" s="72">
        <v>273.58</v>
      </c>
    </row>
    <row r="2185" spans="1:4" x14ac:dyDescent="0.25">
      <c r="A2185" s="71">
        <v>89237</v>
      </c>
      <c r="B2185" s="70" t="s">
        <v>2221</v>
      </c>
      <c r="C2185" s="71" t="s">
        <v>44</v>
      </c>
      <c r="D2185" s="72">
        <v>83.77</v>
      </c>
    </row>
    <row r="2186" spans="1:4" x14ac:dyDescent="0.25">
      <c r="A2186" s="71">
        <v>89238</v>
      </c>
      <c r="B2186" s="70" t="s">
        <v>2222</v>
      </c>
      <c r="C2186" s="71" t="s">
        <v>44</v>
      </c>
      <c r="D2186" s="72">
        <v>488</v>
      </c>
    </row>
    <row r="2187" spans="1:4" x14ac:dyDescent="0.25">
      <c r="A2187" s="71">
        <v>89239</v>
      </c>
      <c r="B2187" s="70" t="s">
        <v>2223</v>
      </c>
      <c r="C2187" s="71" t="s">
        <v>44</v>
      </c>
      <c r="D2187" s="72">
        <v>440.2</v>
      </c>
    </row>
    <row r="2188" spans="1:4" x14ac:dyDescent="0.25">
      <c r="A2188" s="71">
        <v>102930</v>
      </c>
      <c r="B2188" s="70" t="s">
        <v>2224</v>
      </c>
      <c r="C2188" s="71" t="s">
        <v>44</v>
      </c>
      <c r="D2188" s="72">
        <v>0</v>
      </c>
    </row>
    <row r="2189" spans="1:4" x14ac:dyDescent="0.25">
      <c r="A2189" s="71">
        <v>102931</v>
      </c>
      <c r="B2189" s="70" t="s">
        <v>2225</v>
      </c>
      <c r="C2189" s="71" t="s">
        <v>44</v>
      </c>
      <c r="D2189" s="72">
        <v>0</v>
      </c>
    </row>
    <row r="2190" spans="1:4" x14ac:dyDescent="0.25">
      <c r="A2190" s="71">
        <v>102932</v>
      </c>
      <c r="B2190" s="70" t="s">
        <v>2226</v>
      </c>
      <c r="C2190" s="71" t="s">
        <v>44</v>
      </c>
      <c r="D2190" s="72">
        <v>0</v>
      </c>
    </row>
    <row r="2191" spans="1:4" x14ac:dyDescent="0.25">
      <c r="A2191" s="71">
        <v>102933</v>
      </c>
      <c r="B2191" s="70" t="s">
        <v>2227</v>
      </c>
      <c r="C2191" s="71" t="s">
        <v>44</v>
      </c>
      <c r="D2191" s="72">
        <v>1.03</v>
      </c>
    </row>
    <row r="2192" spans="1:4" x14ac:dyDescent="0.25">
      <c r="A2192" s="71">
        <v>93411</v>
      </c>
      <c r="B2192" s="70" t="s">
        <v>2228</v>
      </c>
      <c r="C2192" s="71" t="s">
        <v>44</v>
      </c>
      <c r="D2192" s="72">
        <v>0.38</v>
      </c>
    </row>
    <row r="2193" spans="1:4" x14ac:dyDescent="0.25">
      <c r="A2193" s="71">
        <v>93412</v>
      </c>
      <c r="B2193" s="70" t="s">
        <v>2229</v>
      </c>
      <c r="C2193" s="71" t="s">
        <v>44</v>
      </c>
      <c r="D2193" s="72">
        <v>0.13</v>
      </c>
    </row>
    <row r="2194" spans="1:4" x14ac:dyDescent="0.25">
      <c r="A2194" s="71">
        <v>93413</v>
      </c>
      <c r="B2194" s="70" t="s">
        <v>2230</v>
      </c>
      <c r="C2194" s="71" t="s">
        <v>44</v>
      </c>
      <c r="D2194" s="72">
        <v>0.34</v>
      </c>
    </row>
    <row r="2195" spans="1:4" x14ac:dyDescent="0.25">
      <c r="A2195" s="71">
        <v>93414</v>
      </c>
      <c r="B2195" s="70" t="s">
        <v>2231</v>
      </c>
      <c r="C2195" s="71" t="s">
        <v>44</v>
      </c>
      <c r="D2195" s="72">
        <v>10.88</v>
      </c>
    </row>
    <row r="2196" spans="1:4" x14ac:dyDescent="0.25">
      <c r="A2196" s="71">
        <v>88855</v>
      </c>
      <c r="B2196" s="70" t="s">
        <v>2232</v>
      </c>
      <c r="C2196" s="71" t="s">
        <v>44</v>
      </c>
      <c r="D2196" s="72">
        <v>3.33</v>
      </c>
    </row>
    <row r="2197" spans="1:4" x14ac:dyDescent="0.25">
      <c r="A2197" s="71">
        <v>88856</v>
      </c>
      <c r="B2197" s="70" t="s">
        <v>2233</v>
      </c>
      <c r="C2197" s="71" t="s">
        <v>44</v>
      </c>
      <c r="D2197" s="72">
        <v>0.91</v>
      </c>
    </row>
    <row r="2198" spans="1:4" x14ac:dyDescent="0.25">
      <c r="A2198" s="71">
        <v>5658</v>
      </c>
      <c r="B2198" s="70" t="s">
        <v>2234</v>
      </c>
      <c r="C2198" s="71" t="s">
        <v>44</v>
      </c>
      <c r="D2198" s="72">
        <v>2.31</v>
      </c>
    </row>
    <row r="2199" spans="1:4" x14ac:dyDescent="0.25">
      <c r="A2199" s="71">
        <v>53840</v>
      </c>
      <c r="B2199" s="70" t="s">
        <v>2235</v>
      </c>
      <c r="C2199" s="71" t="s">
        <v>44</v>
      </c>
      <c r="D2199" s="72">
        <v>2.61</v>
      </c>
    </row>
    <row r="2200" spans="1:4" x14ac:dyDescent="0.25">
      <c r="A2200" s="71">
        <v>87026</v>
      </c>
      <c r="B2200" s="70" t="s">
        <v>2236</v>
      </c>
      <c r="C2200" s="71" t="s">
        <v>44</v>
      </c>
      <c r="D2200" s="72">
        <v>0.71</v>
      </c>
    </row>
    <row r="2201" spans="1:4" x14ac:dyDescent="0.25">
      <c r="A2201" s="71">
        <v>53841</v>
      </c>
      <c r="B2201" s="70" t="s">
        <v>2237</v>
      </c>
      <c r="C2201" s="71" t="s">
        <v>44</v>
      </c>
      <c r="D2201" s="72">
        <v>1.81</v>
      </c>
    </row>
    <row r="2202" spans="1:4" x14ac:dyDescent="0.25">
      <c r="A2202" s="71">
        <v>95209</v>
      </c>
      <c r="B2202" s="70" t="s">
        <v>18955</v>
      </c>
      <c r="C2202" s="71" t="s">
        <v>44</v>
      </c>
      <c r="D2202" s="72">
        <v>12.42</v>
      </c>
    </row>
    <row r="2203" spans="1:4" x14ac:dyDescent="0.25">
      <c r="A2203" s="71">
        <v>95210</v>
      </c>
      <c r="B2203" s="70" t="s">
        <v>18956</v>
      </c>
      <c r="C2203" s="71" t="s">
        <v>44</v>
      </c>
      <c r="D2203" s="72">
        <v>58.74</v>
      </c>
    </row>
    <row r="2204" spans="1:4" x14ac:dyDescent="0.25">
      <c r="A2204" s="71">
        <v>95211</v>
      </c>
      <c r="B2204" s="70" t="s">
        <v>18957</v>
      </c>
      <c r="C2204" s="71" t="s">
        <v>44</v>
      </c>
      <c r="D2204" s="72">
        <v>10.28</v>
      </c>
    </row>
    <row r="2205" spans="1:4" x14ac:dyDescent="0.25">
      <c r="A2205" s="71">
        <v>93267</v>
      </c>
      <c r="B2205" s="70" t="s">
        <v>18958</v>
      </c>
      <c r="C2205" s="71" t="s">
        <v>44</v>
      </c>
      <c r="D2205" s="72">
        <v>26.66</v>
      </c>
    </row>
    <row r="2206" spans="1:4" x14ac:dyDescent="0.25">
      <c r="A2206" s="71">
        <v>93269</v>
      </c>
      <c r="B2206" s="70" t="s">
        <v>18959</v>
      </c>
      <c r="C2206" s="71" t="s">
        <v>44</v>
      </c>
      <c r="D2206" s="72">
        <v>10</v>
      </c>
    </row>
    <row r="2207" spans="1:4" x14ac:dyDescent="0.25">
      <c r="A2207" s="71">
        <v>93270</v>
      </c>
      <c r="B2207" s="70" t="s">
        <v>18960</v>
      </c>
      <c r="C2207" s="71" t="s">
        <v>44</v>
      </c>
      <c r="D2207" s="72">
        <v>25.92</v>
      </c>
    </row>
    <row r="2208" spans="1:4" x14ac:dyDescent="0.25">
      <c r="A2208" s="71">
        <v>93271</v>
      </c>
      <c r="B2208" s="70" t="s">
        <v>18961</v>
      </c>
      <c r="C2208" s="71" t="s">
        <v>44</v>
      </c>
      <c r="D2208" s="72">
        <v>10.28</v>
      </c>
    </row>
    <row r="2209" spans="1:4" x14ac:dyDescent="0.25">
      <c r="A2209" s="71">
        <v>95208</v>
      </c>
      <c r="B2209" s="70" t="s">
        <v>18962</v>
      </c>
      <c r="C2209" s="71" t="s">
        <v>44</v>
      </c>
      <c r="D2209" s="72">
        <v>53.71</v>
      </c>
    </row>
    <row r="2210" spans="1:4" x14ac:dyDescent="0.25">
      <c r="A2210" s="71">
        <v>83761</v>
      </c>
      <c r="B2210" s="70" t="s">
        <v>2238</v>
      </c>
      <c r="C2210" s="71" t="s">
        <v>44</v>
      </c>
      <c r="D2210" s="72">
        <v>10.57</v>
      </c>
    </row>
    <row r="2211" spans="1:4" x14ac:dyDescent="0.25">
      <c r="A2211" s="71">
        <v>83764</v>
      </c>
      <c r="B2211" s="70" t="s">
        <v>2239</v>
      </c>
      <c r="C2211" s="71" t="s">
        <v>44</v>
      </c>
      <c r="D2211" s="72">
        <v>3.72</v>
      </c>
    </row>
    <row r="2212" spans="1:4" x14ac:dyDescent="0.25">
      <c r="A2212" s="71">
        <v>83762</v>
      </c>
      <c r="B2212" s="70" t="s">
        <v>2240</v>
      </c>
      <c r="C2212" s="71" t="s">
        <v>44</v>
      </c>
      <c r="D2212" s="72">
        <v>9.43</v>
      </c>
    </row>
    <row r="2213" spans="1:4" x14ac:dyDescent="0.25">
      <c r="A2213" s="71">
        <v>83763</v>
      </c>
      <c r="B2213" s="70" t="s">
        <v>2241</v>
      </c>
      <c r="C2213" s="71" t="s">
        <v>44</v>
      </c>
      <c r="D2213" s="72">
        <v>50</v>
      </c>
    </row>
    <row r="2214" spans="1:4" x14ac:dyDescent="0.25">
      <c r="A2214" s="71">
        <v>95874</v>
      </c>
      <c r="B2214" s="70" t="s">
        <v>2242</v>
      </c>
      <c r="C2214" s="71" t="s">
        <v>44</v>
      </c>
      <c r="D2214" s="72">
        <v>11.29</v>
      </c>
    </row>
    <row r="2215" spans="1:4" x14ac:dyDescent="0.25">
      <c r="A2215" s="71">
        <v>95869</v>
      </c>
      <c r="B2215" s="70" t="s">
        <v>2243</v>
      </c>
      <c r="C2215" s="71" t="s">
        <v>44</v>
      </c>
      <c r="D2215" s="72">
        <v>3.98</v>
      </c>
    </row>
    <row r="2216" spans="1:4" x14ac:dyDescent="0.25">
      <c r="A2216" s="71">
        <v>95870</v>
      </c>
      <c r="B2216" s="70" t="s">
        <v>2244</v>
      </c>
      <c r="C2216" s="71" t="s">
        <v>44</v>
      </c>
      <c r="D2216" s="72">
        <v>10.07</v>
      </c>
    </row>
    <row r="2217" spans="1:4" x14ac:dyDescent="0.25">
      <c r="A2217" s="71">
        <v>95871</v>
      </c>
      <c r="B2217" s="70" t="s">
        <v>2245</v>
      </c>
      <c r="C2217" s="71" t="s">
        <v>44</v>
      </c>
      <c r="D2217" s="72">
        <v>272.01</v>
      </c>
    </row>
    <row r="2218" spans="1:4" x14ac:dyDescent="0.25">
      <c r="A2218" s="71">
        <v>104684</v>
      </c>
      <c r="B2218" s="70" t="s">
        <v>2246</v>
      </c>
      <c r="C2218" s="71" t="s">
        <v>44</v>
      </c>
      <c r="D2218" s="72">
        <v>0</v>
      </c>
    </row>
    <row r="2219" spans="1:4" x14ac:dyDescent="0.25">
      <c r="A2219" s="71">
        <v>104685</v>
      </c>
      <c r="B2219" s="70" t="s">
        <v>2247</v>
      </c>
      <c r="C2219" s="71" t="s">
        <v>44</v>
      </c>
      <c r="D2219" s="72">
        <v>0</v>
      </c>
    </row>
    <row r="2220" spans="1:4" x14ac:dyDescent="0.25">
      <c r="A2220" s="71">
        <v>104686</v>
      </c>
      <c r="B2220" s="70" t="s">
        <v>2248</v>
      </c>
      <c r="C2220" s="71" t="s">
        <v>44</v>
      </c>
      <c r="D2220" s="72">
        <v>0</v>
      </c>
    </row>
    <row r="2221" spans="1:4" x14ac:dyDescent="0.25">
      <c r="A2221" s="71">
        <v>104687</v>
      </c>
      <c r="B2221" s="70" t="s">
        <v>2249</v>
      </c>
      <c r="C2221" s="71" t="s">
        <v>44</v>
      </c>
      <c r="D2221" s="72">
        <v>447.71</v>
      </c>
    </row>
    <row r="2222" spans="1:4" x14ac:dyDescent="0.25">
      <c r="A2222" s="71">
        <v>73303</v>
      </c>
      <c r="B2222" s="70" t="s">
        <v>2250</v>
      </c>
      <c r="C2222" s="71" t="s">
        <v>44</v>
      </c>
      <c r="D2222" s="72">
        <v>7.93</v>
      </c>
    </row>
    <row r="2223" spans="1:4" x14ac:dyDescent="0.25">
      <c r="A2223" s="71">
        <v>93235</v>
      </c>
      <c r="B2223" s="70" t="s">
        <v>2251</v>
      </c>
      <c r="C2223" s="71" t="s">
        <v>44</v>
      </c>
      <c r="D2223" s="72">
        <v>2.79</v>
      </c>
    </row>
    <row r="2224" spans="1:4" x14ac:dyDescent="0.25">
      <c r="A2224" s="71">
        <v>73307</v>
      </c>
      <c r="B2224" s="70" t="s">
        <v>2252</v>
      </c>
      <c r="C2224" s="71" t="s">
        <v>44</v>
      </c>
      <c r="D2224" s="72">
        <v>7.08</v>
      </c>
    </row>
    <row r="2225" spans="1:4" x14ac:dyDescent="0.25">
      <c r="A2225" s="71">
        <v>73311</v>
      </c>
      <c r="B2225" s="70" t="s">
        <v>2253</v>
      </c>
      <c r="C2225" s="71" t="s">
        <v>44</v>
      </c>
      <c r="D2225" s="72">
        <v>177.42</v>
      </c>
    </row>
    <row r="2226" spans="1:4" x14ac:dyDescent="0.25">
      <c r="A2226" s="71">
        <v>93423</v>
      </c>
      <c r="B2226" s="70" t="s">
        <v>2254</v>
      </c>
      <c r="C2226" s="71" t="s">
        <v>44</v>
      </c>
      <c r="D2226" s="72">
        <v>7.06</v>
      </c>
    </row>
    <row r="2227" spans="1:4" x14ac:dyDescent="0.25">
      <c r="A2227" s="71">
        <v>93424</v>
      </c>
      <c r="B2227" s="70" t="s">
        <v>2255</v>
      </c>
      <c r="C2227" s="71" t="s">
        <v>44</v>
      </c>
      <c r="D2227" s="72">
        <v>2.4900000000000002</v>
      </c>
    </row>
    <row r="2228" spans="1:4" x14ac:dyDescent="0.25">
      <c r="A2228" s="71">
        <v>93425</v>
      </c>
      <c r="B2228" s="70" t="s">
        <v>2256</v>
      </c>
      <c r="C2228" s="71" t="s">
        <v>44</v>
      </c>
      <c r="D2228" s="72">
        <v>6.3</v>
      </c>
    </row>
    <row r="2229" spans="1:4" x14ac:dyDescent="0.25">
      <c r="A2229" s="71">
        <v>93426</v>
      </c>
      <c r="B2229" s="70" t="s">
        <v>2257</v>
      </c>
      <c r="C2229" s="71" t="s">
        <v>44</v>
      </c>
      <c r="D2229" s="72">
        <v>159.66</v>
      </c>
    </row>
    <row r="2230" spans="1:4" x14ac:dyDescent="0.25">
      <c r="A2230" s="71">
        <v>93417</v>
      </c>
      <c r="B2230" s="70" t="s">
        <v>2258</v>
      </c>
      <c r="C2230" s="71" t="s">
        <v>44</v>
      </c>
      <c r="D2230" s="72">
        <v>4.99</v>
      </c>
    </row>
    <row r="2231" spans="1:4" x14ac:dyDescent="0.25">
      <c r="A2231" s="71">
        <v>93418</v>
      </c>
      <c r="B2231" s="70" t="s">
        <v>2259</v>
      </c>
      <c r="C2231" s="71" t="s">
        <v>44</v>
      </c>
      <c r="D2231" s="72">
        <v>1.76</v>
      </c>
    </row>
    <row r="2232" spans="1:4" x14ac:dyDescent="0.25">
      <c r="A2232" s="71">
        <v>93419</v>
      </c>
      <c r="B2232" s="70" t="s">
        <v>2260</v>
      </c>
      <c r="C2232" s="71" t="s">
        <v>44</v>
      </c>
      <c r="D2232" s="72">
        <v>4.45</v>
      </c>
    </row>
    <row r="2233" spans="1:4" x14ac:dyDescent="0.25">
      <c r="A2233" s="71">
        <v>93420</v>
      </c>
      <c r="B2233" s="70" t="s">
        <v>2261</v>
      </c>
      <c r="C2233" s="71" t="s">
        <v>44</v>
      </c>
      <c r="D2233" s="72">
        <v>66.81</v>
      </c>
    </row>
    <row r="2234" spans="1:4" x14ac:dyDescent="0.25">
      <c r="A2234" s="71">
        <v>93277</v>
      </c>
      <c r="B2234" s="70" t="s">
        <v>2262</v>
      </c>
      <c r="C2234" s="71" t="s">
        <v>44</v>
      </c>
      <c r="D2234" s="72">
        <v>0.28999999999999998</v>
      </c>
    </row>
    <row r="2235" spans="1:4" x14ac:dyDescent="0.25">
      <c r="A2235" s="71">
        <v>93278</v>
      </c>
      <c r="B2235" s="70" t="s">
        <v>2263</v>
      </c>
      <c r="C2235" s="71" t="s">
        <v>44</v>
      </c>
      <c r="D2235" s="72">
        <v>0.06</v>
      </c>
    </row>
    <row r="2236" spans="1:4" x14ac:dyDescent="0.25">
      <c r="A2236" s="71">
        <v>93279</v>
      </c>
      <c r="B2236" s="70" t="s">
        <v>2264</v>
      </c>
      <c r="C2236" s="71" t="s">
        <v>44</v>
      </c>
      <c r="D2236" s="72">
        <v>0.27</v>
      </c>
    </row>
    <row r="2237" spans="1:4" x14ac:dyDescent="0.25">
      <c r="A2237" s="71">
        <v>93280</v>
      </c>
      <c r="B2237" s="70" t="s">
        <v>2265</v>
      </c>
      <c r="C2237" s="71" t="s">
        <v>44</v>
      </c>
      <c r="D2237" s="72">
        <v>0.85</v>
      </c>
    </row>
    <row r="2238" spans="1:4" x14ac:dyDescent="0.25">
      <c r="A2238" s="71">
        <v>104909</v>
      </c>
      <c r="B2238" s="70" t="s">
        <v>2266</v>
      </c>
      <c r="C2238" s="71" t="s">
        <v>44</v>
      </c>
      <c r="D2238" s="72">
        <v>0</v>
      </c>
    </row>
    <row r="2239" spans="1:4" x14ac:dyDescent="0.25">
      <c r="A2239" s="71">
        <v>104910</v>
      </c>
      <c r="B2239" s="70" t="s">
        <v>2267</v>
      </c>
      <c r="C2239" s="71" t="s">
        <v>44</v>
      </c>
      <c r="D2239" s="72">
        <v>0</v>
      </c>
    </row>
    <row r="2240" spans="1:4" x14ac:dyDescent="0.25">
      <c r="A2240" s="71">
        <v>104911</v>
      </c>
      <c r="B2240" s="70" t="s">
        <v>2268</v>
      </c>
      <c r="C2240" s="71" t="s">
        <v>44</v>
      </c>
      <c r="D2240" s="72">
        <v>0</v>
      </c>
    </row>
    <row r="2241" spans="1:4" x14ac:dyDescent="0.25">
      <c r="A2241" s="71">
        <v>104912</v>
      </c>
      <c r="B2241" s="70" t="s">
        <v>2269</v>
      </c>
      <c r="C2241" s="71" t="s">
        <v>44</v>
      </c>
      <c r="D2241" s="72">
        <v>42.07</v>
      </c>
    </row>
    <row r="2242" spans="1:4" x14ac:dyDescent="0.25">
      <c r="A2242" s="71">
        <v>102840</v>
      </c>
      <c r="B2242" s="70" t="s">
        <v>2270</v>
      </c>
      <c r="C2242" s="71" t="s">
        <v>44</v>
      </c>
      <c r="D2242" s="72">
        <v>0</v>
      </c>
    </row>
    <row r="2243" spans="1:4" x14ac:dyDescent="0.25">
      <c r="A2243" s="71">
        <v>102841</v>
      </c>
      <c r="B2243" s="70" t="s">
        <v>2271</v>
      </c>
      <c r="C2243" s="71" t="s">
        <v>44</v>
      </c>
      <c r="D2243" s="72">
        <v>0</v>
      </c>
    </row>
    <row r="2244" spans="1:4" x14ac:dyDescent="0.25">
      <c r="A2244" s="71">
        <v>102842</v>
      </c>
      <c r="B2244" s="70" t="s">
        <v>2272</v>
      </c>
      <c r="C2244" s="71" t="s">
        <v>44</v>
      </c>
      <c r="D2244" s="72">
        <v>0</v>
      </c>
    </row>
    <row r="2245" spans="1:4" x14ac:dyDescent="0.25">
      <c r="A2245" s="71">
        <v>102843</v>
      </c>
      <c r="B2245" s="70" t="s">
        <v>2273</v>
      </c>
      <c r="C2245" s="71" t="s">
        <v>44</v>
      </c>
      <c r="D2245" s="72">
        <v>134.1</v>
      </c>
    </row>
    <row r="2246" spans="1:4" x14ac:dyDescent="0.25">
      <c r="A2246" s="71">
        <v>89267</v>
      </c>
      <c r="B2246" s="70" t="s">
        <v>2274</v>
      </c>
      <c r="C2246" s="71" t="s">
        <v>44</v>
      </c>
      <c r="D2246" s="72">
        <v>51.81</v>
      </c>
    </row>
    <row r="2247" spans="1:4" x14ac:dyDescent="0.25">
      <c r="A2247" s="71">
        <v>89269</v>
      </c>
      <c r="B2247" s="70" t="s">
        <v>2275</v>
      </c>
      <c r="C2247" s="71" t="s">
        <v>44</v>
      </c>
      <c r="D2247" s="72">
        <v>7.38</v>
      </c>
    </row>
    <row r="2248" spans="1:4" x14ac:dyDescent="0.25">
      <c r="A2248" s="71">
        <v>89268</v>
      </c>
      <c r="B2248" s="70" t="s">
        <v>2276</v>
      </c>
      <c r="C2248" s="71" t="s">
        <v>44</v>
      </c>
      <c r="D2248" s="72">
        <v>18.260000000000002</v>
      </c>
    </row>
    <row r="2249" spans="1:4" x14ac:dyDescent="0.25">
      <c r="A2249" s="71">
        <v>89270</v>
      </c>
      <c r="B2249" s="70" t="s">
        <v>2277</v>
      </c>
      <c r="C2249" s="71" t="s">
        <v>44</v>
      </c>
      <c r="D2249" s="72">
        <v>83.29</v>
      </c>
    </row>
    <row r="2250" spans="1:4" x14ac:dyDescent="0.25">
      <c r="A2250" s="71">
        <v>89271</v>
      </c>
      <c r="B2250" s="70" t="s">
        <v>2278</v>
      </c>
      <c r="C2250" s="71" t="s">
        <v>44</v>
      </c>
      <c r="D2250" s="72">
        <v>28.9</v>
      </c>
    </row>
    <row r="2251" spans="1:4" x14ac:dyDescent="0.25">
      <c r="A2251" s="71">
        <v>93283</v>
      </c>
      <c r="B2251" s="70" t="s">
        <v>2279</v>
      </c>
      <c r="C2251" s="71" t="s">
        <v>44</v>
      </c>
      <c r="D2251" s="72">
        <v>99.64</v>
      </c>
    </row>
    <row r="2252" spans="1:4" x14ac:dyDescent="0.25">
      <c r="A2252" s="71">
        <v>93296</v>
      </c>
      <c r="B2252" s="70" t="s">
        <v>2280</v>
      </c>
      <c r="C2252" s="71" t="s">
        <v>44</v>
      </c>
      <c r="D2252" s="72">
        <v>14.19</v>
      </c>
    </row>
    <row r="2253" spans="1:4" x14ac:dyDescent="0.25">
      <c r="A2253" s="71">
        <v>93284</v>
      </c>
      <c r="B2253" s="70" t="s">
        <v>2281</v>
      </c>
      <c r="C2253" s="71" t="s">
        <v>44</v>
      </c>
      <c r="D2253" s="72">
        <v>35.119999999999997</v>
      </c>
    </row>
    <row r="2254" spans="1:4" x14ac:dyDescent="0.25">
      <c r="A2254" s="71">
        <v>93285</v>
      </c>
      <c r="B2254" s="70" t="s">
        <v>2282</v>
      </c>
      <c r="C2254" s="71" t="s">
        <v>44</v>
      </c>
      <c r="D2254" s="72">
        <v>160.16999999999999</v>
      </c>
    </row>
    <row r="2255" spans="1:4" x14ac:dyDescent="0.25">
      <c r="A2255" s="71">
        <v>93286</v>
      </c>
      <c r="B2255" s="70" t="s">
        <v>2283</v>
      </c>
      <c r="C2255" s="71" t="s">
        <v>44</v>
      </c>
      <c r="D2255" s="72">
        <v>14.3</v>
      </c>
    </row>
    <row r="2256" spans="1:4" x14ac:dyDescent="0.25">
      <c r="A2256" s="71">
        <v>104706</v>
      </c>
      <c r="B2256" s="70" t="s">
        <v>2284</v>
      </c>
      <c r="C2256" s="71" t="s">
        <v>44</v>
      </c>
      <c r="D2256" s="72">
        <v>0</v>
      </c>
    </row>
    <row r="2257" spans="1:4" x14ac:dyDescent="0.25">
      <c r="A2257" s="71">
        <v>104707</v>
      </c>
      <c r="B2257" s="70" t="s">
        <v>2285</v>
      </c>
      <c r="C2257" s="71" t="s">
        <v>44</v>
      </c>
      <c r="D2257" s="72">
        <v>0</v>
      </c>
    </row>
    <row r="2258" spans="1:4" x14ac:dyDescent="0.25">
      <c r="A2258" s="71">
        <v>104708</v>
      </c>
      <c r="B2258" s="70" t="s">
        <v>2286</v>
      </c>
      <c r="C2258" s="71" t="s">
        <v>44</v>
      </c>
      <c r="D2258" s="72">
        <v>0</v>
      </c>
    </row>
    <row r="2259" spans="1:4" x14ac:dyDescent="0.25">
      <c r="A2259" s="71">
        <v>104709</v>
      </c>
      <c r="B2259" s="70" t="s">
        <v>2287</v>
      </c>
      <c r="C2259" s="71" t="s">
        <v>44</v>
      </c>
      <c r="D2259" s="72">
        <v>1165.18</v>
      </c>
    </row>
    <row r="2260" spans="1:4" x14ac:dyDescent="0.25">
      <c r="A2260" s="71">
        <v>104903</v>
      </c>
      <c r="B2260" s="70" t="s">
        <v>2288</v>
      </c>
      <c r="C2260" s="71" t="s">
        <v>44</v>
      </c>
      <c r="D2260" s="72">
        <v>0</v>
      </c>
    </row>
    <row r="2261" spans="1:4" x14ac:dyDescent="0.25">
      <c r="A2261" s="71">
        <v>104904</v>
      </c>
      <c r="B2261" s="70" t="s">
        <v>2289</v>
      </c>
      <c r="C2261" s="71" t="s">
        <v>44</v>
      </c>
      <c r="D2261" s="72">
        <v>0</v>
      </c>
    </row>
    <row r="2262" spans="1:4" x14ac:dyDescent="0.25">
      <c r="A2262" s="71">
        <v>104905</v>
      </c>
      <c r="B2262" s="70" t="s">
        <v>2290</v>
      </c>
      <c r="C2262" s="71" t="s">
        <v>44</v>
      </c>
      <c r="D2262" s="72">
        <v>0</v>
      </c>
    </row>
    <row r="2263" spans="1:4" x14ac:dyDescent="0.25">
      <c r="A2263" s="71">
        <v>104906</v>
      </c>
      <c r="B2263" s="70" t="s">
        <v>2291</v>
      </c>
      <c r="C2263" s="71" t="s">
        <v>44</v>
      </c>
      <c r="D2263" s="72">
        <v>98.34</v>
      </c>
    </row>
    <row r="2264" spans="1:4" x14ac:dyDescent="0.25">
      <c r="A2264" s="71">
        <v>102846</v>
      </c>
      <c r="B2264" s="70" t="s">
        <v>2292</v>
      </c>
      <c r="C2264" s="71" t="s">
        <v>44</v>
      </c>
      <c r="D2264" s="72">
        <v>0</v>
      </c>
    </row>
    <row r="2265" spans="1:4" x14ac:dyDescent="0.25">
      <c r="A2265" s="71">
        <v>102847</v>
      </c>
      <c r="B2265" s="70" t="s">
        <v>2293</v>
      </c>
      <c r="C2265" s="71" t="s">
        <v>44</v>
      </c>
      <c r="D2265" s="72">
        <v>0</v>
      </c>
    </row>
    <row r="2266" spans="1:4" x14ac:dyDescent="0.25">
      <c r="A2266" s="71">
        <v>102848</v>
      </c>
      <c r="B2266" s="70" t="s">
        <v>2294</v>
      </c>
      <c r="C2266" s="71" t="s">
        <v>44</v>
      </c>
      <c r="D2266" s="72">
        <v>0</v>
      </c>
    </row>
    <row r="2267" spans="1:4" x14ac:dyDescent="0.25">
      <c r="A2267" s="71">
        <v>102849</v>
      </c>
      <c r="B2267" s="70" t="s">
        <v>2295</v>
      </c>
      <c r="C2267" s="71" t="s">
        <v>44</v>
      </c>
      <c r="D2267" s="72">
        <v>65.56</v>
      </c>
    </row>
    <row r="2268" spans="1:4" x14ac:dyDescent="0.25">
      <c r="A2268" s="71">
        <v>102852</v>
      </c>
      <c r="B2268" s="70" t="s">
        <v>2296</v>
      </c>
      <c r="C2268" s="71" t="s">
        <v>44</v>
      </c>
      <c r="D2268" s="72">
        <v>0</v>
      </c>
    </row>
    <row r="2269" spans="1:4" x14ac:dyDescent="0.25">
      <c r="A2269" s="71">
        <v>102853</v>
      </c>
      <c r="B2269" s="70" t="s">
        <v>2297</v>
      </c>
      <c r="C2269" s="71" t="s">
        <v>44</v>
      </c>
      <c r="D2269" s="72">
        <v>0</v>
      </c>
    </row>
    <row r="2270" spans="1:4" x14ac:dyDescent="0.25">
      <c r="A2270" s="71">
        <v>102854</v>
      </c>
      <c r="B2270" s="70" t="s">
        <v>2298</v>
      </c>
      <c r="C2270" s="71" t="s">
        <v>44</v>
      </c>
      <c r="D2270" s="72">
        <v>0</v>
      </c>
    </row>
    <row r="2271" spans="1:4" x14ac:dyDescent="0.25">
      <c r="A2271" s="71">
        <v>102855</v>
      </c>
      <c r="B2271" s="70" t="s">
        <v>2299</v>
      </c>
      <c r="C2271" s="71" t="s">
        <v>44</v>
      </c>
      <c r="D2271" s="72">
        <v>65.56</v>
      </c>
    </row>
    <row r="2272" spans="1:4" x14ac:dyDescent="0.25">
      <c r="A2272" s="71">
        <v>93397</v>
      </c>
      <c r="B2272" s="70" t="s">
        <v>2300</v>
      </c>
      <c r="C2272" s="71" t="s">
        <v>44</v>
      </c>
      <c r="D2272" s="72">
        <v>25.03</v>
      </c>
    </row>
    <row r="2273" spans="1:4" x14ac:dyDescent="0.25">
      <c r="A2273" s="71">
        <v>93399</v>
      </c>
      <c r="B2273" s="70" t="s">
        <v>2301</v>
      </c>
      <c r="C2273" s="71" t="s">
        <v>44</v>
      </c>
      <c r="D2273" s="72">
        <v>3.81</v>
      </c>
    </row>
    <row r="2274" spans="1:4" x14ac:dyDescent="0.25">
      <c r="A2274" s="71">
        <v>93398</v>
      </c>
      <c r="B2274" s="70" t="s">
        <v>2302</v>
      </c>
      <c r="C2274" s="71" t="s">
        <v>44</v>
      </c>
      <c r="D2274" s="72">
        <v>9.44</v>
      </c>
    </row>
    <row r="2275" spans="1:4" x14ac:dyDescent="0.25">
      <c r="A2275" s="71">
        <v>93400</v>
      </c>
      <c r="B2275" s="70" t="s">
        <v>2303</v>
      </c>
      <c r="C2275" s="71" t="s">
        <v>44</v>
      </c>
      <c r="D2275" s="72">
        <v>43.42</v>
      </c>
    </row>
    <row r="2276" spans="1:4" x14ac:dyDescent="0.25">
      <c r="A2276" s="71">
        <v>93401</v>
      </c>
      <c r="B2276" s="70" t="s">
        <v>2304</v>
      </c>
      <c r="C2276" s="71" t="s">
        <v>44</v>
      </c>
      <c r="D2276" s="72">
        <v>157.52000000000001</v>
      </c>
    </row>
    <row r="2277" spans="1:4" x14ac:dyDescent="0.25">
      <c r="A2277" s="71">
        <v>89259</v>
      </c>
      <c r="B2277" s="70" t="s">
        <v>2305</v>
      </c>
      <c r="C2277" s="71" t="s">
        <v>44</v>
      </c>
      <c r="D2277" s="72">
        <v>27.32</v>
      </c>
    </row>
    <row r="2278" spans="1:4" x14ac:dyDescent="0.25">
      <c r="A2278" s="71">
        <v>91466</v>
      </c>
      <c r="B2278" s="70" t="s">
        <v>2306</v>
      </c>
      <c r="C2278" s="71" t="s">
        <v>44</v>
      </c>
      <c r="D2278" s="72">
        <v>4.05</v>
      </c>
    </row>
    <row r="2279" spans="1:4" x14ac:dyDescent="0.25">
      <c r="A2279" s="71">
        <v>89260</v>
      </c>
      <c r="B2279" s="70" t="s">
        <v>2307</v>
      </c>
      <c r="C2279" s="71" t="s">
        <v>44</v>
      </c>
      <c r="D2279" s="72">
        <v>10.039999999999999</v>
      </c>
    </row>
    <row r="2280" spans="1:4" x14ac:dyDescent="0.25">
      <c r="A2280" s="71">
        <v>89262</v>
      </c>
      <c r="B2280" s="70" t="s">
        <v>2308</v>
      </c>
      <c r="C2280" s="71" t="s">
        <v>44</v>
      </c>
      <c r="D2280" s="72">
        <v>46.28</v>
      </c>
    </row>
    <row r="2281" spans="1:4" x14ac:dyDescent="0.25">
      <c r="A2281" s="71">
        <v>91467</v>
      </c>
      <c r="B2281" s="70" t="s">
        <v>2309</v>
      </c>
      <c r="C2281" s="71" t="s">
        <v>44</v>
      </c>
      <c r="D2281" s="72">
        <v>157.52000000000001</v>
      </c>
    </row>
    <row r="2282" spans="1:4" x14ac:dyDescent="0.25">
      <c r="A2282" s="71">
        <v>105839</v>
      </c>
      <c r="B2282" s="70" t="s">
        <v>2310</v>
      </c>
      <c r="C2282" s="71" t="s">
        <v>44</v>
      </c>
      <c r="D2282" s="72">
        <v>0</v>
      </c>
    </row>
    <row r="2283" spans="1:4" x14ac:dyDescent="0.25">
      <c r="A2283" s="71">
        <v>105842</v>
      </c>
      <c r="B2283" s="70" t="s">
        <v>2311</v>
      </c>
      <c r="C2283" s="71" t="s">
        <v>44</v>
      </c>
      <c r="D2283" s="72">
        <v>0</v>
      </c>
    </row>
    <row r="2284" spans="1:4" x14ac:dyDescent="0.25">
      <c r="A2284" s="71">
        <v>105840</v>
      </c>
      <c r="B2284" s="70" t="s">
        <v>2312</v>
      </c>
      <c r="C2284" s="71" t="s">
        <v>44</v>
      </c>
      <c r="D2284" s="72">
        <v>0</v>
      </c>
    </row>
    <row r="2285" spans="1:4" x14ac:dyDescent="0.25">
      <c r="A2285" s="71">
        <v>105841</v>
      </c>
      <c r="B2285" s="70" t="s">
        <v>2313</v>
      </c>
      <c r="C2285" s="71" t="s">
        <v>44</v>
      </c>
      <c r="D2285" s="72">
        <v>0</v>
      </c>
    </row>
    <row r="2286" spans="1:4" x14ac:dyDescent="0.25">
      <c r="A2286" s="71">
        <v>105843</v>
      </c>
      <c r="B2286" s="70" t="s">
        <v>2314</v>
      </c>
      <c r="C2286" s="71" t="s">
        <v>44</v>
      </c>
      <c r="D2286" s="72">
        <v>82.9</v>
      </c>
    </row>
    <row r="2287" spans="1:4" x14ac:dyDescent="0.25">
      <c r="A2287" s="71">
        <v>91629</v>
      </c>
      <c r="B2287" s="70" t="s">
        <v>2315</v>
      </c>
      <c r="C2287" s="71" t="s">
        <v>44</v>
      </c>
      <c r="D2287" s="72">
        <v>21.64</v>
      </c>
    </row>
    <row r="2288" spans="1:4" x14ac:dyDescent="0.25">
      <c r="A2288" s="71">
        <v>91631</v>
      </c>
      <c r="B2288" s="70" t="s">
        <v>2316</v>
      </c>
      <c r="C2288" s="71" t="s">
        <v>44</v>
      </c>
      <c r="D2288" s="72">
        <v>3.25</v>
      </c>
    </row>
    <row r="2289" spans="1:4" x14ac:dyDescent="0.25">
      <c r="A2289" s="71">
        <v>91630</v>
      </c>
      <c r="B2289" s="70" t="s">
        <v>2317</v>
      </c>
      <c r="C2289" s="71" t="s">
        <v>44</v>
      </c>
      <c r="D2289" s="72">
        <v>8.0500000000000007</v>
      </c>
    </row>
    <row r="2290" spans="1:4" x14ac:dyDescent="0.25">
      <c r="A2290" s="71">
        <v>91632</v>
      </c>
      <c r="B2290" s="70" t="s">
        <v>2318</v>
      </c>
      <c r="C2290" s="71" t="s">
        <v>44</v>
      </c>
      <c r="D2290" s="72">
        <v>37.06</v>
      </c>
    </row>
    <row r="2291" spans="1:4" x14ac:dyDescent="0.25">
      <c r="A2291" s="71">
        <v>91633</v>
      </c>
      <c r="B2291" s="70" t="s">
        <v>2319</v>
      </c>
      <c r="C2291" s="71" t="s">
        <v>44</v>
      </c>
      <c r="D2291" s="72">
        <v>133.32</v>
      </c>
    </row>
    <row r="2292" spans="1:4" x14ac:dyDescent="0.25">
      <c r="A2292" s="71">
        <v>105979</v>
      </c>
      <c r="B2292" s="70" t="s">
        <v>18963</v>
      </c>
      <c r="C2292" s="71" t="s">
        <v>44</v>
      </c>
      <c r="D2292" s="72">
        <v>43.75</v>
      </c>
    </row>
    <row r="2293" spans="1:4" x14ac:dyDescent="0.25">
      <c r="A2293" s="71">
        <v>105982</v>
      </c>
      <c r="B2293" s="70" t="s">
        <v>18964</v>
      </c>
      <c r="C2293" s="71" t="s">
        <v>44</v>
      </c>
      <c r="D2293" s="72">
        <v>6.04</v>
      </c>
    </row>
    <row r="2294" spans="1:4" x14ac:dyDescent="0.25">
      <c r="A2294" s="71">
        <v>105980</v>
      </c>
      <c r="B2294" s="70" t="s">
        <v>18965</v>
      </c>
      <c r="C2294" s="71" t="s">
        <v>44</v>
      </c>
      <c r="D2294" s="72">
        <v>14.93</v>
      </c>
    </row>
    <row r="2295" spans="1:4" x14ac:dyDescent="0.25">
      <c r="A2295" s="71">
        <v>105981</v>
      </c>
      <c r="B2295" s="70" t="s">
        <v>18966</v>
      </c>
      <c r="C2295" s="71" t="s">
        <v>44</v>
      </c>
      <c r="D2295" s="72">
        <v>69.19</v>
      </c>
    </row>
    <row r="2296" spans="1:4" x14ac:dyDescent="0.25">
      <c r="A2296" s="71">
        <v>105983</v>
      </c>
      <c r="B2296" s="70" t="s">
        <v>18967</v>
      </c>
      <c r="C2296" s="71" t="s">
        <v>44</v>
      </c>
      <c r="D2296" s="72">
        <v>157.22</v>
      </c>
    </row>
    <row r="2297" spans="1:4" x14ac:dyDescent="0.25">
      <c r="A2297" s="71">
        <v>98760</v>
      </c>
      <c r="B2297" s="70" t="s">
        <v>2320</v>
      </c>
      <c r="C2297" s="71" t="s">
        <v>44</v>
      </c>
      <c r="D2297" s="72">
        <v>0.08</v>
      </c>
    </row>
    <row r="2298" spans="1:4" x14ac:dyDescent="0.25">
      <c r="A2298" s="71">
        <v>98761</v>
      </c>
      <c r="B2298" s="70" t="s">
        <v>2321</v>
      </c>
      <c r="C2298" s="71" t="s">
        <v>44</v>
      </c>
      <c r="D2298" s="72">
        <v>0.02</v>
      </c>
    </row>
    <row r="2299" spans="1:4" x14ac:dyDescent="0.25">
      <c r="A2299" s="71">
        <v>98762</v>
      </c>
      <c r="B2299" s="70" t="s">
        <v>2322</v>
      </c>
      <c r="C2299" s="71" t="s">
        <v>44</v>
      </c>
      <c r="D2299" s="72">
        <v>0.11</v>
      </c>
    </row>
    <row r="2300" spans="1:4" x14ac:dyDescent="0.25">
      <c r="A2300" s="71">
        <v>98763</v>
      </c>
      <c r="B2300" s="70" t="s">
        <v>2323</v>
      </c>
      <c r="C2300" s="71" t="s">
        <v>44</v>
      </c>
      <c r="D2300" s="72">
        <v>5.04</v>
      </c>
    </row>
    <row r="2301" spans="1:4" x14ac:dyDescent="0.25">
      <c r="A2301" s="71">
        <v>99829</v>
      </c>
      <c r="B2301" s="70" t="s">
        <v>2324</v>
      </c>
      <c r="C2301" s="71" t="s">
        <v>44</v>
      </c>
      <c r="D2301" s="72">
        <v>0.14000000000000001</v>
      </c>
    </row>
    <row r="2302" spans="1:4" x14ac:dyDescent="0.25">
      <c r="A2302" s="71">
        <v>99830</v>
      </c>
      <c r="B2302" s="70" t="s">
        <v>2325</v>
      </c>
      <c r="C2302" s="71" t="s">
        <v>44</v>
      </c>
      <c r="D2302" s="72">
        <v>0.03</v>
      </c>
    </row>
    <row r="2303" spans="1:4" x14ac:dyDescent="0.25">
      <c r="A2303" s="71">
        <v>99831</v>
      </c>
      <c r="B2303" s="70" t="s">
        <v>2326</v>
      </c>
      <c r="C2303" s="71" t="s">
        <v>44</v>
      </c>
      <c r="D2303" s="72">
        <v>0.1</v>
      </c>
    </row>
    <row r="2304" spans="1:4" x14ac:dyDescent="0.25">
      <c r="A2304" s="71">
        <v>99832</v>
      </c>
      <c r="B2304" s="70" t="s">
        <v>2327</v>
      </c>
      <c r="C2304" s="71" t="s">
        <v>44</v>
      </c>
      <c r="D2304" s="72">
        <v>4.8600000000000003</v>
      </c>
    </row>
    <row r="2305" spans="1:4" x14ac:dyDescent="0.25">
      <c r="A2305" s="71">
        <v>104516</v>
      </c>
      <c r="B2305" s="70" t="s">
        <v>2328</v>
      </c>
      <c r="C2305" s="71" t="s">
        <v>44</v>
      </c>
      <c r="D2305" s="72">
        <v>0</v>
      </c>
    </row>
    <row r="2306" spans="1:4" x14ac:dyDescent="0.25">
      <c r="A2306" s="71">
        <v>104517</v>
      </c>
      <c r="B2306" s="70" t="s">
        <v>2329</v>
      </c>
      <c r="C2306" s="71" t="s">
        <v>44</v>
      </c>
      <c r="D2306" s="72">
        <v>0</v>
      </c>
    </row>
    <row r="2307" spans="1:4" x14ac:dyDescent="0.25">
      <c r="A2307" s="71">
        <v>104518</v>
      </c>
      <c r="B2307" s="70" t="s">
        <v>2330</v>
      </c>
      <c r="C2307" s="71" t="s">
        <v>44</v>
      </c>
      <c r="D2307" s="72">
        <v>0</v>
      </c>
    </row>
    <row r="2308" spans="1:4" x14ac:dyDescent="0.25">
      <c r="A2308" s="71">
        <v>104519</v>
      </c>
      <c r="B2308" s="70" t="s">
        <v>2331</v>
      </c>
      <c r="C2308" s="71" t="s">
        <v>44</v>
      </c>
      <c r="D2308" s="72">
        <v>0.7</v>
      </c>
    </row>
    <row r="2309" spans="1:4" x14ac:dyDescent="0.25">
      <c r="A2309" s="71">
        <v>90682</v>
      </c>
      <c r="B2309" s="70" t="s">
        <v>2332</v>
      </c>
      <c r="C2309" s="71" t="s">
        <v>44</v>
      </c>
      <c r="D2309" s="72">
        <v>39.68</v>
      </c>
    </row>
    <row r="2310" spans="1:4" x14ac:dyDescent="0.25">
      <c r="A2310" s="71">
        <v>90683</v>
      </c>
      <c r="B2310" s="70" t="s">
        <v>2333</v>
      </c>
      <c r="C2310" s="71" t="s">
        <v>44</v>
      </c>
      <c r="D2310" s="72">
        <v>9.17</v>
      </c>
    </row>
    <row r="2311" spans="1:4" x14ac:dyDescent="0.25">
      <c r="A2311" s="71">
        <v>90684</v>
      </c>
      <c r="B2311" s="70" t="s">
        <v>2334</v>
      </c>
      <c r="C2311" s="71" t="s">
        <v>44</v>
      </c>
      <c r="D2311" s="72">
        <v>43.4</v>
      </c>
    </row>
    <row r="2312" spans="1:4" x14ac:dyDescent="0.25">
      <c r="A2312" s="71">
        <v>90685</v>
      </c>
      <c r="B2312" s="70" t="s">
        <v>2335</v>
      </c>
      <c r="C2312" s="71" t="s">
        <v>44</v>
      </c>
      <c r="D2312" s="72">
        <v>56.67</v>
      </c>
    </row>
    <row r="2313" spans="1:4" x14ac:dyDescent="0.25">
      <c r="A2313" s="71">
        <v>95114</v>
      </c>
      <c r="B2313" s="70" t="s">
        <v>2336</v>
      </c>
      <c r="C2313" s="71" t="s">
        <v>44</v>
      </c>
      <c r="D2313" s="72">
        <v>1.93</v>
      </c>
    </row>
    <row r="2314" spans="1:4" x14ac:dyDescent="0.25">
      <c r="A2314" s="71">
        <v>95115</v>
      </c>
      <c r="B2314" s="70" t="s">
        <v>2337</v>
      </c>
      <c r="C2314" s="71" t="s">
        <v>44</v>
      </c>
      <c r="D2314" s="72">
        <v>0.44</v>
      </c>
    </row>
    <row r="2315" spans="1:4" x14ac:dyDescent="0.25">
      <c r="A2315" s="71">
        <v>53863</v>
      </c>
      <c r="B2315" s="70" t="s">
        <v>2338</v>
      </c>
      <c r="C2315" s="71" t="s">
        <v>44</v>
      </c>
      <c r="D2315" s="72">
        <v>2.42</v>
      </c>
    </row>
    <row r="2316" spans="1:4" x14ac:dyDescent="0.25">
      <c r="A2316" s="71">
        <v>104652</v>
      </c>
      <c r="B2316" s="70" t="s">
        <v>2339</v>
      </c>
      <c r="C2316" s="71" t="s">
        <v>44</v>
      </c>
      <c r="D2316" s="72">
        <v>0</v>
      </c>
    </row>
    <row r="2317" spans="1:4" x14ac:dyDescent="0.25">
      <c r="A2317" s="71">
        <v>104653</v>
      </c>
      <c r="B2317" s="70" t="s">
        <v>2340</v>
      </c>
      <c r="C2317" s="71" t="s">
        <v>44</v>
      </c>
      <c r="D2317" s="72">
        <v>0</v>
      </c>
    </row>
    <row r="2318" spans="1:4" x14ac:dyDescent="0.25">
      <c r="A2318" s="71">
        <v>104654</v>
      </c>
      <c r="B2318" s="70" t="s">
        <v>2341</v>
      </c>
      <c r="C2318" s="71" t="s">
        <v>44</v>
      </c>
      <c r="D2318" s="72">
        <v>0</v>
      </c>
    </row>
    <row r="2319" spans="1:4" x14ac:dyDescent="0.25">
      <c r="A2319" s="71">
        <v>104655</v>
      </c>
      <c r="B2319" s="70" t="s">
        <v>2342</v>
      </c>
      <c r="C2319" s="71" t="s">
        <v>44</v>
      </c>
      <c r="D2319" s="72">
        <v>0.74</v>
      </c>
    </row>
    <row r="2320" spans="1:4" x14ac:dyDescent="0.25">
      <c r="A2320" s="71">
        <v>102270</v>
      </c>
      <c r="B2320" s="70" t="s">
        <v>2343</v>
      </c>
      <c r="C2320" s="71" t="s">
        <v>44</v>
      </c>
      <c r="D2320" s="72">
        <v>0.84</v>
      </c>
    </row>
    <row r="2321" spans="1:4" x14ac:dyDescent="0.25">
      <c r="A2321" s="71">
        <v>102271</v>
      </c>
      <c r="B2321" s="70" t="s">
        <v>2344</v>
      </c>
      <c r="C2321" s="71" t="s">
        <v>44</v>
      </c>
      <c r="D2321" s="72">
        <v>0.19</v>
      </c>
    </row>
    <row r="2322" spans="1:4" x14ac:dyDescent="0.25">
      <c r="A2322" s="71">
        <v>102272</v>
      </c>
      <c r="B2322" s="70" t="s">
        <v>2345</v>
      </c>
      <c r="C2322" s="71" t="s">
        <v>44</v>
      </c>
      <c r="D2322" s="72">
        <v>1.06</v>
      </c>
    </row>
    <row r="2323" spans="1:4" x14ac:dyDescent="0.25">
      <c r="A2323" s="71">
        <v>102273</v>
      </c>
      <c r="B2323" s="70" t="s">
        <v>2346</v>
      </c>
      <c r="C2323" s="71" t="s">
        <v>44</v>
      </c>
      <c r="D2323" s="72">
        <v>1.87</v>
      </c>
    </row>
    <row r="2324" spans="1:4" x14ac:dyDescent="0.25">
      <c r="A2324" s="71">
        <v>95255</v>
      </c>
      <c r="B2324" s="70" t="s">
        <v>2347</v>
      </c>
      <c r="C2324" s="71" t="s">
        <v>44</v>
      </c>
      <c r="D2324" s="72">
        <v>1.72</v>
      </c>
    </row>
    <row r="2325" spans="1:4" x14ac:dyDescent="0.25">
      <c r="A2325" s="71">
        <v>95256</v>
      </c>
      <c r="B2325" s="70" t="s">
        <v>2348</v>
      </c>
      <c r="C2325" s="71" t="s">
        <v>44</v>
      </c>
      <c r="D2325" s="72">
        <v>0.39</v>
      </c>
    </row>
    <row r="2326" spans="1:4" x14ac:dyDescent="0.25">
      <c r="A2326" s="71">
        <v>95257</v>
      </c>
      <c r="B2326" s="70" t="s">
        <v>2349</v>
      </c>
      <c r="C2326" s="71" t="s">
        <v>44</v>
      </c>
      <c r="D2326" s="72">
        <v>2.15</v>
      </c>
    </row>
    <row r="2327" spans="1:4" x14ac:dyDescent="0.25">
      <c r="A2327" s="71">
        <v>105913</v>
      </c>
      <c r="B2327" s="70" t="s">
        <v>2350</v>
      </c>
      <c r="C2327" s="71" t="s">
        <v>44</v>
      </c>
      <c r="D2327" s="72">
        <v>0</v>
      </c>
    </row>
    <row r="2328" spans="1:4" x14ac:dyDescent="0.25">
      <c r="A2328" s="71">
        <v>105914</v>
      </c>
      <c r="B2328" s="70" t="s">
        <v>2351</v>
      </c>
      <c r="C2328" s="71" t="s">
        <v>44</v>
      </c>
      <c r="D2328" s="72">
        <v>0</v>
      </c>
    </row>
    <row r="2329" spans="1:4" x14ac:dyDescent="0.25">
      <c r="A2329" s="71">
        <v>105915</v>
      </c>
      <c r="B2329" s="70" t="s">
        <v>2352</v>
      </c>
      <c r="C2329" s="71" t="s">
        <v>44</v>
      </c>
      <c r="D2329" s="72">
        <v>0</v>
      </c>
    </row>
    <row r="2330" spans="1:4" x14ac:dyDescent="0.25">
      <c r="A2330" s="71">
        <v>92963</v>
      </c>
      <c r="B2330" s="70" t="s">
        <v>2353</v>
      </c>
      <c r="C2330" s="71" t="s">
        <v>44</v>
      </c>
      <c r="D2330" s="72">
        <v>1.99</v>
      </c>
    </row>
    <row r="2331" spans="1:4" x14ac:dyDescent="0.25">
      <c r="A2331" s="71">
        <v>92964</v>
      </c>
      <c r="B2331" s="70" t="s">
        <v>2354</v>
      </c>
      <c r="C2331" s="71" t="s">
        <v>44</v>
      </c>
      <c r="D2331" s="72">
        <v>0.46</v>
      </c>
    </row>
    <row r="2332" spans="1:4" x14ac:dyDescent="0.25">
      <c r="A2332" s="71">
        <v>92965</v>
      </c>
      <c r="B2332" s="70" t="s">
        <v>2355</v>
      </c>
      <c r="C2332" s="71" t="s">
        <v>44</v>
      </c>
      <c r="D2332" s="72">
        <v>2.4900000000000002</v>
      </c>
    </row>
    <row r="2333" spans="1:4" x14ac:dyDescent="0.25">
      <c r="A2333" s="71">
        <v>103792</v>
      </c>
      <c r="B2333" s="70" t="s">
        <v>2356</v>
      </c>
      <c r="C2333" s="71" t="s">
        <v>44</v>
      </c>
      <c r="D2333" s="72">
        <v>5.14</v>
      </c>
    </row>
    <row r="2334" spans="1:4" x14ac:dyDescent="0.25">
      <c r="A2334" s="71">
        <v>103789</v>
      </c>
      <c r="B2334" s="70" t="s">
        <v>2357</v>
      </c>
      <c r="C2334" s="71" t="s">
        <v>44</v>
      </c>
      <c r="D2334" s="72">
        <v>0</v>
      </c>
    </row>
    <row r="2335" spans="1:4" x14ac:dyDescent="0.25">
      <c r="A2335" s="71">
        <v>103790</v>
      </c>
      <c r="B2335" s="70" t="s">
        <v>2358</v>
      </c>
      <c r="C2335" s="71" t="s">
        <v>44</v>
      </c>
      <c r="D2335" s="72">
        <v>0</v>
      </c>
    </row>
    <row r="2336" spans="1:4" x14ac:dyDescent="0.25">
      <c r="A2336" s="71">
        <v>103791</v>
      </c>
      <c r="B2336" s="70" t="s">
        <v>2359</v>
      </c>
      <c r="C2336" s="71" t="s">
        <v>44</v>
      </c>
      <c r="D2336" s="72">
        <v>0</v>
      </c>
    </row>
    <row r="2337" spans="1:4" x14ac:dyDescent="0.25">
      <c r="A2337" s="71">
        <v>96054</v>
      </c>
      <c r="B2337" s="70" t="s">
        <v>2360</v>
      </c>
      <c r="C2337" s="71" t="s">
        <v>44</v>
      </c>
      <c r="D2337" s="72">
        <v>33.44</v>
      </c>
    </row>
    <row r="2338" spans="1:4" x14ac:dyDescent="0.25">
      <c r="A2338" s="71">
        <v>96060</v>
      </c>
      <c r="B2338" s="70" t="s">
        <v>2361</v>
      </c>
      <c r="C2338" s="71" t="s">
        <v>44</v>
      </c>
      <c r="D2338" s="72">
        <v>6.85</v>
      </c>
    </row>
    <row r="2339" spans="1:4" x14ac:dyDescent="0.25">
      <c r="A2339" s="71">
        <v>96061</v>
      </c>
      <c r="B2339" s="70" t="s">
        <v>2362</v>
      </c>
      <c r="C2339" s="71" t="s">
        <v>44</v>
      </c>
      <c r="D2339" s="72">
        <v>41.8</v>
      </c>
    </row>
    <row r="2340" spans="1:4" x14ac:dyDescent="0.25">
      <c r="A2340" s="71">
        <v>96062</v>
      </c>
      <c r="B2340" s="70" t="s">
        <v>2363</v>
      </c>
      <c r="C2340" s="71" t="s">
        <v>44</v>
      </c>
      <c r="D2340" s="72">
        <v>39.69</v>
      </c>
    </row>
    <row r="2341" spans="1:4" x14ac:dyDescent="0.25">
      <c r="A2341" s="71">
        <v>90688</v>
      </c>
      <c r="B2341" s="70" t="s">
        <v>2364</v>
      </c>
      <c r="C2341" s="71" t="s">
        <v>44</v>
      </c>
      <c r="D2341" s="72">
        <v>29.6</v>
      </c>
    </row>
    <row r="2342" spans="1:4" x14ac:dyDescent="0.25">
      <c r="A2342" s="71">
        <v>90689</v>
      </c>
      <c r="B2342" s="70" t="s">
        <v>2365</v>
      </c>
      <c r="C2342" s="71" t="s">
        <v>44</v>
      </c>
      <c r="D2342" s="72">
        <v>5.84</v>
      </c>
    </row>
    <row r="2343" spans="1:4" x14ac:dyDescent="0.25">
      <c r="A2343" s="71">
        <v>90690</v>
      </c>
      <c r="B2343" s="70" t="s">
        <v>2366</v>
      </c>
      <c r="C2343" s="71" t="s">
        <v>44</v>
      </c>
      <c r="D2343" s="72">
        <v>37</v>
      </c>
    </row>
    <row r="2344" spans="1:4" x14ac:dyDescent="0.25">
      <c r="A2344" s="71">
        <v>90691</v>
      </c>
      <c r="B2344" s="70" t="s">
        <v>2367</v>
      </c>
      <c r="C2344" s="71" t="s">
        <v>44</v>
      </c>
      <c r="D2344" s="72">
        <v>39.69</v>
      </c>
    </row>
    <row r="2345" spans="1:4" x14ac:dyDescent="0.25">
      <c r="A2345" s="71">
        <v>96241</v>
      </c>
      <c r="B2345" s="70" t="s">
        <v>2368</v>
      </c>
      <c r="C2345" s="71" t="s">
        <v>44</v>
      </c>
      <c r="D2345" s="72">
        <v>31.45</v>
      </c>
    </row>
    <row r="2346" spans="1:4" x14ac:dyDescent="0.25">
      <c r="A2346" s="71">
        <v>96242</v>
      </c>
      <c r="B2346" s="70" t="s">
        <v>2369</v>
      </c>
      <c r="C2346" s="71" t="s">
        <v>44</v>
      </c>
      <c r="D2346" s="72">
        <v>8.31</v>
      </c>
    </row>
    <row r="2347" spans="1:4" x14ac:dyDescent="0.25">
      <c r="A2347" s="71">
        <v>96243</v>
      </c>
      <c r="B2347" s="70" t="s">
        <v>2370</v>
      </c>
      <c r="C2347" s="71" t="s">
        <v>44</v>
      </c>
      <c r="D2347" s="72">
        <v>39.31</v>
      </c>
    </row>
    <row r="2348" spans="1:4" x14ac:dyDescent="0.25">
      <c r="A2348" s="71">
        <v>96244</v>
      </c>
      <c r="B2348" s="70" t="s">
        <v>2371</v>
      </c>
      <c r="C2348" s="71" t="s">
        <v>44</v>
      </c>
      <c r="D2348" s="72">
        <v>17.34</v>
      </c>
    </row>
    <row r="2349" spans="1:4" x14ac:dyDescent="0.25">
      <c r="A2349" s="71">
        <v>88400</v>
      </c>
      <c r="B2349" s="70" t="s">
        <v>2372</v>
      </c>
      <c r="C2349" s="71" t="s">
        <v>44</v>
      </c>
      <c r="D2349" s="72">
        <v>0.76</v>
      </c>
    </row>
    <row r="2350" spans="1:4" x14ac:dyDescent="0.25">
      <c r="A2350" s="71">
        <v>88401</v>
      </c>
      <c r="B2350" s="70" t="s">
        <v>2373</v>
      </c>
      <c r="C2350" s="71" t="s">
        <v>44</v>
      </c>
      <c r="D2350" s="72">
        <v>0.17</v>
      </c>
    </row>
    <row r="2351" spans="1:4" x14ac:dyDescent="0.25">
      <c r="A2351" s="71">
        <v>88402</v>
      </c>
      <c r="B2351" s="70" t="s">
        <v>2374</v>
      </c>
      <c r="C2351" s="71" t="s">
        <v>44</v>
      </c>
      <c r="D2351" s="72">
        <v>0.84</v>
      </c>
    </row>
    <row r="2352" spans="1:4" x14ac:dyDescent="0.25">
      <c r="A2352" s="71">
        <v>88403</v>
      </c>
      <c r="B2352" s="70" t="s">
        <v>2375</v>
      </c>
      <c r="C2352" s="71" t="s">
        <v>44</v>
      </c>
      <c r="D2352" s="72">
        <v>2.06</v>
      </c>
    </row>
    <row r="2353" spans="1:4" x14ac:dyDescent="0.25">
      <c r="A2353" s="71">
        <v>88387</v>
      </c>
      <c r="B2353" s="70" t="s">
        <v>2376</v>
      </c>
      <c r="C2353" s="71" t="s">
        <v>44</v>
      </c>
      <c r="D2353" s="72">
        <v>0.81</v>
      </c>
    </row>
    <row r="2354" spans="1:4" x14ac:dyDescent="0.25">
      <c r="A2354" s="71">
        <v>88389</v>
      </c>
      <c r="B2354" s="70" t="s">
        <v>2377</v>
      </c>
      <c r="C2354" s="71" t="s">
        <v>44</v>
      </c>
      <c r="D2354" s="72">
        <v>0.18</v>
      </c>
    </row>
    <row r="2355" spans="1:4" x14ac:dyDescent="0.25">
      <c r="A2355" s="71">
        <v>88390</v>
      </c>
      <c r="B2355" s="70" t="s">
        <v>2378</v>
      </c>
      <c r="C2355" s="71" t="s">
        <v>44</v>
      </c>
      <c r="D2355" s="72">
        <v>0.88</v>
      </c>
    </row>
    <row r="2356" spans="1:4" x14ac:dyDescent="0.25">
      <c r="A2356" s="71">
        <v>88391</v>
      </c>
      <c r="B2356" s="70" t="s">
        <v>2379</v>
      </c>
      <c r="C2356" s="71" t="s">
        <v>44</v>
      </c>
      <c r="D2356" s="72">
        <v>3.44</v>
      </c>
    </row>
    <row r="2357" spans="1:4" x14ac:dyDescent="0.25">
      <c r="A2357" s="71">
        <v>88394</v>
      </c>
      <c r="B2357" s="70" t="s">
        <v>2380</v>
      </c>
      <c r="C2357" s="71" t="s">
        <v>44</v>
      </c>
      <c r="D2357" s="72">
        <v>0.96</v>
      </c>
    </row>
    <row r="2358" spans="1:4" x14ac:dyDescent="0.25">
      <c r="A2358" s="71">
        <v>88395</v>
      </c>
      <c r="B2358" s="70" t="s">
        <v>2381</v>
      </c>
      <c r="C2358" s="71" t="s">
        <v>44</v>
      </c>
      <c r="D2358" s="72">
        <v>0.22</v>
      </c>
    </row>
    <row r="2359" spans="1:4" x14ac:dyDescent="0.25">
      <c r="A2359" s="71">
        <v>88396</v>
      </c>
      <c r="B2359" s="70" t="s">
        <v>2382</v>
      </c>
      <c r="C2359" s="71" t="s">
        <v>44</v>
      </c>
      <c r="D2359" s="72">
        <v>1.05</v>
      </c>
    </row>
    <row r="2360" spans="1:4" x14ac:dyDescent="0.25">
      <c r="A2360" s="71">
        <v>88397</v>
      </c>
      <c r="B2360" s="70" t="s">
        <v>2383</v>
      </c>
      <c r="C2360" s="71" t="s">
        <v>44</v>
      </c>
      <c r="D2360" s="72">
        <v>5.15</v>
      </c>
    </row>
    <row r="2361" spans="1:4" x14ac:dyDescent="0.25">
      <c r="A2361" s="71">
        <v>90633</v>
      </c>
      <c r="B2361" s="70" t="s">
        <v>2384</v>
      </c>
      <c r="C2361" s="71" t="s">
        <v>44</v>
      </c>
      <c r="D2361" s="72">
        <v>3.84</v>
      </c>
    </row>
    <row r="2362" spans="1:4" x14ac:dyDescent="0.25">
      <c r="A2362" s="71">
        <v>90634</v>
      </c>
      <c r="B2362" s="70" t="s">
        <v>2385</v>
      </c>
      <c r="C2362" s="71" t="s">
        <v>44</v>
      </c>
      <c r="D2362" s="72">
        <v>0.88</v>
      </c>
    </row>
    <row r="2363" spans="1:4" x14ac:dyDescent="0.25">
      <c r="A2363" s="71">
        <v>90635</v>
      </c>
      <c r="B2363" s="70" t="s">
        <v>2386</v>
      </c>
      <c r="C2363" s="71" t="s">
        <v>44</v>
      </c>
      <c r="D2363" s="72">
        <v>4.2</v>
      </c>
    </row>
    <row r="2364" spans="1:4" x14ac:dyDescent="0.25">
      <c r="A2364" s="71">
        <v>90636</v>
      </c>
      <c r="B2364" s="70" t="s">
        <v>2387</v>
      </c>
      <c r="C2364" s="71" t="s">
        <v>44</v>
      </c>
      <c r="D2364" s="72">
        <v>6.88</v>
      </c>
    </row>
    <row r="2365" spans="1:4" x14ac:dyDescent="0.25">
      <c r="A2365" s="71">
        <v>103238</v>
      </c>
      <c r="B2365" s="70" t="s">
        <v>2388</v>
      </c>
      <c r="C2365" s="71" t="s">
        <v>44</v>
      </c>
      <c r="D2365" s="72">
        <v>0</v>
      </c>
    </row>
    <row r="2366" spans="1:4" x14ac:dyDescent="0.25">
      <c r="A2366" s="71">
        <v>103239</v>
      </c>
      <c r="B2366" s="70" t="s">
        <v>2389</v>
      </c>
      <c r="C2366" s="71" t="s">
        <v>44</v>
      </c>
      <c r="D2366" s="72">
        <v>0</v>
      </c>
    </row>
    <row r="2367" spans="1:4" x14ac:dyDescent="0.25">
      <c r="A2367" s="71">
        <v>103240</v>
      </c>
      <c r="B2367" s="70" t="s">
        <v>2390</v>
      </c>
      <c r="C2367" s="71" t="s">
        <v>44</v>
      </c>
      <c r="D2367" s="72">
        <v>0</v>
      </c>
    </row>
    <row r="2368" spans="1:4" x14ac:dyDescent="0.25">
      <c r="A2368" s="71">
        <v>103241</v>
      </c>
      <c r="B2368" s="70" t="s">
        <v>2391</v>
      </c>
      <c r="C2368" s="71" t="s">
        <v>44</v>
      </c>
      <c r="D2368" s="72">
        <v>12.9</v>
      </c>
    </row>
    <row r="2369" spans="1:4" x14ac:dyDescent="0.25">
      <c r="A2369" s="71">
        <v>88853</v>
      </c>
      <c r="B2369" s="70" t="s">
        <v>2392</v>
      </c>
      <c r="C2369" s="71" t="s">
        <v>44</v>
      </c>
      <c r="D2369" s="72">
        <v>0.28000000000000003</v>
      </c>
    </row>
    <row r="2370" spans="1:4" x14ac:dyDescent="0.25">
      <c r="A2370" s="71">
        <v>88854</v>
      </c>
      <c r="B2370" s="70" t="s">
        <v>2393</v>
      </c>
      <c r="C2370" s="71" t="s">
        <v>44</v>
      </c>
      <c r="D2370" s="72">
        <v>0.06</v>
      </c>
    </row>
    <row r="2371" spans="1:4" x14ac:dyDescent="0.25">
      <c r="A2371" s="71">
        <v>5692</v>
      </c>
      <c r="B2371" s="70" t="s">
        <v>2394</v>
      </c>
      <c r="C2371" s="71" t="s">
        <v>44</v>
      </c>
      <c r="D2371" s="72">
        <v>0.31</v>
      </c>
    </row>
    <row r="2372" spans="1:4" x14ac:dyDescent="0.25">
      <c r="A2372" s="71">
        <v>5693</v>
      </c>
      <c r="B2372" s="70" t="s">
        <v>2395</v>
      </c>
      <c r="C2372" s="71" t="s">
        <v>44</v>
      </c>
      <c r="D2372" s="72">
        <v>20.57</v>
      </c>
    </row>
    <row r="2373" spans="1:4" x14ac:dyDescent="0.25">
      <c r="A2373" s="71">
        <v>7044</v>
      </c>
      <c r="B2373" s="70" t="s">
        <v>2396</v>
      </c>
      <c r="C2373" s="71" t="s">
        <v>44</v>
      </c>
      <c r="D2373" s="72">
        <v>0.35</v>
      </c>
    </row>
    <row r="2374" spans="1:4" x14ac:dyDescent="0.25">
      <c r="A2374" s="71">
        <v>7045</v>
      </c>
      <c r="B2374" s="70" t="s">
        <v>2397</v>
      </c>
      <c r="C2374" s="71" t="s">
        <v>44</v>
      </c>
      <c r="D2374" s="72">
        <v>0.08</v>
      </c>
    </row>
    <row r="2375" spans="1:4" x14ac:dyDescent="0.25">
      <c r="A2375" s="71">
        <v>7046</v>
      </c>
      <c r="B2375" s="70" t="s">
        <v>2398</v>
      </c>
      <c r="C2375" s="71" t="s">
        <v>44</v>
      </c>
      <c r="D2375" s="72">
        <v>0.38</v>
      </c>
    </row>
    <row r="2376" spans="1:4" x14ac:dyDescent="0.25">
      <c r="A2376" s="71">
        <v>7047</v>
      </c>
      <c r="B2376" s="70" t="s">
        <v>2399</v>
      </c>
      <c r="C2376" s="71" t="s">
        <v>44</v>
      </c>
      <c r="D2376" s="72">
        <v>24.27</v>
      </c>
    </row>
    <row r="2377" spans="1:4" x14ac:dyDescent="0.25">
      <c r="A2377" s="71">
        <v>89228</v>
      </c>
      <c r="B2377" s="70" t="s">
        <v>2400</v>
      </c>
      <c r="C2377" s="71" t="s">
        <v>44</v>
      </c>
      <c r="D2377" s="72">
        <v>50.3</v>
      </c>
    </row>
    <row r="2378" spans="1:4" x14ac:dyDescent="0.25">
      <c r="A2378" s="71">
        <v>89229</v>
      </c>
      <c r="B2378" s="70" t="s">
        <v>2401</v>
      </c>
      <c r="C2378" s="71" t="s">
        <v>44</v>
      </c>
      <c r="D2378" s="72">
        <v>17.73</v>
      </c>
    </row>
    <row r="2379" spans="1:4" x14ac:dyDescent="0.25">
      <c r="A2379" s="71">
        <v>5779</v>
      </c>
      <c r="B2379" s="70" t="s">
        <v>2402</v>
      </c>
      <c r="C2379" s="71" t="s">
        <v>44</v>
      </c>
      <c r="D2379" s="72">
        <v>80.849999999999994</v>
      </c>
    </row>
    <row r="2380" spans="1:4" x14ac:dyDescent="0.25">
      <c r="A2380" s="71">
        <v>53849</v>
      </c>
      <c r="B2380" s="70" t="s">
        <v>2403</v>
      </c>
      <c r="C2380" s="71" t="s">
        <v>44</v>
      </c>
      <c r="D2380" s="72">
        <v>83.38</v>
      </c>
    </row>
    <row r="2381" spans="1:4" x14ac:dyDescent="0.25">
      <c r="A2381" s="71">
        <v>95129</v>
      </c>
      <c r="B2381" s="70" t="s">
        <v>2404</v>
      </c>
      <c r="C2381" s="71" t="s">
        <v>44</v>
      </c>
      <c r="D2381" s="72">
        <v>49.78</v>
      </c>
    </row>
    <row r="2382" spans="1:4" x14ac:dyDescent="0.25">
      <c r="A2382" s="71">
        <v>95130</v>
      </c>
      <c r="B2382" s="70" t="s">
        <v>2405</v>
      </c>
      <c r="C2382" s="71" t="s">
        <v>44</v>
      </c>
      <c r="D2382" s="72">
        <v>18.05</v>
      </c>
    </row>
    <row r="2383" spans="1:4" x14ac:dyDescent="0.25">
      <c r="A2383" s="71">
        <v>95131</v>
      </c>
      <c r="B2383" s="70" t="s">
        <v>2406</v>
      </c>
      <c r="C2383" s="71" t="s">
        <v>44</v>
      </c>
      <c r="D2383" s="72">
        <v>58.6</v>
      </c>
    </row>
    <row r="2384" spans="1:4" x14ac:dyDescent="0.25">
      <c r="A2384" s="71">
        <v>95132</v>
      </c>
      <c r="B2384" s="70" t="s">
        <v>2407</v>
      </c>
      <c r="C2384" s="71" t="s">
        <v>44</v>
      </c>
      <c r="D2384" s="72">
        <v>32.119999999999997</v>
      </c>
    </row>
    <row r="2385" spans="1:4" x14ac:dyDescent="0.25">
      <c r="A2385" s="71">
        <v>102982</v>
      </c>
      <c r="B2385" s="70" t="s">
        <v>2408</v>
      </c>
      <c r="C2385" s="71" t="s">
        <v>44</v>
      </c>
      <c r="D2385" s="72">
        <v>0</v>
      </c>
    </row>
    <row r="2386" spans="1:4" x14ac:dyDescent="0.25">
      <c r="A2386" s="71">
        <v>102983</v>
      </c>
      <c r="B2386" s="70" t="s">
        <v>2409</v>
      </c>
      <c r="C2386" s="71" t="s">
        <v>44</v>
      </c>
      <c r="D2386" s="72">
        <v>0</v>
      </c>
    </row>
    <row r="2387" spans="1:4" x14ac:dyDescent="0.25">
      <c r="A2387" s="71">
        <v>102984</v>
      </c>
      <c r="B2387" s="70" t="s">
        <v>2410</v>
      </c>
      <c r="C2387" s="71" t="s">
        <v>44</v>
      </c>
      <c r="D2387" s="72">
        <v>0</v>
      </c>
    </row>
    <row r="2388" spans="1:4" x14ac:dyDescent="0.25">
      <c r="A2388" s="71">
        <v>102985</v>
      </c>
      <c r="B2388" s="70" t="s">
        <v>2411</v>
      </c>
      <c r="C2388" s="71" t="s">
        <v>44</v>
      </c>
      <c r="D2388" s="72">
        <v>14.9</v>
      </c>
    </row>
    <row r="2389" spans="1:4" x14ac:dyDescent="0.25">
      <c r="A2389" s="71">
        <v>92956</v>
      </c>
      <c r="B2389" s="70" t="s">
        <v>2412</v>
      </c>
      <c r="C2389" s="71" t="s">
        <v>44</v>
      </c>
      <c r="D2389" s="72">
        <v>4.37</v>
      </c>
    </row>
    <row r="2390" spans="1:4" x14ac:dyDescent="0.25">
      <c r="A2390" s="71">
        <v>92957</v>
      </c>
      <c r="B2390" s="70" t="s">
        <v>2413</v>
      </c>
      <c r="C2390" s="71" t="s">
        <v>44</v>
      </c>
      <c r="D2390" s="72">
        <v>1.01</v>
      </c>
    </row>
    <row r="2391" spans="1:4" x14ac:dyDescent="0.25">
      <c r="A2391" s="71">
        <v>92958</v>
      </c>
      <c r="B2391" s="70" t="s">
        <v>2414</v>
      </c>
      <c r="C2391" s="71" t="s">
        <v>44</v>
      </c>
      <c r="D2391" s="72">
        <v>4.79</v>
      </c>
    </row>
    <row r="2392" spans="1:4" x14ac:dyDescent="0.25">
      <c r="A2392" s="71">
        <v>92959</v>
      </c>
      <c r="B2392" s="70" t="s">
        <v>2415</v>
      </c>
      <c r="C2392" s="71" t="s">
        <v>44</v>
      </c>
      <c r="D2392" s="72">
        <v>9.23</v>
      </c>
    </row>
    <row r="2393" spans="1:4" x14ac:dyDescent="0.25">
      <c r="A2393" s="71">
        <v>102858</v>
      </c>
      <c r="B2393" s="70" t="s">
        <v>2416</v>
      </c>
      <c r="C2393" s="71" t="s">
        <v>44</v>
      </c>
      <c r="D2393" s="72">
        <v>0</v>
      </c>
    </row>
    <row r="2394" spans="1:4" x14ac:dyDescent="0.25">
      <c r="A2394" s="71">
        <v>102859</v>
      </c>
      <c r="B2394" s="70" t="s">
        <v>2417</v>
      </c>
      <c r="C2394" s="71" t="s">
        <v>44</v>
      </c>
      <c r="D2394" s="72">
        <v>0</v>
      </c>
    </row>
    <row r="2395" spans="1:4" x14ac:dyDescent="0.25">
      <c r="A2395" s="71">
        <v>102860</v>
      </c>
      <c r="B2395" s="70" t="s">
        <v>2418</v>
      </c>
      <c r="C2395" s="71" t="s">
        <v>44</v>
      </c>
      <c r="D2395" s="72">
        <v>0</v>
      </c>
    </row>
    <row r="2396" spans="1:4" x14ac:dyDescent="0.25">
      <c r="A2396" s="71">
        <v>102861</v>
      </c>
      <c r="B2396" s="70" t="s">
        <v>2419</v>
      </c>
      <c r="C2396" s="71" t="s">
        <v>44</v>
      </c>
      <c r="D2396" s="72">
        <v>1.37</v>
      </c>
    </row>
    <row r="2397" spans="1:4" x14ac:dyDescent="0.25">
      <c r="A2397" s="71">
        <v>93404</v>
      </c>
      <c r="B2397" s="70" t="s">
        <v>18968</v>
      </c>
      <c r="C2397" s="71" t="s">
        <v>44</v>
      </c>
      <c r="D2397" s="72">
        <v>7.33</v>
      </c>
    </row>
    <row r="2398" spans="1:4" x14ac:dyDescent="0.25">
      <c r="A2398" s="71">
        <v>93405</v>
      </c>
      <c r="B2398" s="70" t="s">
        <v>18969</v>
      </c>
      <c r="C2398" s="71" t="s">
        <v>44</v>
      </c>
      <c r="D2398" s="72">
        <v>1.87</v>
      </c>
    </row>
    <row r="2399" spans="1:4" x14ac:dyDescent="0.25">
      <c r="A2399" s="71">
        <v>93406</v>
      </c>
      <c r="B2399" s="70" t="s">
        <v>18970</v>
      </c>
      <c r="C2399" s="71" t="s">
        <v>44</v>
      </c>
      <c r="D2399" s="72">
        <v>8.8000000000000007</v>
      </c>
    </row>
    <row r="2400" spans="1:4" x14ac:dyDescent="0.25">
      <c r="A2400" s="71">
        <v>93407</v>
      </c>
      <c r="B2400" s="70" t="s">
        <v>18971</v>
      </c>
      <c r="C2400" s="71" t="s">
        <v>44</v>
      </c>
      <c r="D2400" s="72">
        <v>46.96</v>
      </c>
    </row>
    <row r="2401" spans="1:4" x14ac:dyDescent="0.25">
      <c r="A2401" s="71">
        <v>102936</v>
      </c>
      <c r="B2401" s="70" t="s">
        <v>2420</v>
      </c>
      <c r="C2401" s="71" t="s">
        <v>44</v>
      </c>
      <c r="D2401" s="72">
        <v>0</v>
      </c>
    </row>
    <row r="2402" spans="1:4" x14ac:dyDescent="0.25">
      <c r="A2402" s="71">
        <v>102937</v>
      </c>
      <c r="B2402" s="70" t="s">
        <v>2421</v>
      </c>
      <c r="C2402" s="71" t="s">
        <v>44</v>
      </c>
      <c r="D2402" s="72">
        <v>0</v>
      </c>
    </row>
    <row r="2403" spans="1:4" x14ac:dyDescent="0.25">
      <c r="A2403" s="71">
        <v>102938</v>
      </c>
      <c r="B2403" s="70" t="s">
        <v>2422</v>
      </c>
      <c r="C2403" s="71" t="s">
        <v>44</v>
      </c>
      <c r="D2403" s="72">
        <v>0</v>
      </c>
    </row>
    <row r="2404" spans="1:4" x14ac:dyDescent="0.25">
      <c r="A2404" s="71">
        <v>102939</v>
      </c>
      <c r="B2404" s="70" t="s">
        <v>2423</v>
      </c>
      <c r="C2404" s="71" t="s">
        <v>44</v>
      </c>
      <c r="D2404" s="72">
        <v>10.28</v>
      </c>
    </row>
    <row r="2405" spans="1:4" x14ac:dyDescent="0.25">
      <c r="A2405" s="71">
        <v>103159</v>
      </c>
      <c r="B2405" s="70" t="s">
        <v>2424</v>
      </c>
      <c r="C2405" s="71" t="s">
        <v>44</v>
      </c>
      <c r="D2405" s="72">
        <v>0</v>
      </c>
    </row>
    <row r="2406" spans="1:4" x14ac:dyDescent="0.25">
      <c r="A2406" s="71">
        <v>103160</v>
      </c>
      <c r="B2406" s="70" t="s">
        <v>2425</v>
      </c>
      <c r="C2406" s="71" t="s">
        <v>44</v>
      </c>
      <c r="D2406" s="72">
        <v>0</v>
      </c>
    </row>
    <row r="2407" spans="1:4" x14ac:dyDescent="0.25">
      <c r="A2407" s="71">
        <v>103161</v>
      </c>
      <c r="B2407" s="70" t="s">
        <v>2426</v>
      </c>
      <c r="C2407" s="71" t="s">
        <v>44</v>
      </c>
      <c r="D2407" s="72">
        <v>0</v>
      </c>
    </row>
    <row r="2408" spans="1:4" x14ac:dyDescent="0.25">
      <c r="A2408" s="71">
        <v>103162</v>
      </c>
      <c r="B2408" s="70" t="s">
        <v>2427</v>
      </c>
      <c r="C2408" s="71" t="s">
        <v>44</v>
      </c>
      <c r="D2408" s="72">
        <v>0.73</v>
      </c>
    </row>
    <row r="2409" spans="1:4" x14ac:dyDescent="0.25">
      <c r="A2409" s="71">
        <v>103153</v>
      </c>
      <c r="B2409" s="70" t="s">
        <v>2428</v>
      </c>
      <c r="C2409" s="71" t="s">
        <v>44</v>
      </c>
      <c r="D2409" s="72">
        <v>0</v>
      </c>
    </row>
    <row r="2410" spans="1:4" x14ac:dyDescent="0.25">
      <c r="A2410" s="71">
        <v>103154</v>
      </c>
      <c r="B2410" s="70" t="s">
        <v>2429</v>
      </c>
      <c r="C2410" s="71" t="s">
        <v>44</v>
      </c>
      <c r="D2410" s="72">
        <v>0</v>
      </c>
    </row>
    <row r="2411" spans="1:4" x14ac:dyDescent="0.25">
      <c r="A2411" s="71">
        <v>103155</v>
      </c>
      <c r="B2411" s="70" t="s">
        <v>2430</v>
      </c>
      <c r="C2411" s="71" t="s">
        <v>44</v>
      </c>
      <c r="D2411" s="72">
        <v>0</v>
      </c>
    </row>
    <row r="2412" spans="1:4" x14ac:dyDescent="0.25">
      <c r="A2412" s="71">
        <v>103156</v>
      </c>
      <c r="B2412" s="70" t="s">
        <v>2431</v>
      </c>
      <c r="C2412" s="71" t="s">
        <v>44</v>
      </c>
      <c r="D2412" s="72">
        <v>2.61</v>
      </c>
    </row>
    <row r="2413" spans="1:4" x14ac:dyDescent="0.25">
      <c r="A2413" s="71">
        <v>103171</v>
      </c>
      <c r="B2413" s="70" t="s">
        <v>2432</v>
      </c>
      <c r="C2413" s="71" t="s">
        <v>44</v>
      </c>
      <c r="D2413" s="72">
        <v>0</v>
      </c>
    </row>
    <row r="2414" spans="1:4" x14ac:dyDescent="0.25">
      <c r="A2414" s="71">
        <v>103172</v>
      </c>
      <c r="B2414" s="70" t="s">
        <v>2433</v>
      </c>
      <c r="C2414" s="71" t="s">
        <v>44</v>
      </c>
      <c r="D2414" s="72">
        <v>0</v>
      </c>
    </row>
    <row r="2415" spans="1:4" x14ac:dyDescent="0.25">
      <c r="A2415" s="71">
        <v>103173</v>
      </c>
      <c r="B2415" s="70" t="s">
        <v>2434</v>
      </c>
      <c r="C2415" s="71" t="s">
        <v>44</v>
      </c>
      <c r="D2415" s="72">
        <v>0</v>
      </c>
    </row>
    <row r="2416" spans="1:4" x14ac:dyDescent="0.25">
      <c r="A2416" s="71">
        <v>103174</v>
      </c>
      <c r="B2416" s="70" t="s">
        <v>2435</v>
      </c>
      <c r="C2416" s="71" t="s">
        <v>44</v>
      </c>
      <c r="D2416" s="72">
        <v>2.09</v>
      </c>
    </row>
    <row r="2417" spans="1:4" x14ac:dyDescent="0.25">
      <c r="A2417" s="71">
        <v>103177</v>
      </c>
      <c r="B2417" s="70" t="s">
        <v>2436</v>
      </c>
      <c r="C2417" s="71" t="s">
        <v>44</v>
      </c>
      <c r="D2417" s="72">
        <v>0</v>
      </c>
    </row>
    <row r="2418" spans="1:4" x14ac:dyDescent="0.25">
      <c r="A2418" s="71">
        <v>103178</v>
      </c>
      <c r="B2418" s="70" t="s">
        <v>2437</v>
      </c>
      <c r="C2418" s="71" t="s">
        <v>44</v>
      </c>
      <c r="D2418" s="72">
        <v>0</v>
      </c>
    </row>
    <row r="2419" spans="1:4" x14ac:dyDescent="0.25">
      <c r="A2419" s="71">
        <v>103179</v>
      </c>
      <c r="B2419" s="70" t="s">
        <v>2438</v>
      </c>
      <c r="C2419" s="71" t="s">
        <v>44</v>
      </c>
      <c r="D2419" s="72">
        <v>0</v>
      </c>
    </row>
    <row r="2420" spans="1:4" x14ac:dyDescent="0.25">
      <c r="A2420" s="71">
        <v>103180</v>
      </c>
      <c r="B2420" s="70" t="s">
        <v>2439</v>
      </c>
      <c r="C2420" s="71" t="s">
        <v>44</v>
      </c>
      <c r="D2420" s="72">
        <v>4.8</v>
      </c>
    </row>
    <row r="2421" spans="1:4" x14ac:dyDescent="0.25">
      <c r="A2421" s="71">
        <v>103165</v>
      </c>
      <c r="B2421" s="70" t="s">
        <v>2440</v>
      </c>
      <c r="C2421" s="71" t="s">
        <v>44</v>
      </c>
      <c r="D2421" s="72">
        <v>0</v>
      </c>
    </row>
    <row r="2422" spans="1:4" x14ac:dyDescent="0.25">
      <c r="A2422" s="71">
        <v>103166</v>
      </c>
      <c r="B2422" s="70" t="s">
        <v>2441</v>
      </c>
      <c r="C2422" s="71" t="s">
        <v>44</v>
      </c>
      <c r="D2422" s="72">
        <v>0</v>
      </c>
    </row>
    <row r="2423" spans="1:4" x14ac:dyDescent="0.25">
      <c r="A2423" s="71">
        <v>103167</v>
      </c>
      <c r="B2423" s="70" t="s">
        <v>2442</v>
      </c>
      <c r="C2423" s="71" t="s">
        <v>44</v>
      </c>
      <c r="D2423" s="72">
        <v>0</v>
      </c>
    </row>
    <row r="2424" spans="1:4" x14ac:dyDescent="0.25">
      <c r="A2424" s="71">
        <v>103168</v>
      </c>
      <c r="B2424" s="70" t="s">
        <v>2443</v>
      </c>
      <c r="C2424" s="71" t="s">
        <v>44</v>
      </c>
      <c r="D2424" s="72">
        <v>0.83</v>
      </c>
    </row>
    <row r="2425" spans="1:4" x14ac:dyDescent="0.25">
      <c r="A2425" s="71">
        <v>102864</v>
      </c>
      <c r="B2425" s="70" t="s">
        <v>2444</v>
      </c>
      <c r="C2425" s="71" t="s">
        <v>44</v>
      </c>
      <c r="D2425" s="72">
        <v>0</v>
      </c>
    </row>
    <row r="2426" spans="1:4" x14ac:dyDescent="0.25">
      <c r="A2426" s="71">
        <v>102865</v>
      </c>
      <c r="B2426" s="70" t="s">
        <v>2445</v>
      </c>
      <c r="C2426" s="71" t="s">
        <v>44</v>
      </c>
      <c r="D2426" s="72">
        <v>0</v>
      </c>
    </row>
    <row r="2427" spans="1:4" x14ac:dyDescent="0.25">
      <c r="A2427" s="71">
        <v>102866</v>
      </c>
      <c r="B2427" s="70" t="s">
        <v>2446</v>
      </c>
      <c r="C2427" s="71" t="s">
        <v>44</v>
      </c>
      <c r="D2427" s="72">
        <v>0</v>
      </c>
    </row>
    <row r="2428" spans="1:4" x14ac:dyDescent="0.25">
      <c r="A2428" s="71">
        <v>102867</v>
      </c>
      <c r="B2428" s="70" t="s">
        <v>2447</v>
      </c>
      <c r="C2428" s="71" t="s">
        <v>44</v>
      </c>
      <c r="D2428" s="72">
        <v>0.74</v>
      </c>
    </row>
    <row r="2429" spans="1:4" x14ac:dyDescent="0.25">
      <c r="A2429" s="71">
        <v>92108</v>
      </c>
      <c r="B2429" s="70" t="s">
        <v>2448</v>
      </c>
      <c r="C2429" s="71" t="s">
        <v>44</v>
      </c>
      <c r="D2429" s="72">
        <v>0.89</v>
      </c>
    </row>
    <row r="2430" spans="1:4" x14ac:dyDescent="0.25">
      <c r="A2430" s="71">
        <v>92109</v>
      </c>
      <c r="B2430" s="70" t="s">
        <v>2449</v>
      </c>
      <c r="C2430" s="71" t="s">
        <v>44</v>
      </c>
      <c r="D2430" s="72">
        <v>0.2</v>
      </c>
    </row>
    <row r="2431" spans="1:4" x14ac:dyDescent="0.25">
      <c r="A2431" s="71">
        <v>92110</v>
      </c>
      <c r="B2431" s="70" t="s">
        <v>2450</v>
      </c>
      <c r="C2431" s="71" t="s">
        <v>44</v>
      </c>
      <c r="D2431" s="72">
        <v>1.1200000000000001</v>
      </c>
    </row>
    <row r="2432" spans="1:4" x14ac:dyDescent="0.25">
      <c r="A2432" s="71">
        <v>92111</v>
      </c>
      <c r="B2432" s="70" t="s">
        <v>2451</v>
      </c>
      <c r="C2432" s="71" t="s">
        <v>44</v>
      </c>
      <c r="D2432" s="72">
        <v>1.37</v>
      </c>
    </row>
    <row r="2433" spans="1:4" x14ac:dyDescent="0.25">
      <c r="A2433" s="71">
        <v>90670</v>
      </c>
      <c r="B2433" s="70" t="s">
        <v>2452</v>
      </c>
      <c r="C2433" s="71" t="s">
        <v>44</v>
      </c>
      <c r="D2433" s="72">
        <v>247.77</v>
      </c>
    </row>
    <row r="2434" spans="1:4" x14ac:dyDescent="0.25">
      <c r="A2434" s="71">
        <v>90671</v>
      </c>
      <c r="B2434" s="70" t="s">
        <v>2453</v>
      </c>
      <c r="C2434" s="71" t="s">
        <v>44</v>
      </c>
      <c r="D2434" s="72">
        <v>66.47</v>
      </c>
    </row>
    <row r="2435" spans="1:4" x14ac:dyDescent="0.25">
      <c r="A2435" s="71">
        <v>90672</v>
      </c>
      <c r="B2435" s="70" t="s">
        <v>2454</v>
      </c>
      <c r="C2435" s="71" t="s">
        <v>44</v>
      </c>
      <c r="D2435" s="72">
        <v>310.06</v>
      </c>
    </row>
    <row r="2436" spans="1:4" x14ac:dyDescent="0.25">
      <c r="A2436" s="71">
        <v>90673</v>
      </c>
      <c r="B2436" s="70" t="s">
        <v>2455</v>
      </c>
      <c r="C2436" s="71" t="s">
        <v>44</v>
      </c>
      <c r="D2436" s="72">
        <v>119.14</v>
      </c>
    </row>
    <row r="2437" spans="1:4" x14ac:dyDescent="0.25">
      <c r="A2437" s="71">
        <v>93220</v>
      </c>
      <c r="B2437" s="70" t="s">
        <v>2456</v>
      </c>
      <c r="C2437" s="71" t="s">
        <v>44</v>
      </c>
      <c r="D2437" s="72">
        <v>379.91</v>
      </c>
    </row>
    <row r="2438" spans="1:4" x14ac:dyDescent="0.25">
      <c r="A2438" s="71">
        <v>93221</v>
      </c>
      <c r="B2438" s="70" t="s">
        <v>2457</v>
      </c>
      <c r="C2438" s="71" t="s">
        <v>44</v>
      </c>
      <c r="D2438" s="72">
        <v>101.92</v>
      </c>
    </row>
    <row r="2439" spans="1:4" x14ac:dyDescent="0.25">
      <c r="A2439" s="71">
        <v>93222</v>
      </c>
      <c r="B2439" s="70" t="s">
        <v>2458</v>
      </c>
      <c r="C2439" s="71" t="s">
        <v>44</v>
      </c>
      <c r="D2439" s="72">
        <v>475.43</v>
      </c>
    </row>
    <row r="2440" spans="1:4" x14ac:dyDescent="0.25">
      <c r="A2440" s="71">
        <v>93223</v>
      </c>
      <c r="B2440" s="70" t="s">
        <v>2459</v>
      </c>
      <c r="C2440" s="71" t="s">
        <v>44</v>
      </c>
      <c r="D2440" s="72">
        <v>155.61000000000001</v>
      </c>
    </row>
    <row r="2441" spans="1:4" x14ac:dyDescent="0.25">
      <c r="A2441" s="71">
        <v>104691</v>
      </c>
      <c r="B2441" s="70" t="s">
        <v>2460</v>
      </c>
      <c r="C2441" s="71" t="s">
        <v>44</v>
      </c>
      <c r="D2441" s="72">
        <v>0.98</v>
      </c>
    </row>
    <row r="2442" spans="1:4" x14ac:dyDescent="0.25">
      <c r="A2442" s="71">
        <v>104692</v>
      </c>
      <c r="B2442" s="70" t="s">
        <v>2461</v>
      </c>
      <c r="C2442" s="71" t="s">
        <v>44</v>
      </c>
      <c r="D2442" s="72">
        <v>0.22</v>
      </c>
    </row>
    <row r="2443" spans="1:4" x14ac:dyDescent="0.25">
      <c r="A2443" s="71">
        <v>104693</v>
      </c>
      <c r="B2443" s="70" t="s">
        <v>2462</v>
      </c>
      <c r="C2443" s="71" t="s">
        <v>44</v>
      </c>
      <c r="D2443" s="72">
        <v>1.23</v>
      </c>
    </row>
    <row r="2444" spans="1:4" x14ac:dyDescent="0.25">
      <c r="A2444" s="71">
        <v>104694</v>
      </c>
      <c r="B2444" s="70" t="s">
        <v>2463</v>
      </c>
      <c r="C2444" s="71" t="s">
        <v>44</v>
      </c>
      <c r="D2444" s="72">
        <v>2.34</v>
      </c>
    </row>
    <row r="2445" spans="1:4" x14ac:dyDescent="0.25">
      <c r="A2445" s="71">
        <v>90676</v>
      </c>
      <c r="B2445" s="70" t="s">
        <v>2464</v>
      </c>
      <c r="C2445" s="71" t="s">
        <v>44</v>
      </c>
      <c r="D2445" s="72">
        <v>100.48</v>
      </c>
    </row>
    <row r="2446" spans="1:4" x14ac:dyDescent="0.25">
      <c r="A2446" s="71">
        <v>91021</v>
      </c>
      <c r="B2446" s="70" t="s">
        <v>2465</v>
      </c>
      <c r="C2446" s="71" t="s">
        <v>44</v>
      </c>
      <c r="D2446" s="72">
        <v>12.26</v>
      </c>
    </row>
    <row r="2447" spans="1:4" x14ac:dyDescent="0.25">
      <c r="A2447" s="71">
        <v>90677</v>
      </c>
      <c r="B2447" s="70" t="s">
        <v>2466</v>
      </c>
      <c r="C2447" s="71" t="s">
        <v>44</v>
      </c>
      <c r="D2447" s="72">
        <v>30.28</v>
      </c>
    </row>
    <row r="2448" spans="1:4" x14ac:dyDescent="0.25">
      <c r="A2448" s="71">
        <v>90678</v>
      </c>
      <c r="B2448" s="70" t="s">
        <v>2467</v>
      </c>
      <c r="C2448" s="71" t="s">
        <v>44</v>
      </c>
      <c r="D2448" s="72">
        <v>140.21</v>
      </c>
    </row>
    <row r="2449" spans="1:4" x14ac:dyDescent="0.25">
      <c r="A2449" s="71">
        <v>90679</v>
      </c>
      <c r="B2449" s="70" t="s">
        <v>2468</v>
      </c>
      <c r="C2449" s="71" t="s">
        <v>44</v>
      </c>
      <c r="D2449" s="72">
        <v>91.36</v>
      </c>
    </row>
    <row r="2450" spans="1:4" x14ac:dyDescent="0.25">
      <c r="A2450" s="71">
        <v>102870</v>
      </c>
      <c r="B2450" s="70" t="s">
        <v>2469</v>
      </c>
      <c r="C2450" s="71" t="s">
        <v>44</v>
      </c>
      <c r="D2450" s="72">
        <v>361.34</v>
      </c>
    </row>
    <row r="2451" spans="1:4" x14ac:dyDescent="0.25">
      <c r="A2451" s="71">
        <v>102871</v>
      </c>
      <c r="B2451" s="70" t="s">
        <v>2470</v>
      </c>
      <c r="C2451" s="71" t="s">
        <v>44</v>
      </c>
      <c r="D2451" s="72">
        <v>97.62</v>
      </c>
    </row>
    <row r="2452" spans="1:4" x14ac:dyDescent="0.25">
      <c r="A2452" s="71">
        <v>102872</v>
      </c>
      <c r="B2452" s="70" t="s">
        <v>2471</v>
      </c>
      <c r="C2452" s="71" t="s">
        <v>44</v>
      </c>
      <c r="D2452" s="72">
        <v>452.19</v>
      </c>
    </row>
    <row r="2453" spans="1:4" x14ac:dyDescent="0.25">
      <c r="A2453" s="71">
        <v>102873</v>
      </c>
      <c r="B2453" s="70" t="s">
        <v>2472</v>
      </c>
      <c r="C2453" s="71" t="s">
        <v>44</v>
      </c>
      <c r="D2453" s="72">
        <v>119.14</v>
      </c>
    </row>
    <row r="2454" spans="1:4" x14ac:dyDescent="0.25">
      <c r="A2454" s="71">
        <v>102960</v>
      </c>
      <c r="B2454" s="70" t="s">
        <v>2473</v>
      </c>
      <c r="C2454" s="71" t="s">
        <v>44</v>
      </c>
      <c r="D2454" s="72">
        <v>175.36</v>
      </c>
    </row>
    <row r="2455" spans="1:4" x14ac:dyDescent="0.25">
      <c r="A2455" s="71">
        <v>102961</v>
      </c>
      <c r="B2455" s="70" t="s">
        <v>2474</v>
      </c>
      <c r="C2455" s="71" t="s">
        <v>44</v>
      </c>
      <c r="D2455" s="72">
        <v>47.37</v>
      </c>
    </row>
    <row r="2456" spans="1:4" x14ac:dyDescent="0.25">
      <c r="A2456" s="71">
        <v>102962</v>
      </c>
      <c r="B2456" s="70" t="s">
        <v>2475</v>
      </c>
      <c r="C2456" s="71" t="s">
        <v>44</v>
      </c>
      <c r="D2456" s="72">
        <v>164.51</v>
      </c>
    </row>
    <row r="2457" spans="1:4" x14ac:dyDescent="0.25">
      <c r="A2457" s="71">
        <v>102963</v>
      </c>
      <c r="B2457" s="70" t="s">
        <v>2476</v>
      </c>
      <c r="C2457" s="71" t="s">
        <v>44</v>
      </c>
      <c r="D2457" s="72">
        <v>84.45</v>
      </c>
    </row>
    <row r="2458" spans="1:4" x14ac:dyDescent="0.25">
      <c r="A2458" s="71">
        <v>95698</v>
      </c>
      <c r="B2458" s="70" t="s">
        <v>2477</v>
      </c>
      <c r="C2458" s="71" t="s">
        <v>44</v>
      </c>
      <c r="D2458" s="72">
        <v>5.71</v>
      </c>
    </row>
    <row r="2459" spans="1:4" x14ac:dyDescent="0.25">
      <c r="A2459" s="71">
        <v>95699</v>
      </c>
      <c r="B2459" s="70" t="s">
        <v>2478</v>
      </c>
      <c r="C2459" s="71" t="s">
        <v>44</v>
      </c>
      <c r="D2459" s="72">
        <v>1.32</v>
      </c>
    </row>
    <row r="2460" spans="1:4" x14ac:dyDescent="0.25">
      <c r="A2460" s="71">
        <v>95700</v>
      </c>
      <c r="B2460" s="70" t="s">
        <v>2479</v>
      </c>
      <c r="C2460" s="71" t="s">
        <v>44</v>
      </c>
      <c r="D2460" s="72">
        <v>7.14</v>
      </c>
    </row>
    <row r="2461" spans="1:4" x14ac:dyDescent="0.25">
      <c r="A2461" s="71">
        <v>95701</v>
      </c>
      <c r="B2461" s="70" t="s">
        <v>2480</v>
      </c>
      <c r="C2461" s="71" t="s">
        <v>44</v>
      </c>
      <c r="D2461" s="72">
        <v>3.44</v>
      </c>
    </row>
    <row r="2462" spans="1:4" x14ac:dyDescent="0.25">
      <c r="A2462" s="71">
        <v>90621</v>
      </c>
      <c r="B2462" s="70" t="s">
        <v>2481</v>
      </c>
      <c r="C2462" s="71" t="s">
        <v>44</v>
      </c>
      <c r="D2462" s="72">
        <v>2.57</v>
      </c>
    </row>
    <row r="2463" spans="1:4" x14ac:dyDescent="0.25">
      <c r="A2463" s="71">
        <v>90622</v>
      </c>
      <c r="B2463" s="70" t="s">
        <v>2482</v>
      </c>
      <c r="C2463" s="71" t="s">
        <v>44</v>
      </c>
      <c r="D2463" s="72">
        <v>0.59</v>
      </c>
    </row>
    <row r="2464" spans="1:4" x14ac:dyDescent="0.25">
      <c r="A2464" s="71">
        <v>90623</v>
      </c>
      <c r="B2464" s="70" t="s">
        <v>2483</v>
      </c>
      <c r="C2464" s="71" t="s">
        <v>44</v>
      </c>
      <c r="D2464" s="72">
        <v>3.22</v>
      </c>
    </row>
    <row r="2465" spans="1:4" x14ac:dyDescent="0.25">
      <c r="A2465" s="71">
        <v>90624</v>
      </c>
      <c r="B2465" s="70" t="s">
        <v>2484</v>
      </c>
      <c r="C2465" s="71" t="s">
        <v>44</v>
      </c>
      <c r="D2465" s="72">
        <v>3.44</v>
      </c>
    </row>
    <row r="2466" spans="1:4" x14ac:dyDescent="0.25">
      <c r="A2466" s="71">
        <v>102876</v>
      </c>
      <c r="B2466" s="70" t="s">
        <v>2485</v>
      </c>
      <c r="C2466" s="71" t="s">
        <v>44</v>
      </c>
      <c r="D2466" s="72">
        <v>502.15</v>
      </c>
    </row>
    <row r="2467" spans="1:4" x14ac:dyDescent="0.25">
      <c r="A2467" s="71">
        <v>102877</v>
      </c>
      <c r="B2467" s="70" t="s">
        <v>2486</v>
      </c>
      <c r="C2467" s="71" t="s">
        <v>44</v>
      </c>
      <c r="D2467" s="72">
        <v>135.66</v>
      </c>
    </row>
    <row r="2468" spans="1:4" x14ac:dyDescent="0.25">
      <c r="A2468" s="71">
        <v>102878</v>
      </c>
      <c r="B2468" s="70" t="s">
        <v>2487</v>
      </c>
      <c r="C2468" s="71" t="s">
        <v>44</v>
      </c>
      <c r="D2468" s="72">
        <v>628.39</v>
      </c>
    </row>
    <row r="2469" spans="1:4" x14ac:dyDescent="0.25">
      <c r="A2469" s="71">
        <v>102879</v>
      </c>
      <c r="B2469" s="70" t="s">
        <v>2488</v>
      </c>
      <c r="C2469" s="71" t="s">
        <v>44</v>
      </c>
      <c r="D2469" s="72">
        <v>178.8</v>
      </c>
    </row>
    <row r="2470" spans="1:4" x14ac:dyDescent="0.25">
      <c r="A2470" s="71">
        <v>103220</v>
      </c>
      <c r="B2470" s="70" t="s">
        <v>2489</v>
      </c>
      <c r="C2470" s="71" t="s">
        <v>44</v>
      </c>
      <c r="D2470" s="72">
        <v>153.57</v>
      </c>
    </row>
    <row r="2471" spans="1:4" x14ac:dyDescent="0.25">
      <c r="A2471" s="71">
        <v>103221</v>
      </c>
      <c r="B2471" s="70" t="s">
        <v>2490</v>
      </c>
      <c r="C2471" s="71" t="s">
        <v>44</v>
      </c>
      <c r="D2471" s="72">
        <v>41.48</v>
      </c>
    </row>
    <row r="2472" spans="1:4" x14ac:dyDescent="0.25">
      <c r="A2472" s="71">
        <v>103222</v>
      </c>
      <c r="B2472" s="70" t="s">
        <v>2491</v>
      </c>
      <c r="C2472" s="71" t="s">
        <v>44</v>
      </c>
      <c r="D2472" s="72">
        <v>192.17</v>
      </c>
    </row>
    <row r="2473" spans="1:4" x14ac:dyDescent="0.25">
      <c r="A2473" s="71">
        <v>103223</v>
      </c>
      <c r="B2473" s="70" t="s">
        <v>2492</v>
      </c>
      <c r="C2473" s="71" t="s">
        <v>44</v>
      </c>
      <c r="D2473" s="72">
        <v>34.92</v>
      </c>
    </row>
    <row r="2474" spans="1:4" x14ac:dyDescent="0.25">
      <c r="A2474" s="71">
        <v>103232</v>
      </c>
      <c r="B2474" s="70" t="s">
        <v>2493</v>
      </c>
      <c r="C2474" s="71" t="s">
        <v>44</v>
      </c>
      <c r="D2474" s="72">
        <v>481.8</v>
      </c>
    </row>
    <row r="2475" spans="1:4" x14ac:dyDescent="0.25">
      <c r="A2475" s="71">
        <v>103233</v>
      </c>
      <c r="B2475" s="70" t="s">
        <v>2494</v>
      </c>
      <c r="C2475" s="71" t="s">
        <v>44</v>
      </c>
      <c r="D2475" s="72">
        <v>130.16</v>
      </c>
    </row>
    <row r="2476" spans="1:4" x14ac:dyDescent="0.25">
      <c r="A2476" s="71">
        <v>103234</v>
      </c>
      <c r="B2476" s="70" t="s">
        <v>2495</v>
      </c>
      <c r="C2476" s="71" t="s">
        <v>44</v>
      </c>
      <c r="D2476" s="72">
        <v>632.76</v>
      </c>
    </row>
    <row r="2477" spans="1:4" x14ac:dyDescent="0.25">
      <c r="A2477" s="71">
        <v>103235</v>
      </c>
      <c r="B2477" s="70" t="s">
        <v>2496</v>
      </c>
      <c r="C2477" s="71" t="s">
        <v>44</v>
      </c>
      <c r="D2477" s="72">
        <v>102.26</v>
      </c>
    </row>
    <row r="2478" spans="1:4" x14ac:dyDescent="0.25">
      <c r="A2478" s="71">
        <v>103228</v>
      </c>
      <c r="B2478" s="70" t="s">
        <v>2497</v>
      </c>
      <c r="C2478" s="71" t="s">
        <v>44</v>
      </c>
      <c r="D2478" s="72">
        <v>440.89</v>
      </c>
    </row>
    <row r="2479" spans="1:4" x14ac:dyDescent="0.25">
      <c r="A2479" s="71">
        <v>103226</v>
      </c>
      <c r="B2479" s="70" t="s">
        <v>2498</v>
      </c>
      <c r="C2479" s="71" t="s">
        <v>44</v>
      </c>
      <c r="D2479" s="72">
        <v>352.31</v>
      </c>
    </row>
    <row r="2480" spans="1:4" x14ac:dyDescent="0.25">
      <c r="A2480" s="71">
        <v>103227</v>
      </c>
      <c r="B2480" s="70" t="s">
        <v>2499</v>
      </c>
      <c r="C2480" s="71" t="s">
        <v>44</v>
      </c>
      <c r="D2480" s="72">
        <v>95.18</v>
      </c>
    </row>
    <row r="2481" spans="1:4" x14ac:dyDescent="0.25">
      <c r="A2481" s="71">
        <v>103229</v>
      </c>
      <c r="B2481" s="70" t="s">
        <v>2500</v>
      </c>
      <c r="C2481" s="71" t="s">
        <v>44</v>
      </c>
      <c r="D2481" s="72">
        <v>86.71</v>
      </c>
    </row>
    <row r="2482" spans="1:4" x14ac:dyDescent="0.25">
      <c r="A2482" s="71">
        <v>95617</v>
      </c>
      <c r="B2482" s="70" t="s">
        <v>2501</v>
      </c>
      <c r="C2482" s="71" t="s">
        <v>44</v>
      </c>
      <c r="D2482" s="72">
        <v>1.41</v>
      </c>
    </row>
    <row r="2483" spans="1:4" x14ac:dyDescent="0.25">
      <c r="A2483" s="71">
        <v>95618</v>
      </c>
      <c r="B2483" s="70" t="s">
        <v>2502</v>
      </c>
      <c r="C2483" s="71" t="s">
        <v>44</v>
      </c>
      <c r="D2483" s="72">
        <v>0.32</v>
      </c>
    </row>
    <row r="2484" spans="1:4" x14ac:dyDescent="0.25">
      <c r="A2484" s="71">
        <v>95619</v>
      </c>
      <c r="B2484" s="70" t="s">
        <v>2503</v>
      </c>
      <c r="C2484" s="71" t="s">
        <v>44</v>
      </c>
      <c r="D2484" s="72">
        <v>1.76</v>
      </c>
    </row>
    <row r="2485" spans="1:4" x14ac:dyDescent="0.25">
      <c r="A2485" s="71">
        <v>102972</v>
      </c>
      <c r="B2485" s="70" t="s">
        <v>2504</v>
      </c>
      <c r="C2485" s="71" t="s">
        <v>44</v>
      </c>
      <c r="D2485" s="72">
        <v>93.6</v>
      </c>
    </row>
    <row r="2486" spans="1:4" x14ac:dyDescent="0.25">
      <c r="A2486" s="71">
        <v>102973</v>
      </c>
      <c r="B2486" s="70" t="s">
        <v>2505</v>
      </c>
      <c r="C2486" s="71" t="s">
        <v>44</v>
      </c>
      <c r="D2486" s="72">
        <v>25.99</v>
      </c>
    </row>
    <row r="2487" spans="1:4" x14ac:dyDescent="0.25">
      <c r="A2487" s="71">
        <v>102974</v>
      </c>
      <c r="B2487" s="70" t="s">
        <v>2506</v>
      </c>
      <c r="C2487" s="71" t="s">
        <v>44</v>
      </c>
      <c r="D2487" s="72">
        <v>87.8</v>
      </c>
    </row>
    <row r="2488" spans="1:4" x14ac:dyDescent="0.25">
      <c r="A2488" s="71">
        <v>96301</v>
      </c>
      <c r="B2488" s="70" t="s">
        <v>2507</v>
      </c>
      <c r="C2488" s="71" t="s">
        <v>44</v>
      </c>
      <c r="D2488" s="72">
        <v>48.93</v>
      </c>
    </row>
    <row r="2489" spans="1:4" x14ac:dyDescent="0.25">
      <c r="A2489" s="71">
        <v>90627</v>
      </c>
      <c r="B2489" s="70" t="s">
        <v>2508</v>
      </c>
      <c r="C2489" s="71" t="s">
        <v>44</v>
      </c>
      <c r="D2489" s="72">
        <v>54.92</v>
      </c>
    </row>
    <row r="2490" spans="1:4" x14ac:dyDescent="0.25">
      <c r="A2490" s="71">
        <v>90628</v>
      </c>
      <c r="B2490" s="70" t="s">
        <v>2509</v>
      </c>
      <c r="C2490" s="71" t="s">
        <v>44</v>
      </c>
      <c r="D2490" s="72">
        <v>14.73</v>
      </c>
    </row>
    <row r="2491" spans="1:4" x14ac:dyDescent="0.25">
      <c r="A2491" s="71">
        <v>90629</v>
      </c>
      <c r="B2491" s="70" t="s">
        <v>2510</v>
      </c>
      <c r="C2491" s="71" t="s">
        <v>44</v>
      </c>
      <c r="D2491" s="72">
        <v>68.73</v>
      </c>
    </row>
    <row r="2492" spans="1:4" x14ac:dyDescent="0.25">
      <c r="A2492" s="71">
        <v>90630</v>
      </c>
      <c r="B2492" s="70" t="s">
        <v>2511</v>
      </c>
      <c r="C2492" s="71" t="s">
        <v>44</v>
      </c>
      <c r="D2492" s="72">
        <v>1.63</v>
      </c>
    </row>
    <row r="2493" spans="1:4" x14ac:dyDescent="0.25">
      <c r="A2493" s="71">
        <v>95704</v>
      </c>
      <c r="B2493" s="70" t="s">
        <v>2512</v>
      </c>
      <c r="C2493" s="71" t="s">
        <v>44</v>
      </c>
      <c r="D2493" s="72">
        <v>55.46</v>
      </c>
    </row>
    <row r="2494" spans="1:4" x14ac:dyDescent="0.25">
      <c r="A2494" s="71">
        <v>95705</v>
      </c>
      <c r="B2494" s="70" t="s">
        <v>2513</v>
      </c>
      <c r="C2494" s="71" t="s">
        <v>44</v>
      </c>
      <c r="D2494" s="72">
        <v>14.87</v>
      </c>
    </row>
    <row r="2495" spans="1:4" x14ac:dyDescent="0.25">
      <c r="A2495" s="71">
        <v>95706</v>
      </c>
      <c r="B2495" s="70" t="s">
        <v>2514</v>
      </c>
      <c r="C2495" s="71" t="s">
        <v>44</v>
      </c>
      <c r="D2495" s="72">
        <v>69.400000000000006</v>
      </c>
    </row>
    <row r="2496" spans="1:4" x14ac:dyDescent="0.25">
      <c r="A2496" s="71">
        <v>95707</v>
      </c>
      <c r="B2496" s="70" t="s">
        <v>2515</v>
      </c>
      <c r="C2496" s="71" t="s">
        <v>44</v>
      </c>
      <c r="D2496" s="72">
        <v>4.51</v>
      </c>
    </row>
    <row r="2497" spans="1:4" x14ac:dyDescent="0.25">
      <c r="A2497" s="71">
        <v>91273</v>
      </c>
      <c r="B2497" s="70" t="s">
        <v>2516</v>
      </c>
      <c r="C2497" s="71" t="s">
        <v>44</v>
      </c>
      <c r="D2497" s="72">
        <v>0.53</v>
      </c>
    </row>
    <row r="2498" spans="1:4" x14ac:dyDescent="0.25">
      <c r="A2498" s="71">
        <v>91274</v>
      </c>
      <c r="B2498" s="70" t="s">
        <v>2517</v>
      </c>
      <c r="C2498" s="71" t="s">
        <v>44</v>
      </c>
      <c r="D2498" s="72">
        <v>0.14000000000000001</v>
      </c>
    </row>
    <row r="2499" spans="1:4" x14ac:dyDescent="0.25">
      <c r="A2499" s="71">
        <v>91275</v>
      </c>
      <c r="B2499" s="70" t="s">
        <v>2518</v>
      </c>
      <c r="C2499" s="71" t="s">
        <v>44</v>
      </c>
      <c r="D2499" s="72">
        <v>0.66</v>
      </c>
    </row>
    <row r="2500" spans="1:4" x14ac:dyDescent="0.25">
      <c r="A2500" s="71">
        <v>91276</v>
      </c>
      <c r="B2500" s="70" t="s">
        <v>2519</v>
      </c>
      <c r="C2500" s="71" t="s">
        <v>44</v>
      </c>
      <c r="D2500" s="72">
        <v>8.61</v>
      </c>
    </row>
    <row r="2501" spans="1:4" x14ac:dyDescent="0.25">
      <c r="A2501" s="71">
        <v>102882</v>
      </c>
      <c r="B2501" s="70" t="s">
        <v>2520</v>
      </c>
      <c r="C2501" s="71" t="s">
        <v>44</v>
      </c>
      <c r="D2501" s="72">
        <v>0</v>
      </c>
    </row>
    <row r="2502" spans="1:4" x14ac:dyDescent="0.25">
      <c r="A2502" s="71">
        <v>102883</v>
      </c>
      <c r="B2502" s="70" t="s">
        <v>2521</v>
      </c>
      <c r="C2502" s="71" t="s">
        <v>44</v>
      </c>
      <c r="D2502" s="72">
        <v>0</v>
      </c>
    </row>
    <row r="2503" spans="1:4" x14ac:dyDescent="0.25">
      <c r="A2503" s="71">
        <v>102884</v>
      </c>
      <c r="B2503" s="70" t="s">
        <v>2522</v>
      </c>
      <c r="C2503" s="71" t="s">
        <v>44</v>
      </c>
      <c r="D2503" s="72">
        <v>0</v>
      </c>
    </row>
    <row r="2504" spans="1:4" x14ac:dyDescent="0.25">
      <c r="A2504" s="71">
        <v>102885</v>
      </c>
      <c r="B2504" s="70" t="s">
        <v>2523</v>
      </c>
      <c r="C2504" s="71" t="s">
        <v>44</v>
      </c>
      <c r="D2504" s="72">
        <v>1.4</v>
      </c>
    </row>
    <row r="2505" spans="1:4" x14ac:dyDescent="0.25">
      <c r="A2505" s="71">
        <v>95272</v>
      </c>
      <c r="B2505" s="70" t="s">
        <v>2524</v>
      </c>
      <c r="C2505" s="71" t="s">
        <v>44</v>
      </c>
      <c r="D2505" s="72">
        <v>0.62</v>
      </c>
    </row>
    <row r="2506" spans="1:4" x14ac:dyDescent="0.25">
      <c r="A2506" s="71">
        <v>95273</v>
      </c>
      <c r="B2506" s="70" t="s">
        <v>2525</v>
      </c>
      <c r="C2506" s="71" t="s">
        <v>44</v>
      </c>
      <c r="D2506" s="72">
        <v>0.14000000000000001</v>
      </c>
    </row>
    <row r="2507" spans="1:4" x14ac:dyDescent="0.25">
      <c r="A2507" s="71">
        <v>95274</v>
      </c>
      <c r="B2507" s="70" t="s">
        <v>2526</v>
      </c>
      <c r="C2507" s="71" t="s">
        <v>44</v>
      </c>
      <c r="D2507" s="72">
        <v>0.48</v>
      </c>
    </row>
    <row r="2508" spans="1:4" x14ac:dyDescent="0.25">
      <c r="A2508" s="71">
        <v>95275</v>
      </c>
      <c r="B2508" s="70" t="s">
        <v>2527</v>
      </c>
      <c r="C2508" s="71" t="s">
        <v>44</v>
      </c>
      <c r="D2508" s="72">
        <v>2.79</v>
      </c>
    </row>
    <row r="2509" spans="1:4" x14ac:dyDescent="0.25">
      <c r="A2509" s="71">
        <v>88419</v>
      </c>
      <c r="B2509" s="70" t="s">
        <v>2528</v>
      </c>
      <c r="C2509" s="71" t="s">
        <v>44</v>
      </c>
      <c r="D2509" s="72">
        <v>4.99</v>
      </c>
    </row>
    <row r="2510" spans="1:4" x14ac:dyDescent="0.25">
      <c r="A2510" s="71">
        <v>88422</v>
      </c>
      <c r="B2510" s="70" t="s">
        <v>2529</v>
      </c>
      <c r="C2510" s="71" t="s">
        <v>44</v>
      </c>
      <c r="D2510" s="72">
        <v>1.1499999999999999</v>
      </c>
    </row>
    <row r="2511" spans="1:4" x14ac:dyDescent="0.25">
      <c r="A2511" s="71">
        <v>88425</v>
      </c>
      <c r="B2511" s="70" t="s">
        <v>2530</v>
      </c>
      <c r="C2511" s="71" t="s">
        <v>44</v>
      </c>
      <c r="D2511" s="72">
        <v>6.24</v>
      </c>
    </row>
    <row r="2512" spans="1:4" x14ac:dyDescent="0.25">
      <c r="A2512" s="71">
        <v>88427</v>
      </c>
      <c r="B2512" s="70" t="s">
        <v>2531</v>
      </c>
      <c r="C2512" s="71" t="s">
        <v>44</v>
      </c>
      <c r="D2512" s="72">
        <v>1.1599999999999999</v>
      </c>
    </row>
    <row r="2513" spans="1:4" x14ac:dyDescent="0.25">
      <c r="A2513" s="71">
        <v>88434</v>
      </c>
      <c r="B2513" s="70" t="s">
        <v>2532</v>
      </c>
      <c r="C2513" s="71" t="s">
        <v>44</v>
      </c>
      <c r="D2513" s="72">
        <v>6.62</v>
      </c>
    </row>
    <row r="2514" spans="1:4" x14ac:dyDescent="0.25">
      <c r="A2514" s="71">
        <v>88435</v>
      </c>
      <c r="B2514" s="70" t="s">
        <v>2533</v>
      </c>
      <c r="C2514" s="71" t="s">
        <v>44</v>
      </c>
      <c r="D2514" s="72">
        <v>1.53</v>
      </c>
    </row>
    <row r="2515" spans="1:4" x14ac:dyDescent="0.25">
      <c r="A2515" s="71">
        <v>88436</v>
      </c>
      <c r="B2515" s="70" t="s">
        <v>2534</v>
      </c>
      <c r="C2515" s="71" t="s">
        <v>44</v>
      </c>
      <c r="D2515" s="72">
        <v>8.2799999999999994</v>
      </c>
    </row>
    <row r="2516" spans="1:4" x14ac:dyDescent="0.25">
      <c r="A2516" s="71">
        <v>88437</v>
      </c>
      <c r="B2516" s="70" t="s">
        <v>2535</v>
      </c>
      <c r="C2516" s="71" t="s">
        <v>44</v>
      </c>
      <c r="D2516" s="72">
        <v>1.1599999999999999</v>
      </c>
    </row>
    <row r="2517" spans="1:4" x14ac:dyDescent="0.25">
      <c r="A2517" s="71">
        <v>90664</v>
      </c>
      <c r="B2517" s="70" t="s">
        <v>2536</v>
      </c>
      <c r="C2517" s="71" t="s">
        <v>44</v>
      </c>
      <c r="D2517" s="72">
        <v>6.68</v>
      </c>
    </row>
    <row r="2518" spans="1:4" x14ac:dyDescent="0.25">
      <c r="A2518" s="71">
        <v>90665</v>
      </c>
      <c r="B2518" s="70" t="s">
        <v>2537</v>
      </c>
      <c r="C2518" s="71" t="s">
        <v>44</v>
      </c>
      <c r="D2518" s="72">
        <v>1.78</v>
      </c>
    </row>
    <row r="2519" spans="1:4" x14ac:dyDescent="0.25">
      <c r="A2519" s="71">
        <v>90666</v>
      </c>
      <c r="B2519" s="70" t="s">
        <v>2538</v>
      </c>
      <c r="C2519" s="71" t="s">
        <v>44</v>
      </c>
      <c r="D2519" s="72">
        <v>8.35</v>
      </c>
    </row>
    <row r="2520" spans="1:4" x14ac:dyDescent="0.25">
      <c r="A2520" s="71">
        <v>90667</v>
      </c>
      <c r="B2520" s="70" t="s">
        <v>2539</v>
      </c>
      <c r="C2520" s="71" t="s">
        <v>44</v>
      </c>
      <c r="D2520" s="72">
        <v>14.9</v>
      </c>
    </row>
    <row r="2521" spans="1:4" x14ac:dyDescent="0.25">
      <c r="A2521" s="71">
        <v>102977</v>
      </c>
      <c r="B2521" s="70" t="s">
        <v>2540</v>
      </c>
      <c r="C2521" s="71" t="s">
        <v>44</v>
      </c>
      <c r="D2521" s="72">
        <v>0</v>
      </c>
    </row>
    <row r="2522" spans="1:4" x14ac:dyDescent="0.25">
      <c r="A2522" s="71">
        <v>102978</v>
      </c>
      <c r="B2522" s="70" t="s">
        <v>2541</v>
      </c>
      <c r="C2522" s="71" t="s">
        <v>44</v>
      </c>
      <c r="D2522" s="72">
        <v>0</v>
      </c>
    </row>
    <row r="2523" spans="1:4" x14ac:dyDescent="0.25">
      <c r="A2523" s="71">
        <v>102979</v>
      </c>
      <c r="B2523" s="70" t="s">
        <v>2542</v>
      </c>
      <c r="C2523" s="71" t="s">
        <v>44</v>
      </c>
      <c r="D2523" s="72">
        <v>0</v>
      </c>
    </row>
    <row r="2524" spans="1:4" x14ac:dyDescent="0.25">
      <c r="A2524" s="71">
        <v>95217</v>
      </c>
      <c r="B2524" s="70" t="s">
        <v>2543</v>
      </c>
      <c r="C2524" s="71" t="s">
        <v>44</v>
      </c>
      <c r="D2524" s="72">
        <v>0.69</v>
      </c>
    </row>
    <row r="2525" spans="1:4" x14ac:dyDescent="0.25">
      <c r="A2525" s="71">
        <v>89130</v>
      </c>
      <c r="B2525" s="70" t="s">
        <v>2544</v>
      </c>
      <c r="C2525" s="71" t="s">
        <v>44</v>
      </c>
      <c r="D2525" s="72">
        <v>50.47</v>
      </c>
    </row>
    <row r="2526" spans="1:4" x14ac:dyDescent="0.25">
      <c r="A2526" s="71">
        <v>89131</v>
      </c>
      <c r="B2526" s="70" t="s">
        <v>2545</v>
      </c>
      <c r="C2526" s="71" t="s">
        <v>44</v>
      </c>
      <c r="D2526" s="72">
        <v>13.33</v>
      </c>
    </row>
    <row r="2527" spans="1:4" x14ac:dyDescent="0.25">
      <c r="A2527" s="71">
        <v>53861</v>
      </c>
      <c r="B2527" s="70" t="s">
        <v>2546</v>
      </c>
      <c r="C2527" s="71" t="s">
        <v>44</v>
      </c>
      <c r="D2527" s="72">
        <v>63.09</v>
      </c>
    </row>
    <row r="2528" spans="1:4" x14ac:dyDescent="0.25">
      <c r="A2528" s="71">
        <v>5787</v>
      </c>
      <c r="B2528" s="70" t="s">
        <v>2547</v>
      </c>
      <c r="C2528" s="71" t="s">
        <v>44</v>
      </c>
      <c r="D2528" s="72">
        <v>70.08</v>
      </c>
    </row>
    <row r="2529" spans="1:4" x14ac:dyDescent="0.25">
      <c r="A2529" s="71">
        <v>89128</v>
      </c>
      <c r="B2529" s="70" t="s">
        <v>2548</v>
      </c>
      <c r="C2529" s="71" t="s">
        <v>44</v>
      </c>
      <c r="D2529" s="72">
        <v>36.4</v>
      </c>
    </row>
    <row r="2530" spans="1:4" x14ac:dyDescent="0.25">
      <c r="A2530" s="71">
        <v>89129</v>
      </c>
      <c r="B2530" s="70" t="s">
        <v>2549</v>
      </c>
      <c r="C2530" s="71" t="s">
        <v>44</v>
      </c>
      <c r="D2530" s="72">
        <v>9.6199999999999992</v>
      </c>
    </row>
    <row r="2531" spans="1:4" x14ac:dyDescent="0.25">
      <c r="A2531" s="71">
        <v>53857</v>
      </c>
      <c r="B2531" s="70" t="s">
        <v>2550</v>
      </c>
      <c r="C2531" s="71" t="s">
        <v>44</v>
      </c>
      <c r="D2531" s="72">
        <v>45.5</v>
      </c>
    </row>
    <row r="2532" spans="1:4" x14ac:dyDescent="0.25">
      <c r="A2532" s="71">
        <v>53858</v>
      </c>
      <c r="B2532" s="70" t="s">
        <v>2551</v>
      </c>
      <c r="C2532" s="71" t="s">
        <v>44</v>
      </c>
      <c r="D2532" s="72">
        <v>45.53</v>
      </c>
    </row>
    <row r="2533" spans="1:4" x14ac:dyDescent="0.25">
      <c r="A2533" s="71">
        <v>102888</v>
      </c>
      <c r="B2533" s="70" t="s">
        <v>18972</v>
      </c>
      <c r="C2533" s="71" t="s">
        <v>44</v>
      </c>
      <c r="D2533" s="72">
        <v>0</v>
      </c>
    </row>
    <row r="2534" spans="1:4" x14ac:dyDescent="0.25">
      <c r="A2534" s="71">
        <v>102889</v>
      </c>
      <c r="B2534" s="70" t="s">
        <v>18973</v>
      </c>
      <c r="C2534" s="71" t="s">
        <v>44</v>
      </c>
      <c r="D2534" s="72">
        <v>0</v>
      </c>
    </row>
    <row r="2535" spans="1:4" x14ac:dyDescent="0.25">
      <c r="A2535" s="71">
        <v>102890</v>
      </c>
      <c r="B2535" s="70" t="s">
        <v>18974</v>
      </c>
      <c r="C2535" s="71" t="s">
        <v>44</v>
      </c>
      <c r="D2535" s="72">
        <v>0</v>
      </c>
    </row>
    <row r="2536" spans="1:4" x14ac:dyDescent="0.25">
      <c r="A2536" s="71">
        <v>102891</v>
      </c>
      <c r="B2536" s="70" t="s">
        <v>18975</v>
      </c>
      <c r="C2536" s="71" t="s">
        <v>44</v>
      </c>
      <c r="D2536" s="72">
        <v>1.4</v>
      </c>
    </row>
    <row r="2537" spans="1:4" x14ac:dyDescent="0.25">
      <c r="A2537" s="71">
        <v>89246</v>
      </c>
      <c r="B2537" s="70" t="s">
        <v>2552</v>
      </c>
      <c r="C2537" s="71" t="s">
        <v>44</v>
      </c>
      <c r="D2537" s="72">
        <v>237.73</v>
      </c>
    </row>
    <row r="2538" spans="1:4" x14ac:dyDescent="0.25">
      <c r="A2538" s="71">
        <v>89247</v>
      </c>
      <c r="B2538" s="70" t="s">
        <v>2553</v>
      </c>
      <c r="C2538" s="71" t="s">
        <v>44</v>
      </c>
      <c r="D2538" s="72">
        <v>72.790000000000006</v>
      </c>
    </row>
    <row r="2539" spans="1:4" x14ac:dyDescent="0.25">
      <c r="A2539" s="71">
        <v>89248</v>
      </c>
      <c r="B2539" s="70" t="s">
        <v>2554</v>
      </c>
      <c r="C2539" s="71" t="s">
        <v>44</v>
      </c>
      <c r="D2539" s="72">
        <v>424.04</v>
      </c>
    </row>
    <row r="2540" spans="1:4" x14ac:dyDescent="0.25">
      <c r="A2540" s="71">
        <v>89249</v>
      </c>
      <c r="B2540" s="70" t="s">
        <v>2555</v>
      </c>
      <c r="C2540" s="71" t="s">
        <v>44</v>
      </c>
      <c r="D2540" s="72">
        <v>375.24</v>
      </c>
    </row>
    <row r="2541" spans="1:4" x14ac:dyDescent="0.25">
      <c r="A2541" s="71">
        <v>102954</v>
      </c>
      <c r="B2541" s="70" t="s">
        <v>18976</v>
      </c>
      <c r="C2541" s="71" t="s">
        <v>44</v>
      </c>
      <c r="D2541" s="72">
        <v>0</v>
      </c>
    </row>
    <row r="2542" spans="1:4" x14ac:dyDescent="0.25">
      <c r="A2542" s="71">
        <v>104727</v>
      </c>
      <c r="B2542" s="70" t="s">
        <v>2556</v>
      </c>
      <c r="C2542" s="71" t="s">
        <v>44</v>
      </c>
      <c r="D2542" s="72">
        <v>0</v>
      </c>
    </row>
    <row r="2543" spans="1:4" x14ac:dyDescent="0.25">
      <c r="A2543" s="71">
        <v>102956</v>
      </c>
      <c r="B2543" s="70" t="s">
        <v>18977</v>
      </c>
      <c r="C2543" s="71" t="s">
        <v>44</v>
      </c>
      <c r="D2543" s="72">
        <v>0</v>
      </c>
    </row>
    <row r="2544" spans="1:4" x14ac:dyDescent="0.25">
      <c r="A2544" s="71">
        <v>102957</v>
      </c>
      <c r="B2544" s="70" t="s">
        <v>18978</v>
      </c>
      <c r="C2544" s="71" t="s">
        <v>44</v>
      </c>
      <c r="D2544" s="72">
        <v>39.15</v>
      </c>
    </row>
    <row r="2545" spans="1:4" x14ac:dyDescent="0.25">
      <c r="A2545" s="71">
        <v>88859</v>
      </c>
      <c r="B2545" s="70" t="s">
        <v>2557</v>
      </c>
      <c r="C2545" s="71" t="s">
        <v>44</v>
      </c>
      <c r="D2545" s="72">
        <v>23.1</v>
      </c>
    </row>
    <row r="2546" spans="1:4" x14ac:dyDescent="0.25">
      <c r="A2546" s="71">
        <v>88860</v>
      </c>
      <c r="B2546" s="70" t="s">
        <v>2558</v>
      </c>
      <c r="C2546" s="71" t="s">
        <v>44</v>
      </c>
      <c r="D2546" s="72">
        <v>6.1</v>
      </c>
    </row>
    <row r="2547" spans="1:4" x14ac:dyDescent="0.25">
      <c r="A2547" s="71">
        <v>5667</v>
      </c>
      <c r="B2547" s="70" t="s">
        <v>2559</v>
      </c>
      <c r="C2547" s="71" t="s">
        <v>44</v>
      </c>
      <c r="D2547" s="72">
        <v>28.88</v>
      </c>
    </row>
    <row r="2548" spans="1:4" x14ac:dyDescent="0.25">
      <c r="A2548" s="71">
        <v>5668</v>
      </c>
      <c r="B2548" s="70" t="s">
        <v>2560</v>
      </c>
      <c r="C2548" s="71" t="s">
        <v>44</v>
      </c>
      <c r="D2548" s="72">
        <v>45.65</v>
      </c>
    </row>
    <row r="2549" spans="1:4" x14ac:dyDescent="0.25">
      <c r="A2549" s="71">
        <v>89011</v>
      </c>
      <c r="B2549" s="70" t="s">
        <v>2561</v>
      </c>
      <c r="C2549" s="71" t="s">
        <v>44</v>
      </c>
      <c r="D2549" s="72">
        <v>25.06</v>
      </c>
    </row>
    <row r="2550" spans="1:4" x14ac:dyDescent="0.25">
      <c r="A2550" s="71">
        <v>89012</v>
      </c>
      <c r="B2550" s="70" t="s">
        <v>2562</v>
      </c>
      <c r="C2550" s="71" t="s">
        <v>44</v>
      </c>
      <c r="D2550" s="72">
        <v>6.62</v>
      </c>
    </row>
    <row r="2551" spans="1:4" x14ac:dyDescent="0.25">
      <c r="A2551" s="71">
        <v>5735</v>
      </c>
      <c r="B2551" s="70" t="s">
        <v>2563</v>
      </c>
      <c r="C2551" s="71" t="s">
        <v>44</v>
      </c>
      <c r="D2551" s="72">
        <v>31.32</v>
      </c>
    </row>
    <row r="2552" spans="1:4" x14ac:dyDescent="0.25">
      <c r="A2552" s="71">
        <v>5736</v>
      </c>
      <c r="B2552" s="70" t="s">
        <v>2564</v>
      </c>
      <c r="C2552" s="71" t="s">
        <v>44</v>
      </c>
      <c r="D2552" s="72">
        <v>41.6</v>
      </c>
    </row>
    <row r="2553" spans="1:4" x14ac:dyDescent="0.25">
      <c r="A2553" s="71">
        <v>88857</v>
      </c>
      <c r="B2553" s="70" t="s">
        <v>2565</v>
      </c>
      <c r="C2553" s="71" t="s">
        <v>44</v>
      </c>
      <c r="D2553" s="72">
        <v>25.97</v>
      </c>
    </row>
    <row r="2554" spans="1:4" x14ac:dyDescent="0.25">
      <c r="A2554" s="71">
        <v>88858</v>
      </c>
      <c r="B2554" s="70" t="s">
        <v>2566</v>
      </c>
      <c r="C2554" s="71" t="s">
        <v>44</v>
      </c>
      <c r="D2554" s="72">
        <v>6.86</v>
      </c>
    </row>
    <row r="2555" spans="1:4" x14ac:dyDescent="0.25">
      <c r="A2555" s="71">
        <v>5664</v>
      </c>
      <c r="B2555" s="70" t="s">
        <v>2567</v>
      </c>
      <c r="C2555" s="71" t="s">
        <v>44</v>
      </c>
      <c r="D2555" s="72">
        <v>32.47</v>
      </c>
    </row>
    <row r="2556" spans="1:4" x14ac:dyDescent="0.25">
      <c r="A2556" s="71">
        <v>53786</v>
      </c>
      <c r="B2556" s="70" t="s">
        <v>2568</v>
      </c>
      <c r="C2556" s="71" t="s">
        <v>44</v>
      </c>
      <c r="D2556" s="72">
        <v>50.83</v>
      </c>
    </row>
    <row r="2557" spans="1:4" x14ac:dyDescent="0.25">
      <c r="A2557" s="71">
        <v>7038</v>
      </c>
      <c r="B2557" s="70" t="s">
        <v>2569</v>
      </c>
      <c r="C2557" s="71" t="s">
        <v>44</v>
      </c>
      <c r="D2557" s="72">
        <v>50.1</v>
      </c>
    </row>
    <row r="2558" spans="1:4" x14ac:dyDescent="0.25">
      <c r="A2558" s="71">
        <v>7039</v>
      </c>
      <c r="B2558" s="70" t="s">
        <v>2570</v>
      </c>
      <c r="C2558" s="71" t="s">
        <v>44</v>
      </c>
      <c r="D2558" s="72">
        <v>13.44</v>
      </c>
    </row>
    <row r="2559" spans="1:4" x14ac:dyDescent="0.25">
      <c r="A2559" s="71">
        <v>7040</v>
      </c>
      <c r="B2559" s="70" t="s">
        <v>2571</v>
      </c>
      <c r="C2559" s="71" t="s">
        <v>44</v>
      </c>
      <c r="D2559" s="72">
        <v>62.69</v>
      </c>
    </row>
    <row r="2560" spans="1:4" x14ac:dyDescent="0.25">
      <c r="A2560" s="71">
        <v>55263</v>
      </c>
      <c r="B2560" s="70" t="s">
        <v>2572</v>
      </c>
      <c r="C2560" s="71" t="s">
        <v>44</v>
      </c>
      <c r="D2560" s="72">
        <v>64.180000000000007</v>
      </c>
    </row>
    <row r="2561" spans="1:4" x14ac:dyDescent="0.25">
      <c r="A2561" s="71">
        <v>96460</v>
      </c>
      <c r="B2561" s="70" t="s">
        <v>2573</v>
      </c>
      <c r="C2561" s="71" t="s">
        <v>44</v>
      </c>
      <c r="D2561" s="72">
        <v>53.18</v>
      </c>
    </row>
    <row r="2562" spans="1:4" x14ac:dyDescent="0.25">
      <c r="A2562" s="71">
        <v>96459</v>
      </c>
      <c r="B2562" s="70" t="s">
        <v>2574</v>
      </c>
      <c r="C2562" s="71" t="s">
        <v>44</v>
      </c>
      <c r="D2562" s="72">
        <v>14.26</v>
      </c>
    </row>
    <row r="2563" spans="1:4" x14ac:dyDescent="0.25">
      <c r="A2563" s="71">
        <v>96458</v>
      </c>
      <c r="B2563" s="70" t="s">
        <v>2575</v>
      </c>
      <c r="C2563" s="71" t="s">
        <v>44</v>
      </c>
      <c r="D2563" s="72">
        <v>66.55</v>
      </c>
    </row>
    <row r="2564" spans="1:4" x14ac:dyDescent="0.25">
      <c r="A2564" s="71">
        <v>96457</v>
      </c>
      <c r="B2564" s="70" t="s">
        <v>2576</v>
      </c>
      <c r="C2564" s="71" t="s">
        <v>44</v>
      </c>
      <c r="D2564" s="72">
        <v>63.59</v>
      </c>
    </row>
    <row r="2565" spans="1:4" x14ac:dyDescent="0.25">
      <c r="A2565" s="71">
        <v>7051</v>
      </c>
      <c r="B2565" s="70" t="s">
        <v>2577</v>
      </c>
      <c r="C2565" s="71" t="s">
        <v>44</v>
      </c>
      <c r="D2565" s="72">
        <v>44.43</v>
      </c>
    </row>
    <row r="2566" spans="1:4" x14ac:dyDescent="0.25">
      <c r="A2566" s="71">
        <v>7052</v>
      </c>
      <c r="B2566" s="70" t="s">
        <v>2578</v>
      </c>
      <c r="C2566" s="71" t="s">
        <v>44</v>
      </c>
      <c r="D2566" s="72">
        <v>12</v>
      </c>
    </row>
    <row r="2567" spans="1:4" x14ac:dyDescent="0.25">
      <c r="A2567" s="71">
        <v>7053</v>
      </c>
      <c r="B2567" s="70" t="s">
        <v>2579</v>
      </c>
      <c r="C2567" s="71" t="s">
        <v>44</v>
      </c>
      <c r="D2567" s="72">
        <v>55.61</v>
      </c>
    </row>
    <row r="2568" spans="1:4" x14ac:dyDescent="0.25">
      <c r="A2568" s="71">
        <v>7054</v>
      </c>
      <c r="B2568" s="70" t="s">
        <v>2580</v>
      </c>
      <c r="C2568" s="71" t="s">
        <v>44</v>
      </c>
      <c r="D2568" s="72">
        <v>88.92</v>
      </c>
    </row>
    <row r="2569" spans="1:4" x14ac:dyDescent="0.25">
      <c r="A2569" s="71">
        <v>95627</v>
      </c>
      <c r="B2569" s="70" t="s">
        <v>2581</v>
      </c>
      <c r="C2569" s="71" t="s">
        <v>44</v>
      </c>
      <c r="D2569" s="72">
        <v>47.95</v>
      </c>
    </row>
    <row r="2570" spans="1:4" x14ac:dyDescent="0.25">
      <c r="A2570" s="71">
        <v>95628</v>
      </c>
      <c r="B2570" s="70" t="s">
        <v>2582</v>
      </c>
      <c r="C2570" s="71" t="s">
        <v>44</v>
      </c>
      <c r="D2570" s="72">
        <v>12.86</v>
      </c>
    </row>
    <row r="2571" spans="1:4" x14ac:dyDescent="0.25">
      <c r="A2571" s="71">
        <v>95629</v>
      </c>
      <c r="B2571" s="70" t="s">
        <v>2583</v>
      </c>
      <c r="C2571" s="71" t="s">
        <v>44</v>
      </c>
      <c r="D2571" s="72">
        <v>60.01</v>
      </c>
    </row>
    <row r="2572" spans="1:4" x14ac:dyDescent="0.25">
      <c r="A2572" s="71">
        <v>95630</v>
      </c>
      <c r="B2572" s="70" t="s">
        <v>2584</v>
      </c>
      <c r="C2572" s="71" t="s">
        <v>44</v>
      </c>
      <c r="D2572" s="72">
        <v>88.92</v>
      </c>
    </row>
    <row r="2573" spans="1:4" x14ac:dyDescent="0.25">
      <c r="A2573" s="71">
        <v>89210</v>
      </c>
      <c r="B2573" s="70" t="s">
        <v>2585</v>
      </c>
      <c r="C2573" s="71" t="s">
        <v>44</v>
      </c>
      <c r="D2573" s="72">
        <v>32.049999999999997</v>
      </c>
    </row>
    <row r="2574" spans="1:4" x14ac:dyDescent="0.25">
      <c r="A2574" s="71">
        <v>89211</v>
      </c>
      <c r="B2574" s="70" t="s">
        <v>2586</v>
      </c>
      <c r="C2574" s="71" t="s">
        <v>44</v>
      </c>
      <c r="D2574" s="72">
        <v>8.6</v>
      </c>
    </row>
    <row r="2575" spans="1:4" x14ac:dyDescent="0.25">
      <c r="A2575" s="71">
        <v>5674</v>
      </c>
      <c r="B2575" s="70" t="s">
        <v>2587</v>
      </c>
      <c r="C2575" s="71" t="s">
        <v>44</v>
      </c>
      <c r="D2575" s="72">
        <v>40.11</v>
      </c>
    </row>
    <row r="2576" spans="1:4" x14ac:dyDescent="0.25">
      <c r="A2576" s="71">
        <v>53788</v>
      </c>
      <c r="B2576" s="70" t="s">
        <v>2588</v>
      </c>
      <c r="C2576" s="71" t="s">
        <v>44</v>
      </c>
      <c r="D2576" s="72">
        <v>56.91</v>
      </c>
    </row>
    <row r="2577" spans="1:4" x14ac:dyDescent="0.25">
      <c r="A2577" s="71">
        <v>73309</v>
      </c>
      <c r="B2577" s="70" t="s">
        <v>2589</v>
      </c>
      <c r="C2577" s="71" t="s">
        <v>44</v>
      </c>
      <c r="D2577" s="72">
        <v>33.33</v>
      </c>
    </row>
    <row r="2578" spans="1:4" x14ac:dyDescent="0.25">
      <c r="A2578" s="71">
        <v>73313</v>
      </c>
      <c r="B2578" s="70" t="s">
        <v>2590</v>
      </c>
      <c r="C2578" s="71" t="s">
        <v>44</v>
      </c>
      <c r="D2578" s="72">
        <v>9</v>
      </c>
    </row>
    <row r="2579" spans="1:4" x14ac:dyDescent="0.25">
      <c r="A2579" s="71">
        <v>5089</v>
      </c>
      <c r="B2579" s="70" t="s">
        <v>2591</v>
      </c>
      <c r="C2579" s="71" t="s">
        <v>44</v>
      </c>
      <c r="D2579" s="72">
        <v>41.71</v>
      </c>
    </row>
    <row r="2580" spans="1:4" x14ac:dyDescent="0.25">
      <c r="A2580" s="71">
        <v>73315</v>
      </c>
      <c r="B2580" s="70" t="s">
        <v>2592</v>
      </c>
      <c r="C2580" s="71" t="s">
        <v>44</v>
      </c>
      <c r="D2580" s="72">
        <v>56.91</v>
      </c>
    </row>
    <row r="2581" spans="1:4" x14ac:dyDescent="0.25">
      <c r="A2581" s="71">
        <v>5738</v>
      </c>
      <c r="B2581" s="70" t="s">
        <v>2593</v>
      </c>
      <c r="C2581" s="71" t="s">
        <v>44</v>
      </c>
      <c r="D2581" s="72">
        <v>43.8</v>
      </c>
    </row>
    <row r="2582" spans="1:4" x14ac:dyDescent="0.25">
      <c r="A2582" s="71">
        <v>93239</v>
      </c>
      <c r="B2582" s="70" t="s">
        <v>2594</v>
      </c>
      <c r="C2582" s="71" t="s">
        <v>44</v>
      </c>
      <c r="D2582" s="72">
        <v>11.75</v>
      </c>
    </row>
    <row r="2583" spans="1:4" x14ac:dyDescent="0.25">
      <c r="A2583" s="71">
        <v>5739</v>
      </c>
      <c r="B2583" s="70" t="s">
        <v>2595</v>
      </c>
      <c r="C2583" s="71" t="s">
        <v>44</v>
      </c>
      <c r="D2583" s="72">
        <v>54.81</v>
      </c>
    </row>
    <row r="2584" spans="1:4" x14ac:dyDescent="0.25">
      <c r="A2584" s="71">
        <v>93240</v>
      </c>
      <c r="B2584" s="70" t="s">
        <v>2596</v>
      </c>
      <c r="C2584" s="71" t="s">
        <v>44</v>
      </c>
      <c r="D2584" s="72">
        <v>11.92</v>
      </c>
    </row>
    <row r="2585" spans="1:4" x14ac:dyDescent="0.25">
      <c r="A2585" s="71">
        <v>53818</v>
      </c>
      <c r="B2585" s="70" t="s">
        <v>2597</v>
      </c>
      <c r="C2585" s="71" t="s">
        <v>44</v>
      </c>
      <c r="D2585" s="72">
        <v>9.67</v>
      </c>
    </row>
    <row r="2586" spans="1:4" x14ac:dyDescent="0.25">
      <c r="A2586" s="71">
        <v>93238</v>
      </c>
      <c r="B2586" s="70" t="s">
        <v>2598</v>
      </c>
      <c r="C2586" s="71" t="s">
        <v>44</v>
      </c>
      <c r="D2586" s="72">
        <v>2.59</v>
      </c>
    </row>
    <row r="2587" spans="1:4" x14ac:dyDescent="0.25">
      <c r="A2587" s="71">
        <v>5727</v>
      </c>
      <c r="B2587" s="70" t="s">
        <v>2599</v>
      </c>
      <c r="C2587" s="71" t="s">
        <v>44</v>
      </c>
      <c r="D2587" s="72">
        <v>12.1</v>
      </c>
    </row>
    <row r="2588" spans="1:4" x14ac:dyDescent="0.25">
      <c r="A2588" s="71">
        <v>89280</v>
      </c>
      <c r="B2588" s="70" t="s">
        <v>2600</v>
      </c>
      <c r="C2588" s="71" t="s">
        <v>44</v>
      </c>
      <c r="D2588" s="72">
        <v>39.36</v>
      </c>
    </row>
    <row r="2589" spans="1:4" x14ac:dyDescent="0.25">
      <c r="A2589" s="71">
        <v>89281</v>
      </c>
      <c r="B2589" s="70" t="s">
        <v>2601</v>
      </c>
      <c r="C2589" s="71" t="s">
        <v>44</v>
      </c>
      <c r="D2589" s="72">
        <v>10.56</v>
      </c>
    </row>
    <row r="2590" spans="1:4" x14ac:dyDescent="0.25">
      <c r="A2590" s="71">
        <v>5729</v>
      </c>
      <c r="B2590" s="70" t="s">
        <v>2602</v>
      </c>
      <c r="C2590" s="71" t="s">
        <v>44</v>
      </c>
      <c r="D2590" s="72">
        <v>49.26</v>
      </c>
    </row>
    <row r="2591" spans="1:4" x14ac:dyDescent="0.25">
      <c r="A2591" s="71">
        <v>5730</v>
      </c>
      <c r="B2591" s="70" t="s">
        <v>2603</v>
      </c>
      <c r="C2591" s="71" t="s">
        <v>44</v>
      </c>
      <c r="D2591" s="72">
        <v>40.700000000000003</v>
      </c>
    </row>
    <row r="2592" spans="1:4" x14ac:dyDescent="0.25">
      <c r="A2592" s="71">
        <v>95266</v>
      </c>
      <c r="B2592" s="70" t="s">
        <v>2604</v>
      </c>
      <c r="C2592" s="71" t="s">
        <v>44</v>
      </c>
      <c r="D2592" s="72">
        <v>0.64</v>
      </c>
    </row>
    <row r="2593" spans="1:4" x14ac:dyDescent="0.25">
      <c r="A2593" s="71">
        <v>95267</v>
      </c>
      <c r="B2593" s="70" t="s">
        <v>2605</v>
      </c>
      <c r="C2593" s="71" t="s">
        <v>44</v>
      </c>
      <c r="D2593" s="72">
        <v>0.13</v>
      </c>
    </row>
    <row r="2594" spans="1:4" x14ac:dyDescent="0.25">
      <c r="A2594" s="71">
        <v>95268</v>
      </c>
      <c r="B2594" s="70" t="s">
        <v>2606</v>
      </c>
      <c r="C2594" s="71" t="s">
        <v>44</v>
      </c>
      <c r="D2594" s="72">
        <v>0.62</v>
      </c>
    </row>
    <row r="2595" spans="1:4" x14ac:dyDescent="0.25">
      <c r="A2595" s="71">
        <v>95269</v>
      </c>
      <c r="B2595" s="70" t="s">
        <v>2607</v>
      </c>
      <c r="C2595" s="71" t="s">
        <v>44</v>
      </c>
      <c r="D2595" s="72">
        <v>8.61</v>
      </c>
    </row>
    <row r="2596" spans="1:4" x14ac:dyDescent="0.25">
      <c r="A2596" s="71">
        <v>91688</v>
      </c>
      <c r="B2596" s="70" t="s">
        <v>2608</v>
      </c>
      <c r="C2596" s="71" t="s">
        <v>44</v>
      </c>
      <c r="D2596" s="72">
        <v>0.11</v>
      </c>
    </row>
    <row r="2597" spans="1:4" x14ac:dyDescent="0.25">
      <c r="A2597" s="71">
        <v>91689</v>
      </c>
      <c r="B2597" s="70" t="s">
        <v>2609</v>
      </c>
      <c r="C2597" s="71" t="s">
        <v>44</v>
      </c>
      <c r="D2597" s="72">
        <v>0.02</v>
      </c>
    </row>
    <row r="2598" spans="1:4" x14ac:dyDescent="0.25">
      <c r="A2598" s="71">
        <v>91690</v>
      </c>
      <c r="B2598" s="70" t="s">
        <v>2610</v>
      </c>
      <c r="C2598" s="71" t="s">
        <v>44</v>
      </c>
      <c r="D2598" s="72">
        <v>7.0000000000000007E-2</v>
      </c>
    </row>
    <row r="2599" spans="1:4" x14ac:dyDescent="0.25">
      <c r="A2599" s="71">
        <v>91691</v>
      </c>
      <c r="B2599" s="70" t="s">
        <v>2611</v>
      </c>
      <c r="C2599" s="71" t="s">
        <v>44</v>
      </c>
      <c r="D2599" s="72">
        <v>1.49</v>
      </c>
    </row>
    <row r="2600" spans="1:4" x14ac:dyDescent="0.25">
      <c r="A2600" s="71">
        <v>102924</v>
      </c>
      <c r="B2600" s="70" t="s">
        <v>2612</v>
      </c>
      <c r="C2600" s="71" t="s">
        <v>44</v>
      </c>
      <c r="D2600" s="72">
        <v>0</v>
      </c>
    </row>
    <row r="2601" spans="1:4" x14ac:dyDescent="0.25">
      <c r="A2601" s="71">
        <v>102925</v>
      </c>
      <c r="B2601" s="70" t="s">
        <v>2613</v>
      </c>
      <c r="C2601" s="71" t="s">
        <v>44</v>
      </c>
      <c r="D2601" s="72">
        <v>0</v>
      </c>
    </row>
    <row r="2602" spans="1:4" x14ac:dyDescent="0.25">
      <c r="A2602" s="71">
        <v>102926</v>
      </c>
      <c r="B2602" s="70" t="s">
        <v>2614</v>
      </c>
      <c r="C2602" s="71" t="s">
        <v>44</v>
      </c>
      <c r="D2602" s="72">
        <v>0</v>
      </c>
    </row>
    <row r="2603" spans="1:4" x14ac:dyDescent="0.25">
      <c r="A2603" s="71">
        <v>102927</v>
      </c>
      <c r="B2603" s="70" t="s">
        <v>2615</v>
      </c>
      <c r="C2603" s="71" t="s">
        <v>44</v>
      </c>
      <c r="D2603" s="72">
        <v>1.03</v>
      </c>
    </row>
    <row r="2604" spans="1:4" x14ac:dyDescent="0.25">
      <c r="A2604" s="71">
        <v>95136</v>
      </c>
      <c r="B2604" s="70" t="s">
        <v>2616</v>
      </c>
      <c r="C2604" s="71" t="s">
        <v>44</v>
      </c>
      <c r="D2604" s="72">
        <v>0.03</v>
      </c>
    </row>
    <row r="2605" spans="1:4" x14ac:dyDescent="0.25">
      <c r="A2605" s="71">
        <v>95137</v>
      </c>
      <c r="B2605" s="70" t="s">
        <v>2617</v>
      </c>
      <c r="C2605" s="71" t="s">
        <v>44</v>
      </c>
      <c r="D2605" s="72">
        <v>0.01</v>
      </c>
    </row>
    <row r="2606" spans="1:4" x14ac:dyDescent="0.25">
      <c r="A2606" s="71">
        <v>95138</v>
      </c>
      <c r="B2606" s="70" t="s">
        <v>2618</v>
      </c>
      <c r="C2606" s="71" t="s">
        <v>44</v>
      </c>
      <c r="D2606" s="72">
        <v>0.02</v>
      </c>
    </row>
    <row r="2607" spans="1:4" x14ac:dyDescent="0.25">
      <c r="A2607" s="71">
        <v>89023</v>
      </c>
      <c r="B2607" s="70" t="s">
        <v>2619</v>
      </c>
      <c r="C2607" s="71" t="s">
        <v>44</v>
      </c>
      <c r="D2607" s="72">
        <v>3.82</v>
      </c>
    </row>
    <row r="2608" spans="1:4" x14ac:dyDescent="0.25">
      <c r="A2608" s="71">
        <v>89024</v>
      </c>
      <c r="B2608" s="70" t="s">
        <v>2620</v>
      </c>
      <c r="C2608" s="71" t="s">
        <v>44</v>
      </c>
      <c r="D2608" s="72">
        <v>1.32</v>
      </c>
    </row>
    <row r="2609" spans="1:4" x14ac:dyDescent="0.25">
      <c r="A2609" s="71">
        <v>89025</v>
      </c>
      <c r="B2609" s="70" t="s">
        <v>2621</v>
      </c>
      <c r="C2609" s="71" t="s">
        <v>44</v>
      </c>
      <c r="D2609" s="72">
        <v>4.78</v>
      </c>
    </row>
    <row r="2610" spans="1:4" x14ac:dyDescent="0.25">
      <c r="A2610" s="71">
        <v>89026</v>
      </c>
      <c r="B2610" s="70" t="s">
        <v>2622</v>
      </c>
      <c r="C2610" s="71" t="s">
        <v>44</v>
      </c>
      <c r="D2610" s="72">
        <v>170.3</v>
      </c>
    </row>
    <row r="2611" spans="1:4" x14ac:dyDescent="0.25">
      <c r="A2611" s="71">
        <v>7032</v>
      </c>
      <c r="B2611" s="70" t="s">
        <v>2623</v>
      </c>
      <c r="C2611" s="71" t="s">
        <v>44</v>
      </c>
      <c r="D2611" s="72">
        <v>4.7</v>
      </c>
    </row>
    <row r="2612" spans="1:4" x14ac:dyDescent="0.25">
      <c r="A2612" s="71">
        <v>7033</v>
      </c>
      <c r="B2612" s="70" t="s">
        <v>2624</v>
      </c>
      <c r="C2612" s="71" t="s">
        <v>44</v>
      </c>
      <c r="D2612" s="72">
        <v>1.63</v>
      </c>
    </row>
    <row r="2613" spans="1:4" x14ac:dyDescent="0.25">
      <c r="A2613" s="71">
        <v>7034</v>
      </c>
      <c r="B2613" s="70" t="s">
        <v>2625</v>
      </c>
      <c r="C2613" s="71" t="s">
        <v>44</v>
      </c>
      <c r="D2613" s="72">
        <v>5.88</v>
      </c>
    </row>
    <row r="2614" spans="1:4" x14ac:dyDescent="0.25">
      <c r="A2614" s="71">
        <v>7035</v>
      </c>
      <c r="B2614" s="70" t="s">
        <v>2626</v>
      </c>
      <c r="C2614" s="71" t="s">
        <v>44</v>
      </c>
      <c r="D2614" s="72">
        <v>255.45</v>
      </c>
    </row>
    <row r="2615" spans="1:4" x14ac:dyDescent="0.25">
      <c r="A2615" s="71">
        <v>102942</v>
      </c>
      <c r="B2615" s="70" t="s">
        <v>2627</v>
      </c>
      <c r="C2615" s="71" t="s">
        <v>44</v>
      </c>
      <c r="D2615" s="72">
        <v>0</v>
      </c>
    </row>
    <row r="2616" spans="1:4" x14ac:dyDescent="0.25">
      <c r="A2616" s="71">
        <v>102943</v>
      </c>
      <c r="B2616" s="70" t="s">
        <v>2628</v>
      </c>
      <c r="C2616" s="71" t="s">
        <v>44</v>
      </c>
      <c r="D2616" s="72">
        <v>0</v>
      </c>
    </row>
    <row r="2617" spans="1:4" x14ac:dyDescent="0.25">
      <c r="A2617" s="71">
        <v>102944</v>
      </c>
      <c r="B2617" s="70" t="s">
        <v>2629</v>
      </c>
      <c r="C2617" s="71" t="s">
        <v>44</v>
      </c>
      <c r="D2617" s="72">
        <v>0</v>
      </c>
    </row>
    <row r="2618" spans="1:4" x14ac:dyDescent="0.25">
      <c r="A2618" s="71">
        <v>102945</v>
      </c>
      <c r="B2618" s="70" t="s">
        <v>2630</v>
      </c>
      <c r="C2618" s="71" t="s">
        <v>44</v>
      </c>
      <c r="D2618" s="72">
        <v>0.02</v>
      </c>
    </row>
    <row r="2619" spans="1:4" x14ac:dyDescent="0.25">
      <c r="A2619" s="71">
        <v>104087</v>
      </c>
      <c r="B2619" s="70" t="s">
        <v>2631</v>
      </c>
      <c r="C2619" s="71" t="s">
        <v>44</v>
      </c>
      <c r="D2619" s="72">
        <v>7.0000000000000007E-2</v>
      </c>
    </row>
    <row r="2620" spans="1:4" x14ac:dyDescent="0.25">
      <c r="A2620" s="71">
        <v>104088</v>
      </c>
      <c r="B2620" s="70" t="s">
        <v>2632</v>
      </c>
      <c r="C2620" s="71" t="s">
        <v>44</v>
      </c>
      <c r="D2620" s="72">
        <v>0.01</v>
      </c>
    </row>
    <row r="2621" spans="1:4" x14ac:dyDescent="0.25">
      <c r="A2621" s="71">
        <v>104089</v>
      </c>
      <c r="B2621" s="70" t="s">
        <v>2633</v>
      </c>
      <c r="C2621" s="71" t="s">
        <v>44</v>
      </c>
      <c r="D2621" s="72">
        <v>0.09</v>
      </c>
    </row>
    <row r="2622" spans="1:4" x14ac:dyDescent="0.25">
      <c r="A2622" s="71">
        <v>104090</v>
      </c>
      <c r="B2622" s="70" t="s">
        <v>2634</v>
      </c>
      <c r="C2622" s="71" t="s">
        <v>44</v>
      </c>
      <c r="D2622" s="72">
        <v>0.74</v>
      </c>
    </row>
    <row r="2623" spans="1:4" x14ac:dyDescent="0.25">
      <c r="A2623" s="71">
        <v>104093</v>
      </c>
      <c r="B2623" s="70" t="s">
        <v>2635</v>
      </c>
      <c r="C2623" s="71" t="s">
        <v>44</v>
      </c>
      <c r="D2623" s="72">
        <v>0.1</v>
      </c>
    </row>
    <row r="2624" spans="1:4" x14ac:dyDescent="0.25">
      <c r="A2624" s="71">
        <v>104094</v>
      </c>
      <c r="B2624" s="70" t="s">
        <v>2636</v>
      </c>
      <c r="C2624" s="71" t="s">
        <v>44</v>
      </c>
      <c r="D2624" s="72">
        <v>0.02</v>
      </c>
    </row>
    <row r="2625" spans="1:4" x14ac:dyDescent="0.25">
      <c r="A2625" s="71">
        <v>104095</v>
      </c>
      <c r="B2625" s="70" t="s">
        <v>2637</v>
      </c>
      <c r="C2625" s="71" t="s">
        <v>44</v>
      </c>
      <c r="D2625" s="72">
        <v>0.13</v>
      </c>
    </row>
    <row r="2626" spans="1:4" x14ac:dyDescent="0.25">
      <c r="A2626" s="71">
        <v>104096</v>
      </c>
      <c r="B2626" s="70" t="s">
        <v>2638</v>
      </c>
      <c r="C2626" s="71" t="s">
        <v>44</v>
      </c>
      <c r="D2626" s="72">
        <v>1.03</v>
      </c>
    </row>
    <row r="2627" spans="1:4" x14ac:dyDescent="0.25">
      <c r="A2627" s="71">
        <v>102900</v>
      </c>
      <c r="B2627" s="70" t="s">
        <v>18979</v>
      </c>
      <c r="C2627" s="71" t="s">
        <v>44</v>
      </c>
      <c r="D2627" s="72">
        <v>0</v>
      </c>
    </row>
    <row r="2628" spans="1:4" x14ac:dyDescent="0.25">
      <c r="A2628" s="71">
        <v>102901</v>
      </c>
      <c r="B2628" s="70" t="s">
        <v>18980</v>
      </c>
      <c r="C2628" s="71" t="s">
        <v>44</v>
      </c>
      <c r="D2628" s="72">
        <v>0</v>
      </c>
    </row>
    <row r="2629" spans="1:4" x14ac:dyDescent="0.25">
      <c r="A2629" s="71">
        <v>102902</v>
      </c>
      <c r="B2629" s="70" t="s">
        <v>18981</v>
      </c>
      <c r="C2629" s="71" t="s">
        <v>44</v>
      </c>
      <c r="D2629" s="72">
        <v>0</v>
      </c>
    </row>
    <row r="2630" spans="1:4" x14ac:dyDescent="0.25">
      <c r="A2630" s="71">
        <v>102903</v>
      </c>
      <c r="B2630" s="70" t="s">
        <v>18982</v>
      </c>
      <c r="C2630" s="71" t="s">
        <v>44</v>
      </c>
      <c r="D2630" s="72">
        <v>11.62</v>
      </c>
    </row>
    <row r="2631" spans="1:4" x14ac:dyDescent="0.25">
      <c r="A2631" s="71">
        <v>89029</v>
      </c>
      <c r="B2631" s="70" t="s">
        <v>2639</v>
      </c>
      <c r="C2631" s="71" t="s">
        <v>44</v>
      </c>
      <c r="D2631" s="72">
        <v>33.58</v>
      </c>
    </row>
    <row r="2632" spans="1:4" x14ac:dyDescent="0.25">
      <c r="A2632" s="71">
        <v>89030</v>
      </c>
      <c r="B2632" s="70" t="s">
        <v>2640</v>
      </c>
      <c r="C2632" s="71" t="s">
        <v>44</v>
      </c>
      <c r="D2632" s="72">
        <v>14.79</v>
      </c>
    </row>
    <row r="2633" spans="1:4" x14ac:dyDescent="0.25">
      <c r="A2633" s="71">
        <v>5724</v>
      </c>
      <c r="B2633" s="70" t="s">
        <v>2641</v>
      </c>
      <c r="C2633" s="71" t="s">
        <v>44</v>
      </c>
      <c r="D2633" s="72">
        <v>60.04</v>
      </c>
    </row>
    <row r="2634" spans="1:4" x14ac:dyDescent="0.25">
      <c r="A2634" s="71">
        <v>53817</v>
      </c>
      <c r="B2634" s="70" t="s">
        <v>2642</v>
      </c>
      <c r="C2634" s="71" t="s">
        <v>44</v>
      </c>
      <c r="D2634" s="72">
        <v>62.22</v>
      </c>
    </row>
    <row r="2635" spans="1:4" x14ac:dyDescent="0.25">
      <c r="A2635" s="71">
        <v>88839</v>
      </c>
      <c r="B2635" s="70" t="s">
        <v>2643</v>
      </c>
      <c r="C2635" s="71" t="s">
        <v>44</v>
      </c>
      <c r="D2635" s="72">
        <v>35.15</v>
      </c>
    </row>
    <row r="2636" spans="1:4" x14ac:dyDescent="0.25">
      <c r="A2636" s="71">
        <v>88840</v>
      </c>
      <c r="B2636" s="70" t="s">
        <v>2644</v>
      </c>
      <c r="C2636" s="71" t="s">
        <v>44</v>
      </c>
      <c r="D2636" s="72">
        <v>15.48</v>
      </c>
    </row>
    <row r="2637" spans="1:4" x14ac:dyDescent="0.25">
      <c r="A2637" s="71">
        <v>88841</v>
      </c>
      <c r="B2637" s="70" t="s">
        <v>2645</v>
      </c>
      <c r="C2637" s="71" t="s">
        <v>44</v>
      </c>
      <c r="D2637" s="72">
        <v>62.84</v>
      </c>
    </row>
    <row r="2638" spans="1:4" x14ac:dyDescent="0.25">
      <c r="A2638" s="71">
        <v>88842</v>
      </c>
      <c r="B2638" s="70" t="s">
        <v>2646</v>
      </c>
      <c r="C2638" s="71" t="s">
        <v>44</v>
      </c>
      <c r="D2638" s="72">
        <v>77.83</v>
      </c>
    </row>
    <row r="2639" spans="1:4" x14ac:dyDescent="0.25">
      <c r="A2639" s="71">
        <v>89009</v>
      </c>
      <c r="B2639" s="70" t="s">
        <v>2647</v>
      </c>
      <c r="C2639" s="71" t="s">
        <v>44</v>
      </c>
      <c r="D2639" s="72">
        <v>43.54</v>
      </c>
    </row>
    <row r="2640" spans="1:4" x14ac:dyDescent="0.25">
      <c r="A2640" s="71">
        <v>89010</v>
      </c>
      <c r="B2640" s="70" t="s">
        <v>2648</v>
      </c>
      <c r="C2640" s="71" t="s">
        <v>44</v>
      </c>
      <c r="D2640" s="72">
        <v>19.18</v>
      </c>
    </row>
    <row r="2641" spans="1:4" x14ac:dyDescent="0.25">
      <c r="A2641" s="71">
        <v>53810</v>
      </c>
      <c r="B2641" s="70" t="s">
        <v>2649</v>
      </c>
      <c r="C2641" s="71" t="s">
        <v>44</v>
      </c>
      <c r="D2641" s="72">
        <v>77.84</v>
      </c>
    </row>
    <row r="2642" spans="1:4" x14ac:dyDescent="0.25">
      <c r="A2642" s="71">
        <v>5721</v>
      </c>
      <c r="B2642" s="70" t="s">
        <v>2650</v>
      </c>
      <c r="C2642" s="71" t="s">
        <v>44</v>
      </c>
      <c r="D2642" s="72">
        <v>93.39</v>
      </c>
    </row>
    <row r="2643" spans="1:4" x14ac:dyDescent="0.25">
      <c r="A2643" s="71">
        <v>89017</v>
      </c>
      <c r="B2643" s="70" t="s">
        <v>2651</v>
      </c>
      <c r="C2643" s="71" t="s">
        <v>44</v>
      </c>
      <c r="D2643" s="72">
        <v>43.27</v>
      </c>
    </row>
    <row r="2644" spans="1:4" x14ac:dyDescent="0.25">
      <c r="A2644" s="71">
        <v>89018</v>
      </c>
      <c r="B2644" s="70" t="s">
        <v>2652</v>
      </c>
      <c r="C2644" s="71" t="s">
        <v>44</v>
      </c>
      <c r="D2644" s="72">
        <v>19.059999999999999</v>
      </c>
    </row>
    <row r="2645" spans="1:4" x14ac:dyDescent="0.25">
      <c r="A2645" s="71">
        <v>53806</v>
      </c>
      <c r="B2645" s="70" t="s">
        <v>2653</v>
      </c>
      <c r="C2645" s="71" t="s">
        <v>44</v>
      </c>
      <c r="D2645" s="72">
        <v>77.36</v>
      </c>
    </row>
    <row r="2646" spans="1:4" x14ac:dyDescent="0.25">
      <c r="A2646" s="71">
        <v>5718</v>
      </c>
      <c r="B2646" s="70" t="s">
        <v>2654</v>
      </c>
      <c r="C2646" s="71" t="s">
        <v>44</v>
      </c>
      <c r="D2646" s="72">
        <v>105.84</v>
      </c>
    </row>
    <row r="2647" spans="1:4" x14ac:dyDescent="0.25">
      <c r="A2647" s="71">
        <v>89013</v>
      </c>
      <c r="B2647" s="70" t="s">
        <v>2655</v>
      </c>
      <c r="C2647" s="71" t="s">
        <v>44</v>
      </c>
      <c r="D2647" s="72">
        <v>142.61000000000001</v>
      </c>
    </row>
    <row r="2648" spans="1:4" x14ac:dyDescent="0.25">
      <c r="A2648" s="71">
        <v>89014</v>
      </c>
      <c r="B2648" s="70" t="s">
        <v>2656</v>
      </c>
      <c r="C2648" s="71" t="s">
        <v>44</v>
      </c>
      <c r="D2648" s="72">
        <v>62.82</v>
      </c>
    </row>
    <row r="2649" spans="1:4" x14ac:dyDescent="0.25">
      <c r="A2649" s="71">
        <v>53814</v>
      </c>
      <c r="B2649" s="70" t="s">
        <v>2657</v>
      </c>
      <c r="C2649" s="71" t="s">
        <v>44</v>
      </c>
      <c r="D2649" s="72">
        <v>254.96</v>
      </c>
    </row>
    <row r="2650" spans="1:4" x14ac:dyDescent="0.25">
      <c r="A2650" s="71">
        <v>5722</v>
      </c>
      <c r="B2650" s="70" t="s">
        <v>2658</v>
      </c>
      <c r="C2650" s="71" t="s">
        <v>44</v>
      </c>
      <c r="D2650" s="72">
        <v>215.99</v>
      </c>
    </row>
    <row r="2651" spans="1:4" x14ac:dyDescent="0.25">
      <c r="A2651" s="71">
        <v>96015</v>
      </c>
      <c r="B2651" s="70" t="s">
        <v>2659</v>
      </c>
      <c r="C2651" s="71" t="s">
        <v>44</v>
      </c>
      <c r="D2651" s="72">
        <v>22.72</v>
      </c>
    </row>
    <row r="2652" spans="1:4" x14ac:dyDescent="0.25">
      <c r="A2652" s="71">
        <v>96016</v>
      </c>
      <c r="B2652" s="70" t="s">
        <v>2660</v>
      </c>
      <c r="C2652" s="71" t="s">
        <v>44</v>
      </c>
      <c r="D2652" s="72">
        <v>6.09</v>
      </c>
    </row>
    <row r="2653" spans="1:4" x14ac:dyDescent="0.25">
      <c r="A2653" s="71">
        <v>96018</v>
      </c>
      <c r="B2653" s="70" t="s">
        <v>2661</v>
      </c>
      <c r="C2653" s="71" t="s">
        <v>44</v>
      </c>
      <c r="D2653" s="72">
        <v>24.85</v>
      </c>
    </row>
    <row r="2654" spans="1:4" x14ac:dyDescent="0.25">
      <c r="A2654" s="71">
        <v>96019</v>
      </c>
      <c r="B2654" s="70" t="s">
        <v>2662</v>
      </c>
      <c r="C2654" s="71" t="s">
        <v>44</v>
      </c>
      <c r="D2654" s="72">
        <v>96.31</v>
      </c>
    </row>
    <row r="2655" spans="1:4" x14ac:dyDescent="0.25">
      <c r="A2655" s="71">
        <v>96008</v>
      </c>
      <c r="B2655" s="70" t="s">
        <v>2663</v>
      </c>
      <c r="C2655" s="71" t="s">
        <v>44</v>
      </c>
      <c r="D2655" s="72">
        <v>22.93</v>
      </c>
    </row>
    <row r="2656" spans="1:4" x14ac:dyDescent="0.25">
      <c r="A2656" s="71">
        <v>96009</v>
      </c>
      <c r="B2656" s="70" t="s">
        <v>2664</v>
      </c>
      <c r="C2656" s="71" t="s">
        <v>44</v>
      </c>
      <c r="D2656" s="72">
        <v>6.15</v>
      </c>
    </row>
    <row r="2657" spans="1:4" x14ac:dyDescent="0.25">
      <c r="A2657" s="71">
        <v>96011</v>
      </c>
      <c r="B2657" s="70" t="s">
        <v>2665</v>
      </c>
      <c r="C2657" s="71" t="s">
        <v>44</v>
      </c>
      <c r="D2657" s="72">
        <v>25.08</v>
      </c>
    </row>
    <row r="2658" spans="1:4" x14ac:dyDescent="0.25">
      <c r="A2658" s="71">
        <v>96012</v>
      </c>
      <c r="B2658" s="70" t="s">
        <v>2666</v>
      </c>
      <c r="C2658" s="71" t="s">
        <v>44</v>
      </c>
      <c r="D2658" s="72">
        <v>96.31</v>
      </c>
    </row>
    <row r="2659" spans="1:4" x14ac:dyDescent="0.25">
      <c r="A2659" s="71">
        <v>96023</v>
      </c>
      <c r="B2659" s="70" t="s">
        <v>2667</v>
      </c>
      <c r="C2659" s="71" t="s">
        <v>44</v>
      </c>
      <c r="D2659" s="72">
        <v>17.57</v>
      </c>
    </row>
    <row r="2660" spans="1:4" x14ac:dyDescent="0.25">
      <c r="A2660" s="71">
        <v>96024</v>
      </c>
      <c r="B2660" s="70" t="s">
        <v>2668</v>
      </c>
      <c r="C2660" s="71" t="s">
        <v>44</v>
      </c>
      <c r="D2660" s="72">
        <v>4.7</v>
      </c>
    </row>
    <row r="2661" spans="1:4" x14ac:dyDescent="0.25">
      <c r="A2661" s="71">
        <v>96026</v>
      </c>
      <c r="B2661" s="70" t="s">
        <v>2669</v>
      </c>
      <c r="C2661" s="71" t="s">
        <v>44</v>
      </c>
      <c r="D2661" s="72">
        <v>19.21</v>
      </c>
    </row>
    <row r="2662" spans="1:4" x14ac:dyDescent="0.25">
      <c r="A2662" s="71">
        <v>96027</v>
      </c>
      <c r="B2662" s="70" t="s">
        <v>2670</v>
      </c>
      <c r="C2662" s="71" t="s">
        <v>44</v>
      </c>
      <c r="D2662" s="72">
        <v>67.099999999999994</v>
      </c>
    </row>
    <row r="2663" spans="1:4" x14ac:dyDescent="0.25">
      <c r="A2663" s="71">
        <v>96053</v>
      </c>
      <c r="B2663" s="70" t="s">
        <v>2671</v>
      </c>
      <c r="C2663" s="71" t="s">
        <v>44</v>
      </c>
      <c r="D2663" s="72">
        <v>17.78</v>
      </c>
    </row>
    <row r="2664" spans="1:4" x14ac:dyDescent="0.25">
      <c r="A2664" s="71">
        <v>96055</v>
      </c>
      <c r="B2664" s="70" t="s">
        <v>2672</v>
      </c>
      <c r="C2664" s="71" t="s">
        <v>44</v>
      </c>
      <c r="D2664" s="72">
        <v>4.76</v>
      </c>
    </row>
    <row r="2665" spans="1:4" x14ac:dyDescent="0.25">
      <c r="A2665" s="71">
        <v>96056</v>
      </c>
      <c r="B2665" s="70" t="s">
        <v>2673</v>
      </c>
      <c r="C2665" s="71" t="s">
        <v>44</v>
      </c>
      <c r="D2665" s="72">
        <v>19.440000000000001</v>
      </c>
    </row>
    <row r="2666" spans="1:4" x14ac:dyDescent="0.25">
      <c r="A2666" s="71">
        <v>96057</v>
      </c>
      <c r="B2666" s="70" t="s">
        <v>2674</v>
      </c>
      <c r="C2666" s="71" t="s">
        <v>44</v>
      </c>
      <c r="D2666" s="72">
        <v>67.099999999999994</v>
      </c>
    </row>
    <row r="2667" spans="1:4" x14ac:dyDescent="0.25">
      <c r="A2667" s="71">
        <v>7063</v>
      </c>
      <c r="B2667" s="70" t="s">
        <v>2675</v>
      </c>
      <c r="C2667" s="71" t="s">
        <v>44</v>
      </c>
      <c r="D2667" s="72">
        <v>19.27</v>
      </c>
    </row>
    <row r="2668" spans="1:4" x14ac:dyDescent="0.25">
      <c r="A2668" s="71">
        <v>7064</v>
      </c>
      <c r="B2668" s="70" t="s">
        <v>2676</v>
      </c>
      <c r="C2668" s="71" t="s">
        <v>44</v>
      </c>
      <c r="D2668" s="72">
        <v>5.2</v>
      </c>
    </row>
    <row r="2669" spans="1:4" x14ac:dyDescent="0.25">
      <c r="A2669" s="71">
        <v>7065</v>
      </c>
      <c r="B2669" s="70" t="s">
        <v>2677</v>
      </c>
      <c r="C2669" s="71" t="s">
        <v>44</v>
      </c>
      <c r="D2669" s="72">
        <v>21.08</v>
      </c>
    </row>
    <row r="2670" spans="1:4" x14ac:dyDescent="0.25">
      <c r="A2670" s="71">
        <v>7066</v>
      </c>
      <c r="B2670" s="70" t="s">
        <v>2678</v>
      </c>
      <c r="C2670" s="71" t="s">
        <v>44</v>
      </c>
      <c r="D2670" s="72">
        <v>96.31</v>
      </c>
    </row>
    <row r="2671" spans="1:4" x14ac:dyDescent="0.25">
      <c r="A2671" s="71">
        <v>89033</v>
      </c>
      <c r="B2671" s="70" t="s">
        <v>2679</v>
      </c>
      <c r="C2671" s="71" t="s">
        <v>44</v>
      </c>
      <c r="D2671" s="72">
        <v>14.12</v>
      </c>
    </row>
    <row r="2672" spans="1:4" x14ac:dyDescent="0.25">
      <c r="A2672" s="71">
        <v>89034</v>
      </c>
      <c r="B2672" s="70" t="s">
        <v>2680</v>
      </c>
      <c r="C2672" s="71" t="s">
        <v>44</v>
      </c>
      <c r="D2672" s="72">
        <v>3.78</v>
      </c>
    </row>
    <row r="2673" spans="1:4" x14ac:dyDescent="0.25">
      <c r="A2673" s="71">
        <v>5714</v>
      </c>
      <c r="B2673" s="70" t="s">
        <v>2681</v>
      </c>
      <c r="C2673" s="71" t="s">
        <v>44</v>
      </c>
      <c r="D2673" s="72">
        <v>15.44</v>
      </c>
    </row>
    <row r="2674" spans="1:4" x14ac:dyDescent="0.25">
      <c r="A2674" s="71">
        <v>5715</v>
      </c>
      <c r="B2674" s="70" t="s">
        <v>2682</v>
      </c>
      <c r="C2674" s="71" t="s">
        <v>44</v>
      </c>
      <c r="D2674" s="72">
        <v>67.099999999999994</v>
      </c>
    </row>
    <row r="2675" spans="1:4" x14ac:dyDescent="0.25">
      <c r="A2675" s="71">
        <v>102906</v>
      </c>
      <c r="B2675" s="70" t="s">
        <v>2683</v>
      </c>
      <c r="C2675" s="71" t="s">
        <v>44</v>
      </c>
      <c r="D2675" s="72">
        <v>0</v>
      </c>
    </row>
    <row r="2676" spans="1:4" x14ac:dyDescent="0.25">
      <c r="A2676" s="71">
        <v>102907</v>
      </c>
      <c r="B2676" s="70" t="s">
        <v>2684</v>
      </c>
      <c r="C2676" s="71" t="s">
        <v>44</v>
      </c>
      <c r="D2676" s="72">
        <v>0</v>
      </c>
    </row>
    <row r="2677" spans="1:4" x14ac:dyDescent="0.25">
      <c r="A2677" s="71">
        <v>102908</v>
      </c>
      <c r="B2677" s="70" t="s">
        <v>2685</v>
      </c>
      <c r="C2677" s="71" t="s">
        <v>44</v>
      </c>
      <c r="D2677" s="72">
        <v>0</v>
      </c>
    </row>
    <row r="2678" spans="1:4" x14ac:dyDescent="0.25">
      <c r="A2678" s="71">
        <v>102909</v>
      </c>
      <c r="B2678" s="70" t="s">
        <v>2686</v>
      </c>
      <c r="C2678" s="71" t="s">
        <v>44</v>
      </c>
      <c r="D2678" s="72">
        <v>4.4800000000000004</v>
      </c>
    </row>
    <row r="2679" spans="1:4" x14ac:dyDescent="0.25">
      <c r="A2679" s="71">
        <v>93435</v>
      </c>
      <c r="B2679" s="70" t="s">
        <v>2687</v>
      </c>
      <c r="C2679" s="71" t="s">
        <v>44</v>
      </c>
      <c r="D2679" s="72">
        <v>9.27</v>
      </c>
    </row>
    <row r="2680" spans="1:4" x14ac:dyDescent="0.25">
      <c r="A2680" s="71">
        <v>93436</v>
      </c>
      <c r="B2680" s="70" t="s">
        <v>2688</v>
      </c>
      <c r="C2680" s="71" t="s">
        <v>44</v>
      </c>
      <c r="D2680" s="72">
        <v>2.86</v>
      </c>
    </row>
    <row r="2681" spans="1:4" x14ac:dyDescent="0.25">
      <c r="A2681" s="71">
        <v>93437</v>
      </c>
      <c r="B2681" s="70" t="s">
        <v>2689</v>
      </c>
      <c r="C2681" s="71" t="s">
        <v>44</v>
      </c>
      <c r="D2681" s="72">
        <v>10.14</v>
      </c>
    </row>
    <row r="2682" spans="1:4" x14ac:dyDescent="0.25">
      <c r="A2682" s="71">
        <v>93438</v>
      </c>
      <c r="B2682" s="70" t="s">
        <v>2690</v>
      </c>
      <c r="C2682" s="71" t="s">
        <v>44</v>
      </c>
      <c r="D2682" s="72">
        <v>111.86</v>
      </c>
    </row>
    <row r="2683" spans="1:4" x14ac:dyDescent="0.25">
      <c r="A2683" s="71">
        <v>100643</v>
      </c>
      <c r="B2683" s="70" t="s">
        <v>2691</v>
      </c>
      <c r="C2683" s="71" t="s">
        <v>44</v>
      </c>
      <c r="D2683" s="72">
        <v>415.64</v>
      </c>
    </row>
    <row r="2684" spans="1:4" x14ac:dyDescent="0.25">
      <c r="A2684" s="71">
        <v>100644</v>
      </c>
      <c r="B2684" s="70" t="s">
        <v>2692</v>
      </c>
      <c r="C2684" s="71" t="s">
        <v>44</v>
      </c>
      <c r="D2684" s="72">
        <v>146.51</v>
      </c>
    </row>
    <row r="2685" spans="1:4" x14ac:dyDescent="0.25">
      <c r="A2685" s="71">
        <v>100645</v>
      </c>
      <c r="B2685" s="70" t="s">
        <v>2693</v>
      </c>
      <c r="C2685" s="71" t="s">
        <v>44</v>
      </c>
      <c r="D2685" s="72">
        <v>668.15</v>
      </c>
    </row>
    <row r="2686" spans="1:4" x14ac:dyDescent="0.25">
      <c r="A2686" s="71">
        <v>100646</v>
      </c>
      <c r="B2686" s="70" t="s">
        <v>2694</v>
      </c>
      <c r="C2686" s="71" t="s">
        <v>44</v>
      </c>
      <c r="D2686" s="72">
        <v>5364</v>
      </c>
    </row>
    <row r="2687" spans="1:4" x14ac:dyDescent="0.25">
      <c r="A2687" s="71">
        <v>95116</v>
      </c>
      <c r="B2687" s="70" t="s">
        <v>2695</v>
      </c>
      <c r="C2687" s="71" t="s">
        <v>44</v>
      </c>
      <c r="D2687" s="72">
        <v>32.549999999999997</v>
      </c>
    </row>
    <row r="2688" spans="1:4" x14ac:dyDescent="0.25">
      <c r="A2688" s="71">
        <v>95117</v>
      </c>
      <c r="B2688" s="70" t="s">
        <v>2696</v>
      </c>
      <c r="C2688" s="71" t="s">
        <v>44</v>
      </c>
      <c r="D2688" s="72">
        <v>10.039999999999999</v>
      </c>
    </row>
    <row r="2689" spans="1:4" x14ac:dyDescent="0.25">
      <c r="A2689" s="71">
        <v>53794</v>
      </c>
      <c r="B2689" s="70" t="s">
        <v>2697</v>
      </c>
      <c r="C2689" s="71" t="s">
        <v>44</v>
      </c>
      <c r="D2689" s="72">
        <v>35.619999999999997</v>
      </c>
    </row>
    <row r="2690" spans="1:4" x14ac:dyDescent="0.25">
      <c r="A2690" s="71">
        <v>5703</v>
      </c>
      <c r="B2690" s="70" t="s">
        <v>2698</v>
      </c>
      <c r="C2690" s="71" t="s">
        <v>44</v>
      </c>
      <c r="D2690" s="72">
        <v>26.18</v>
      </c>
    </row>
    <row r="2691" spans="1:4" x14ac:dyDescent="0.25">
      <c r="A2691" s="71">
        <v>88847</v>
      </c>
      <c r="B2691" s="70" t="s">
        <v>2699</v>
      </c>
      <c r="C2691" s="71" t="s">
        <v>44</v>
      </c>
      <c r="D2691" s="72">
        <v>23.71</v>
      </c>
    </row>
    <row r="2692" spans="1:4" x14ac:dyDescent="0.25">
      <c r="A2692" s="71">
        <v>88848</v>
      </c>
      <c r="B2692" s="70" t="s">
        <v>2700</v>
      </c>
      <c r="C2692" s="71" t="s">
        <v>44</v>
      </c>
      <c r="D2692" s="72">
        <v>9.75</v>
      </c>
    </row>
    <row r="2693" spans="1:4" x14ac:dyDescent="0.25">
      <c r="A2693" s="71">
        <v>5741</v>
      </c>
      <c r="B2693" s="70" t="s">
        <v>2701</v>
      </c>
      <c r="C2693" s="71" t="s">
        <v>44</v>
      </c>
      <c r="D2693" s="72">
        <v>44.46</v>
      </c>
    </row>
    <row r="2694" spans="1:4" x14ac:dyDescent="0.25">
      <c r="A2694" s="71">
        <v>5742</v>
      </c>
      <c r="B2694" s="70" t="s">
        <v>2702</v>
      </c>
      <c r="C2694" s="71" t="s">
        <v>44</v>
      </c>
      <c r="D2694" s="72">
        <v>27.47</v>
      </c>
    </row>
    <row r="2695" spans="1:4" x14ac:dyDescent="0.25">
      <c r="A2695" s="71">
        <v>100637</v>
      </c>
      <c r="B2695" s="70" t="s">
        <v>2703</v>
      </c>
      <c r="C2695" s="71" t="s">
        <v>44</v>
      </c>
      <c r="D2695" s="72">
        <v>202.85</v>
      </c>
    </row>
    <row r="2696" spans="1:4" x14ac:dyDescent="0.25">
      <c r="A2696" s="71">
        <v>100638</v>
      </c>
      <c r="B2696" s="70" t="s">
        <v>2704</v>
      </c>
      <c r="C2696" s="71" t="s">
        <v>44</v>
      </c>
      <c r="D2696" s="72">
        <v>62.35</v>
      </c>
    </row>
    <row r="2697" spans="1:4" x14ac:dyDescent="0.25">
      <c r="A2697" s="71">
        <v>100639</v>
      </c>
      <c r="B2697" s="70" t="s">
        <v>2705</v>
      </c>
      <c r="C2697" s="71" t="s">
        <v>44</v>
      </c>
      <c r="D2697" s="72">
        <v>253.76</v>
      </c>
    </row>
    <row r="2698" spans="1:4" x14ac:dyDescent="0.25">
      <c r="A2698" s="71">
        <v>100640</v>
      </c>
      <c r="B2698" s="70" t="s">
        <v>2706</v>
      </c>
      <c r="C2698" s="71" t="s">
        <v>44</v>
      </c>
      <c r="D2698" s="72">
        <v>4291.2</v>
      </c>
    </row>
    <row r="2699" spans="1:4" x14ac:dyDescent="0.25">
      <c r="A2699" s="71">
        <v>93429</v>
      </c>
      <c r="B2699" s="70" t="s">
        <v>2707</v>
      </c>
      <c r="C2699" s="71" t="s">
        <v>44</v>
      </c>
      <c r="D2699" s="72">
        <v>165.14</v>
      </c>
    </row>
    <row r="2700" spans="1:4" x14ac:dyDescent="0.25">
      <c r="A2700" s="71">
        <v>93430</v>
      </c>
      <c r="B2700" s="70" t="s">
        <v>2708</v>
      </c>
      <c r="C2700" s="71" t="s">
        <v>44</v>
      </c>
      <c r="D2700" s="72">
        <v>50.76</v>
      </c>
    </row>
    <row r="2701" spans="1:4" x14ac:dyDescent="0.25">
      <c r="A2701" s="71">
        <v>93431</v>
      </c>
      <c r="B2701" s="70" t="s">
        <v>2709</v>
      </c>
      <c r="C2701" s="71" t="s">
        <v>44</v>
      </c>
      <c r="D2701" s="72">
        <v>206.59</v>
      </c>
    </row>
    <row r="2702" spans="1:4" x14ac:dyDescent="0.25">
      <c r="A2702" s="71">
        <v>93432</v>
      </c>
      <c r="B2702" s="70" t="s">
        <v>2710</v>
      </c>
      <c r="C2702" s="71" t="s">
        <v>44</v>
      </c>
      <c r="D2702" s="72">
        <v>2145.6</v>
      </c>
    </row>
    <row r="2703" spans="1:4" x14ac:dyDescent="0.25">
      <c r="A2703" s="71">
        <v>95118</v>
      </c>
      <c r="B2703" s="70" t="s">
        <v>2711</v>
      </c>
      <c r="C2703" s="71" t="s">
        <v>44</v>
      </c>
      <c r="D2703" s="72">
        <v>75.739999999999995</v>
      </c>
    </row>
    <row r="2704" spans="1:4" x14ac:dyDescent="0.25">
      <c r="A2704" s="71">
        <v>95119</v>
      </c>
      <c r="B2704" s="70" t="s">
        <v>2712</v>
      </c>
      <c r="C2704" s="71" t="s">
        <v>44</v>
      </c>
      <c r="D2704" s="72">
        <v>23.36</v>
      </c>
    </row>
    <row r="2705" spans="1:4" x14ac:dyDescent="0.25">
      <c r="A2705" s="71">
        <v>5707</v>
      </c>
      <c r="B2705" s="70" t="s">
        <v>2713</v>
      </c>
      <c r="C2705" s="71" t="s">
        <v>44</v>
      </c>
      <c r="D2705" s="72">
        <v>82.86</v>
      </c>
    </row>
    <row r="2706" spans="1:4" x14ac:dyDescent="0.25">
      <c r="A2706" s="71">
        <v>95120</v>
      </c>
      <c r="B2706" s="70" t="s">
        <v>2714</v>
      </c>
      <c r="C2706" s="71" t="s">
        <v>44</v>
      </c>
      <c r="D2706" s="72">
        <v>70.12</v>
      </c>
    </row>
    <row r="2707" spans="1:4" x14ac:dyDescent="0.25">
      <c r="A2707" s="71">
        <v>103657</v>
      </c>
      <c r="B2707" s="70" t="s">
        <v>2715</v>
      </c>
      <c r="C2707" s="71" t="s">
        <v>44</v>
      </c>
      <c r="D2707" s="72">
        <v>0</v>
      </c>
    </row>
    <row r="2708" spans="1:4" x14ac:dyDescent="0.25">
      <c r="A2708" s="71">
        <v>103658</v>
      </c>
      <c r="B2708" s="70" t="s">
        <v>2716</v>
      </c>
      <c r="C2708" s="71" t="s">
        <v>44</v>
      </c>
      <c r="D2708" s="72">
        <v>0</v>
      </c>
    </row>
    <row r="2709" spans="1:4" x14ac:dyDescent="0.25">
      <c r="A2709" s="71">
        <v>103659</v>
      </c>
      <c r="B2709" s="70" t="s">
        <v>2717</v>
      </c>
      <c r="C2709" s="71" t="s">
        <v>44</v>
      </c>
      <c r="D2709" s="72">
        <v>0</v>
      </c>
    </row>
    <row r="2710" spans="1:4" x14ac:dyDescent="0.25">
      <c r="A2710" s="71">
        <v>103660</v>
      </c>
      <c r="B2710" s="70" t="s">
        <v>2718</v>
      </c>
      <c r="C2710" s="71" t="s">
        <v>44</v>
      </c>
      <c r="D2710" s="72">
        <v>11.6</v>
      </c>
    </row>
    <row r="2711" spans="1:4" x14ac:dyDescent="0.25">
      <c r="A2711" s="71">
        <v>89015</v>
      </c>
      <c r="B2711" s="70" t="s">
        <v>2719</v>
      </c>
      <c r="C2711" s="71" t="s">
        <v>44</v>
      </c>
      <c r="D2711" s="72">
        <v>3.84</v>
      </c>
    </row>
    <row r="2712" spans="1:4" x14ac:dyDescent="0.25">
      <c r="A2712" s="71">
        <v>89016</v>
      </c>
      <c r="B2712" s="70" t="s">
        <v>2720</v>
      </c>
      <c r="C2712" s="71" t="s">
        <v>44</v>
      </c>
      <c r="D2712" s="72">
        <v>1.01</v>
      </c>
    </row>
    <row r="2713" spans="1:4" x14ac:dyDescent="0.25">
      <c r="A2713" s="71">
        <v>53804</v>
      </c>
      <c r="B2713" s="70" t="s">
        <v>2721</v>
      </c>
      <c r="C2713" s="71" t="s">
        <v>44</v>
      </c>
      <c r="D2713" s="72">
        <v>4.8</v>
      </c>
    </row>
    <row r="2714" spans="1:4" x14ac:dyDescent="0.25">
      <c r="A2714" s="71">
        <v>90582</v>
      </c>
      <c r="B2714" s="70" t="s">
        <v>2722</v>
      </c>
      <c r="C2714" s="71" t="s">
        <v>44</v>
      </c>
      <c r="D2714" s="72">
        <v>0.44</v>
      </c>
    </row>
    <row r="2715" spans="1:4" x14ac:dyDescent="0.25">
      <c r="A2715" s="71">
        <v>90583</v>
      </c>
      <c r="B2715" s="70" t="s">
        <v>2723</v>
      </c>
      <c r="C2715" s="71" t="s">
        <v>44</v>
      </c>
      <c r="D2715" s="72">
        <v>0.1</v>
      </c>
    </row>
    <row r="2716" spans="1:4" x14ac:dyDescent="0.25">
      <c r="A2716" s="71">
        <v>90584</v>
      </c>
      <c r="B2716" s="70" t="s">
        <v>2724</v>
      </c>
      <c r="C2716" s="71" t="s">
        <v>44</v>
      </c>
      <c r="D2716" s="72">
        <v>0.34</v>
      </c>
    </row>
    <row r="2717" spans="1:4" x14ac:dyDescent="0.25">
      <c r="A2717" s="71">
        <v>90585</v>
      </c>
      <c r="B2717" s="70" t="s">
        <v>2725</v>
      </c>
      <c r="C2717" s="71" t="s">
        <v>44</v>
      </c>
      <c r="D2717" s="72">
        <v>0.56999999999999995</v>
      </c>
    </row>
    <row r="2718" spans="1:4" x14ac:dyDescent="0.25">
      <c r="A2718" s="71">
        <v>89240</v>
      </c>
      <c r="B2718" s="70" t="s">
        <v>2726</v>
      </c>
      <c r="C2718" s="71" t="s">
        <v>44</v>
      </c>
      <c r="D2718" s="72">
        <v>83.96</v>
      </c>
    </row>
    <row r="2719" spans="1:4" x14ac:dyDescent="0.25">
      <c r="A2719" s="71">
        <v>89241</v>
      </c>
      <c r="B2719" s="70" t="s">
        <v>2727</v>
      </c>
      <c r="C2719" s="71" t="s">
        <v>44</v>
      </c>
      <c r="D2719" s="72">
        <v>29.59</v>
      </c>
    </row>
    <row r="2720" spans="1:4" x14ac:dyDescent="0.25">
      <c r="A2720" s="71">
        <v>5710</v>
      </c>
      <c r="B2720" s="70" t="s">
        <v>2728</v>
      </c>
      <c r="C2720" s="71" t="s">
        <v>44</v>
      </c>
      <c r="D2720" s="72">
        <v>134.96</v>
      </c>
    </row>
    <row r="2721" spans="1:4" x14ac:dyDescent="0.25">
      <c r="A2721" s="71">
        <v>5711</v>
      </c>
      <c r="B2721" s="70" t="s">
        <v>2729</v>
      </c>
      <c r="C2721" s="71" t="s">
        <v>44</v>
      </c>
      <c r="D2721" s="72">
        <v>88.68</v>
      </c>
    </row>
    <row r="2722" spans="1:4" x14ac:dyDescent="0.25">
      <c r="A2722" s="71">
        <v>89253</v>
      </c>
      <c r="B2722" s="70" t="s">
        <v>2730</v>
      </c>
      <c r="C2722" s="71" t="s">
        <v>44</v>
      </c>
      <c r="D2722" s="72">
        <v>68.8</v>
      </c>
    </row>
    <row r="2723" spans="1:4" x14ac:dyDescent="0.25">
      <c r="A2723" s="71">
        <v>89254</v>
      </c>
      <c r="B2723" s="70" t="s">
        <v>2731</v>
      </c>
      <c r="C2723" s="71" t="s">
        <v>44</v>
      </c>
      <c r="D2723" s="72">
        <v>24.25</v>
      </c>
    </row>
    <row r="2724" spans="1:4" x14ac:dyDescent="0.25">
      <c r="A2724" s="71">
        <v>89255</v>
      </c>
      <c r="B2724" s="70" t="s">
        <v>2732</v>
      </c>
      <c r="C2724" s="71" t="s">
        <v>44</v>
      </c>
      <c r="D2724" s="72">
        <v>110.6</v>
      </c>
    </row>
    <row r="2725" spans="1:4" x14ac:dyDescent="0.25">
      <c r="A2725" s="71">
        <v>89256</v>
      </c>
      <c r="B2725" s="70" t="s">
        <v>2733</v>
      </c>
      <c r="C2725" s="71" t="s">
        <v>44</v>
      </c>
      <c r="D2725" s="72">
        <v>84.45</v>
      </c>
    </row>
    <row r="2726" spans="1:4" x14ac:dyDescent="0.25">
      <c r="A2726" s="71">
        <v>103797</v>
      </c>
      <c r="B2726" s="70" t="s">
        <v>2734</v>
      </c>
      <c r="C2726" s="71" t="s">
        <v>66</v>
      </c>
      <c r="D2726" s="72">
        <v>15.81</v>
      </c>
    </row>
    <row r="2727" spans="1:4" x14ac:dyDescent="0.25">
      <c r="A2727" s="71">
        <v>103930</v>
      </c>
      <c r="B2727" s="70" t="s">
        <v>2735</v>
      </c>
      <c r="C2727" s="71" t="s">
        <v>42</v>
      </c>
      <c r="D2727" s="72">
        <v>722.45</v>
      </c>
    </row>
    <row r="2728" spans="1:4" x14ac:dyDescent="0.25">
      <c r="A2728" s="71">
        <v>103931</v>
      </c>
      <c r="B2728" s="70" t="s">
        <v>2736</v>
      </c>
      <c r="C2728" s="71" t="s">
        <v>42</v>
      </c>
      <c r="D2728" s="72">
        <v>545.73</v>
      </c>
    </row>
    <row r="2729" spans="1:4" x14ac:dyDescent="0.25">
      <c r="A2729" s="71">
        <v>103932</v>
      </c>
      <c r="B2729" s="70" t="s">
        <v>2737</v>
      </c>
      <c r="C2729" s="71" t="s">
        <v>42</v>
      </c>
      <c r="D2729" s="72">
        <v>519.83000000000004</v>
      </c>
    </row>
    <row r="2730" spans="1:4" x14ac:dyDescent="0.25">
      <c r="A2730" s="71">
        <v>103929</v>
      </c>
      <c r="B2730" s="70" t="s">
        <v>2738</v>
      </c>
      <c r="C2730" s="71" t="s">
        <v>42</v>
      </c>
      <c r="D2730" s="72">
        <v>1141.6300000000001</v>
      </c>
    </row>
    <row r="2731" spans="1:4" x14ac:dyDescent="0.25">
      <c r="A2731" s="71">
        <v>103928</v>
      </c>
      <c r="B2731" s="70" t="s">
        <v>2739</v>
      </c>
      <c r="C2731" s="71" t="s">
        <v>42</v>
      </c>
      <c r="D2731" s="72">
        <v>494.35</v>
      </c>
    </row>
    <row r="2732" spans="1:4" x14ac:dyDescent="0.25">
      <c r="A2732" s="71">
        <v>103798</v>
      </c>
      <c r="B2732" s="70" t="s">
        <v>2740</v>
      </c>
      <c r="C2732" s="71" t="s">
        <v>42</v>
      </c>
      <c r="D2732" s="72">
        <v>703.27</v>
      </c>
    </row>
    <row r="2733" spans="1:4" x14ac:dyDescent="0.25">
      <c r="A2733" s="71">
        <v>103801</v>
      </c>
      <c r="B2733" s="70" t="s">
        <v>2741</v>
      </c>
      <c r="C2733" s="71" t="s">
        <v>42</v>
      </c>
      <c r="D2733" s="72">
        <v>634.48</v>
      </c>
    </row>
    <row r="2734" spans="1:4" x14ac:dyDescent="0.25">
      <c r="A2734" s="71">
        <v>103933</v>
      </c>
      <c r="B2734" s="70" t="s">
        <v>2742</v>
      </c>
      <c r="C2734" s="71" t="s">
        <v>42</v>
      </c>
      <c r="D2734" s="72">
        <v>1512.73</v>
      </c>
    </row>
    <row r="2735" spans="1:4" x14ac:dyDescent="0.25">
      <c r="A2735" s="71">
        <v>103925</v>
      </c>
      <c r="B2735" s="70" t="s">
        <v>2743</v>
      </c>
      <c r="C2735" s="71" t="s">
        <v>42</v>
      </c>
      <c r="D2735" s="72">
        <v>1716.73</v>
      </c>
    </row>
    <row r="2736" spans="1:4" x14ac:dyDescent="0.25">
      <c r="A2736" s="71">
        <v>103926</v>
      </c>
      <c r="B2736" s="70" t="s">
        <v>2744</v>
      </c>
      <c r="C2736" s="71" t="s">
        <v>42</v>
      </c>
      <c r="D2736" s="72">
        <v>1401.61</v>
      </c>
    </row>
    <row r="2737" spans="1:4" x14ac:dyDescent="0.25">
      <c r="A2737" s="71">
        <v>103796</v>
      </c>
      <c r="B2737" s="70" t="s">
        <v>2745</v>
      </c>
      <c r="C2737" s="71" t="s">
        <v>37</v>
      </c>
      <c r="D2737" s="72">
        <v>50.71</v>
      </c>
    </row>
    <row r="2738" spans="1:4" x14ac:dyDescent="0.25">
      <c r="A2738" s="71">
        <v>103795</v>
      </c>
      <c r="B2738" s="70" t="s">
        <v>2746</v>
      </c>
      <c r="C2738" s="71" t="s">
        <v>37</v>
      </c>
      <c r="D2738" s="72">
        <v>82.61</v>
      </c>
    </row>
    <row r="2739" spans="1:4" x14ac:dyDescent="0.25">
      <c r="A2739" s="71">
        <v>103800</v>
      </c>
      <c r="B2739" s="70" t="s">
        <v>2747</v>
      </c>
      <c r="C2739" s="71" t="s">
        <v>42</v>
      </c>
      <c r="D2739" s="72">
        <v>494.35</v>
      </c>
    </row>
    <row r="2740" spans="1:4" x14ac:dyDescent="0.25">
      <c r="A2740" s="71">
        <v>103799</v>
      </c>
      <c r="B2740" s="70" t="s">
        <v>2748</v>
      </c>
      <c r="C2740" s="71" t="s">
        <v>42</v>
      </c>
      <c r="D2740" s="72">
        <v>409.65</v>
      </c>
    </row>
    <row r="2741" spans="1:4" x14ac:dyDescent="0.25">
      <c r="A2741" s="71">
        <v>104950</v>
      </c>
      <c r="B2741" s="70" t="s">
        <v>2749</v>
      </c>
      <c r="C2741" s="71" t="s">
        <v>42</v>
      </c>
      <c r="D2741" s="72">
        <v>0</v>
      </c>
    </row>
    <row r="2742" spans="1:4" x14ac:dyDescent="0.25">
      <c r="A2742" s="71">
        <v>104948</v>
      </c>
      <c r="B2742" s="70" t="s">
        <v>2750</v>
      </c>
      <c r="C2742" s="71" t="s">
        <v>42</v>
      </c>
      <c r="D2742" s="72">
        <v>5.24</v>
      </c>
    </row>
    <row r="2743" spans="1:4" x14ac:dyDescent="0.25">
      <c r="A2743" s="71">
        <v>104949</v>
      </c>
      <c r="B2743" s="70" t="s">
        <v>2751</v>
      </c>
      <c r="C2743" s="71" t="s">
        <v>42</v>
      </c>
      <c r="D2743" s="72">
        <v>9.83</v>
      </c>
    </row>
    <row r="2744" spans="1:4" x14ac:dyDescent="0.25">
      <c r="A2744" s="71">
        <v>104947</v>
      </c>
      <c r="B2744" s="70" t="s">
        <v>2752</v>
      </c>
      <c r="C2744" s="71" t="s">
        <v>42</v>
      </c>
      <c r="D2744" s="72">
        <v>11.76</v>
      </c>
    </row>
    <row r="2745" spans="1:4" x14ac:dyDescent="0.25">
      <c r="A2745" s="71">
        <v>104325</v>
      </c>
      <c r="B2745" s="70" t="s">
        <v>2753</v>
      </c>
      <c r="C2745" s="71" t="s">
        <v>14</v>
      </c>
      <c r="D2745" s="72">
        <v>0</v>
      </c>
    </row>
    <row r="2746" spans="1:4" x14ac:dyDescent="0.25">
      <c r="A2746" s="71">
        <v>104318</v>
      </c>
      <c r="B2746" s="70" t="s">
        <v>2754</v>
      </c>
      <c r="C2746" s="71" t="s">
        <v>14</v>
      </c>
      <c r="D2746" s="72">
        <v>6.89</v>
      </c>
    </row>
    <row r="2747" spans="1:4" x14ac:dyDescent="0.25">
      <c r="A2747" s="71">
        <v>89867</v>
      </c>
      <c r="B2747" s="70" t="s">
        <v>2755</v>
      </c>
      <c r="C2747" s="71" t="s">
        <v>14</v>
      </c>
      <c r="D2747" s="72">
        <v>7.76</v>
      </c>
    </row>
    <row r="2748" spans="1:4" x14ac:dyDescent="0.25">
      <c r="A2748" s="71">
        <v>104320</v>
      </c>
      <c r="B2748" s="70" t="s">
        <v>2756</v>
      </c>
      <c r="C2748" s="71" t="s">
        <v>14</v>
      </c>
      <c r="D2748" s="72">
        <v>11.15</v>
      </c>
    </row>
    <row r="2749" spans="1:4" x14ac:dyDescent="0.25">
      <c r="A2749" s="71">
        <v>104317</v>
      </c>
      <c r="B2749" s="70" t="s">
        <v>2757</v>
      </c>
      <c r="C2749" s="71" t="s">
        <v>14</v>
      </c>
      <c r="D2749" s="72">
        <v>6.36</v>
      </c>
    </row>
    <row r="2750" spans="1:4" x14ac:dyDescent="0.25">
      <c r="A2750" s="71">
        <v>89866</v>
      </c>
      <c r="B2750" s="70" t="s">
        <v>2758</v>
      </c>
      <c r="C2750" s="71" t="s">
        <v>14</v>
      </c>
      <c r="D2750" s="72">
        <v>7</v>
      </c>
    </row>
    <row r="2751" spans="1:4" x14ac:dyDescent="0.25">
      <c r="A2751" s="71">
        <v>104319</v>
      </c>
      <c r="B2751" s="70" t="s">
        <v>2759</v>
      </c>
      <c r="C2751" s="71" t="s">
        <v>14</v>
      </c>
      <c r="D2751" s="72">
        <v>9.4600000000000009</v>
      </c>
    </row>
    <row r="2752" spans="1:4" x14ac:dyDescent="0.25">
      <c r="A2752" s="71">
        <v>104321</v>
      </c>
      <c r="B2752" s="70" t="s">
        <v>2760</v>
      </c>
      <c r="C2752" s="71" t="s">
        <v>14</v>
      </c>
      <c r="D2752" s="72">
        <v>4.93</v>
      </c>
    </row>
    <row r="2753" spans="1:4" x14ac:dyDescent="0.25">
      <c r="A2753" s="71">
        <v>89868</v>
      </c>
      <c r="B2753" s="70" t="s">
        <v>2761</v>
      </c>
      <c r="C2753" s="71" t="s">
        <v>14</v>
      </c>
      <c r="D2753" s="72">
        <v>5.41</v>
      </c>
    </row>
    <row r="2754" spans="1:4" x14ac:dyDescent="0.25">
      <c r="A2754" s="71">
        <v>104322</v>
      </c>
      <c r="B2754" s="70" t="s">
        <v>2762</v>
      </c>
      <c r="C2754" s="71" t="s">
        <v>14</v>
      </c>
      <c r="D2754" s="72">
        <v>7.24</v>
      </c>
    </row>
    <row r="2755" spans="1:4" x14ac:dyDescent="0.25">
      <c r="A2755" s="71">
        <v>104323</v>
      </c>
      <c r="B2755" s="70" t="s">
        <v>2763</v>
      </c>
      <c r="C2755" s="71" t="s">
        <v>14</v>
      </c>
      <c r="D2755" s="72">
        <v>8.9</v>
      </c>
    </row>
    <row r="2756" spans="1:4" x14ac:dyDescent="0.25">
      <c r="A2756" s="71">
        <v>89869</v>
      </c>
      <c r="B2756" s="70" t="s">
        <v>2764</v>
      </c>
      <c r="C2756" s="71" t="s">
        <v>14</v>
      </c>
      <c r="D2756" s="72">
        <v>9.7799999999999994</v>
      </c>
    </row>
    <row r="2757" spans="1:4" x14ac:dyDescent="0.25">
      <c r="A2757" s="71">
        <v>104324</v>
      </c>
      <c r="B2757" s="70" t="s">
        <v>2765</v>
      </c>
      <c r="C2757" s="71" t="s">
        <v>14</v>
      </c>
      <c r="D2757" s="72">
        <v>13.43</v>
      </c>
    </row>
    <row r="2758" spans="1:4" x14ac:dyDescent="0.25">
      <c r="A2758" s="71">
        <v>104315</v>
      </c>
      <c r="B2758" s="70" t="s">
        <v>2766</v>
      </c>
      <c r="C2758" s="71" t="s">
        <v>16</v>
      </c>
      <c r="D2758" s="72">
        <v>14.93</v>
      </c>
    </row>
    <row r="2759" spans="1:4" x14ac:dyDescent="0.25">
      <c r="A2759" s="71">
        <v>89865</v>
      </c>
      <c r="B2759" s="70" t="s">
        <v>2767</v>
      </c>
      <c r="C2759" s="71" t="s">
        <v>16</v>
      </c>
      <c r="D2759" s="72">
        <v>16.010000000000002</v>
      </c>
    </row>
    <row r="2760" spans="1:4" x14ac:dyDescent="0.25">
      <c r="A2760" s="71">
        <v>104316</v>
      </c>
      <c r="B2760" s="70" t="s">
        <v>2768</v>
      </c>
      <c r="C2760" s="71" t="s">
        <v>16</v>
      </c>
      <c r="D2760" s="72">
        <v>21.82</v>
      </c>
    </row>
    <row r="2761" spans="1:4" x14ac:dyDescent="0.25">
      <c r="A2761" s="71">
        <v>102724</v>
      </c>
      <c r="B2761" s="70" t="s">
        <v>2769</v>
      </c>
      <c r="C2761" s="71" t="s">
        <v>14</v>
      </c>
      <c r="D2761" s="72">
        <v>28.68</v>
      </c>
    </row>
    <row r="2762" spans="1:4" x14ac:dyDescent="0.25">
      <c r="A2762" s="71">
        <v>102726</v>
      </c>
      <c r="B2762" s="70" t="s">
        <v>2770</v>
      </c>
      <c r="C2762" s="71" t="s">
        <v>14</v>
      </c>
      <c r="D2762" s="72">
        <v>26.13</v>
      </c>
    </row>
    <row r="2763" spans="1:4" x14ac:dyDescent="0.25">
      <c r="A2763" s="71">
        <v>102725</v>
      </c>
      <c r="B2763" s="70" t="s">
        <v>2771</v>
      </c>
      <c r="C2763" s="71" t="s">
        <v>14</v>
      </c>
      <c r="D2763" s="72">
        <v>28.06</v>
      </c>
    </row>
    <row r="2764" spans="1:4" x14ac:dyDescent="0.25">
      <c r="A2764" s="71">
        <v>102722</v>
      </c>
      <c r="B2764" s="70" t="s">
        <v>2772</v>
      </c>
      <c r="C2764" s="71" t="s">
        <v>16</v>
      </c>
      <c r="D2764" s="72">
        <v>52.66</v>
      </c>
    </row>
    <row r="2765" spans="1:4" x14ac:dyDescent="0.25">
      <c r="A2765" s="71">
        <v>102721</v>
      </c>
      <c r="B2765" s="70" t="s">
        <v>2773</v>
      </c>
      <c r="C2765" s="71" t="s">
        <v>16</v>
      </c>
      <c r="D2765" s="72">
        <v>0</v>
      </c>
    </row>
    <row r="2766" spans="1:4" x14ac:dyDescent="0.25">
      <c r="A2766" s="71">
        <v>102723</v>
      </c>
      <c r="B2766" s="70" t="s">
        <v>2774</v>
      </c>
      <c r="C2766" s="71" t="s">
        <v>16</v>
      </c>
      <c r="D2766" s="72">
        <v>103.35</v>
      </c>
    </row>
    <row r="2767" spans="1:4" x14ac:dyDescent="0.25">
      <c r="A2767" s="71">
        <v>102690</v>
      </c>
      <c r="B2767" s="70" t="s">
        <v>2775</v>
      </c>
      <c r="C2767" s="71" t="s">
        <v>16</v>
      </c>
      <c r="D2767" s="72">
        <v>63.55</v>
      </c>
    </row>
    <row r="2768" spans="1:4" x14ac:dyDescent="0.25">
      <c r="A2768" s="71">
        <v>102688</v>
      </c>
      <c r="B2768" s="70" t="s">
        <v>2776</v>
      </c>
      <c r="C2768" s="71" t="s">
        <v>16</v>
      </c>
      <c r="D2768" s="72">
        <v>39.31</v>
      </c>
    </row>
    <row r="2769" spans="1:4" x14ac:dyDescent="0.25">
      <c r="A2769" s="71">
        <v>102689</v>
      </c>
      <c r="B2769" s="70" t="s">
        <v>2777</v>
      </c>
      <c r="C2769" s="71" t="s">
        <v>16</v>
      </c>
      <c r="D2769" s="72">
        <v>91.13</v>
      </c>
    </row>
    <row r="2770" spans="1:4" x14ac:dyDescent="0.25">
      <c r="A2770" s="71">
        <v>102693</v>
      </c>
      <c r="B2770" s="70" t="s">
        <v>2778</v>
      </c>
      <c r="C2770" s="71" t="s">
        <v>16</v>
      </c>
      <c r="D2770" s="72">
        <v>115.36</v>
      </c>
    </row>
    <row r="2771" spans="1:4" x14ac:dyDescent="0.25">
      <c r="A2771" s="71">
        <v>102694</v>
      </c>
      <c r="B2771" s="70" t="s">
        <v>2779</v>
      </c>
      <c r="C2771" s="71" t="s">
        <v>16</v>
      </c>
      <c r="D2771" s="72">
        <v>71.95</v>
      </c>
    </row>
    <row r="2772" spans="1:4" x14ac:dyDescent="0.25">
      <c r="A2772" s="71">
        <v>102697</v>
      </c>
      <c r="B2772" s="70" t="s">
        <v>2780</v>
      </c>
      <c r="C2772" s="71" t="s">
        <v>16</v>
      </c>
      <c r="D2772" s="72">
        <v>108.16</v>
      </c>
    </row>
    <row r="2773" spans="1:4" x14ac:dyDescent="0.25">
      <c r="A2773" s="71">
        <v>102696</v>
      </c>
      <c r="B2773" s="70" t="s">
        <v>2781</v>
      </c>
      <c r="C2773" s="71" t="s">
        <v>16</v>
      </c>
      <c r="D2773" s="72">
        <v>123.74</v>
      </c>
    </row>
    <row r="2774" spans="1:4" x14ac:dyDescent="0.25">
      <c r="A2774" s="71">
        <v>102703</v>
      </c>
      <c r="B2774" s="70" t="s">
        <v>2782</v>
      </c>
      <c r="C2774" s="71" t="s">
        <v>16</v>
      </c>
      <c r="D2774" s="72">
        <v>159.94</v>
      </c>
    </row>
    <row r="2775" spans="1:4" x14ac:dyDescent="0.25">
      <c r="A2775" s="71">
        <v>102678</v>
      </c>
      <c r="B2775" s="70" t="s">
        <v>2783</v>
      </c>
      <c r="C2775" s="71" t="s">
        <v>16</v>
      </c>
      <c r="D2775" s="72">
        <v>133.02000000000001</v>
      </c>
    </row>
    <row r="2776" spans="1:4" x14ac:dyDescent="0.25">
      <c r="A2776" s="71">
        <v>102679</v>
      </c>
      <c r="B2776" s="70" t="s">
        <v>2784</v>
      </c>
      <c r="C2776" s="71" t="s">
        <v>16</v>
      </c>
      <c r="D2776" s="72">
        <v>145.87</v>
      </c>
    </row>
    <row r="2777" spans="1:4" x14ac:dyDescent="0.25">
      <c r="A2777" s="71">
        <v>102673</v>
      </c>
      <c r="B2777" s="70" t="s">
        <v>2785</v>
      </c>
      <c r="C2777" s="71" t="s">
        <v>16</v>
      </c>
      <c r="D2777" s="72">
        <v>154.41999999999999</v>
      </c>
    </row>
    <row r="2778" spans="1:4" x14ac:dyDescent="0.25">
      <c r="A2778" s="71">
        <v>102677</v>
      </c>
      <c r="B2778" s="70" t="s">
        <v>2786</v>
      </c>
      <c r="C2778" s="71" t="s">
        <v>16</v>
      </c>
      <c r="D2778" s="72">
        <v>142.44</v>
      </c>
    </row>
    <row r="2779" spans="1:4" x14ac:dyDescent="0.25">
      <c r="A2779" s="71">
        <v>102683</v>
      </c>
      <c r="B2779" s="70" t="s">
        <v>2787</v>
      </c>
      <c r="C2779" s="71" t="s">
        <v>16</v>
      </c>
      <c r="D2779" s="72">
        <v>189.52</v>
      </c>
    </row>
    <row r="2780" spans="1:4" x14ac:dyDescent="0.25">
      <c r="A2780" s="71">
        <v>102687</v>
      </c>
      <c r="B2780" s="70" t="s">
        <v>2788</v>
      </c>
      <c r="C2780" s="71" t="s">
        <v>16</v>
      </c>
      <c r="D2780" s="72">
        <v>197.65</v>
      </c>
    </row>
    <row r="2781" spans="1:4" x14ac:dyDescent="0.25">
      <c r="A2781" s="71">
        <v>102670</v>
      </c>
      <c r="B2781" s="70" t="s">
        <v>2789</v>
      </c>
      <c r="C2781" s="71" t="s">
        <v>16</v>
      </c>
      <c r="D2781" s="72">
        <v>94.65</v>
      </c>
    </row>
    <row r="2782" spans="1:4" x14ac:dyDescent="0.25">
      <c r="A2782" s="71">
        <v>102674</v>
      </c>
      <c r="B2782" s="70" t="s">
        <v>2790</v>
      </c>
      <c r="C2782" s="71" t="s">
        <v>16</v>
      </c>
      <c r="D2782" s="72">
        <v>103.35</v>
      </c>
    </row>
    <row r="2783" spans="1:4" x14ac:dyDescent="0.25">
      <c r="A2783" s="71">
        <v>102680</v>
      </c>
      <c r="B2783" s="70" t="s">
        <v>2791</v>
      </c>
      <c r="C2783" s="71" t="s">
        <v>16</v>
      </c>
      <c r="D2783" s="72">
        <v>146.09</v>
      </c>
    </row>
    <row r="2784" spans="1:4" x14ac:dyDescent="0.25">
      <c r="A2784" s="71">
        <v>102684</v>
      </c>
      <c r="B2784" s="70" t="s">
        <v>2792</v>
      </c>
      <c r="C2784" s="71" t="s">
        <v>16</v>
      </c>
      <c r="D2784" s="72">
        <v>158.94</v>
      </c>
    </row>
    <row r="2785" spans="1:4" x14ac:dyDescent="0.25">
      <c r="A2785" s="71">
        <v>102672</v>
      </c>
      <c r="B2785" s="70" t="s">
        <v>2793</v>
      </c>
      <c r="C2785" s="71" t="s">
        <v>16</v>
      </c>
      <c r="D2785" s="72">
        <v>162.19999999999999</v>
      </c>
    </row>
    <row r="2786" spans="1:4" x14ac:dyDescent="0.25">
      <c r="A2786" s="71">
        <v>102676</v>
      </c>
      <c r="B2786" s="70" t="s">
        <v>2794</v>
      </c>
      <c r="C2786" s="71" t="s">
        <v>16</v>
      </c>
      <c r="D2786" s="72">
        <v>161.24</v>
      </c>
    </row>
    <row r="2787" spans="1:4" x14ac:dyDescent="0.25">
      <c r="A2787" s="71">
        <v>102681</v>
      </c>
      <c r="B2787" s="70" t="s">
        <v>2795</v>
      </c>
      <c r="C2787" s="71" t="s">
        <v>16</v>
      </c>
      <c r="D2787" s="72">
        <v>203.99</v>
      </c>
    </row>
    <row r="2788" spans="1:4" x14ac:dyDescent="0.25">
      <c r="A2788" s="71">
        <v>102685</v>
      </c>
      <c r="B2788" s="70" t="s">
        <v>2796</v>
      </c>
      <c r="C2788" s="71" t="s">
        <v>16</v>
      </c>
      <c r="D2788" s="72">
        <v>216.83</v>
      </c>
    </row>
    <row r="2789" spans="1:4" x14ac:dyDescent="0.25">
      <c r="A2789" s="71">
        <v>102664</v>
      </c>
      <c r="B2789" s="70" t="s">
        <v>2797</v>
      </c>
      <c r="C2789" s="71" t="s">
        <v>16</v>
      </c>
      <c r="D2789" s="72">
        <v>45.84</v>
      </c>
    </row>
    <row r="2790" spans="1:4" x14ac:dyDescent="0.25">
      <c r="A2790" s="71">
        <v>102665</v>
      </c>
      <c r="B2790" s="70" t="s">
        <v>2798</v>
      </c>
      <c r="C2790" s="71" t="s">
        <v>16</v>
      </c>
      <c r="D2790" s="72">
        <v>23.99</v>
      </c>
    </row>
    <row r="2791" spans="1:4" x14ac:dyDescent="0.25">
      <c r="A2791" s="71">
        <v>102663</v>
      </c>
      <c r="B2791" s="70" t="s">
        <v>2799</v>
      </c>
      <c r="C2791" s="71" t="s">
        <v>16</v>
      </c>
      <c r="D2791" s="72">
        <v>66.319999999999993</v>
      </c>
    </row>
    <row r="2792" spans="1:4" x14ac:dyDescent="0.25">
      <c r="A2792" s="71">
        <v>102669</v>
      </c>
      <c r="B2792" s="70" t="s">
        <v>2800</v>
      </c>
      <c r="C2792" s="71" t="s">
        <v>16</v>
      </c>
      <c r="D2792" s="72">
        <v>90.19</v>
      </c>
    </row>
    <row r="2793" spans="1:4" x14ac:dyDescent="0.25">
      <c r="A2793" s="71">
        <v>102661</v>
      </c>
      <c r="B2793" s="70" t="s">
        <v>2801</v>
      </c>
      <c r="C2793" s="71" t="s">
        <v>16</v>
      </c>
      <c r="D2793" s="72">
        <v>33.409999999999997</v>
      </c>
    </row>
    <row r="2794" spans="1:4" x14ac:dyDescent="0.25">
      <c r="A2794" s="71">
        <v>102666</v>
      </c>
      <c r="B2794" s="70" t="s">
        <v>2802</v>
      </c>
      <c r="C2794" s="71" t="s">
        <v>16</v>
      </c>
      <c r="D2794" s="72">
        <v>57.65</v>
      </c>
    </row>
    <row r="2795" spans="1:4" x14ac:dyDescent="0.25">
      <c r="A2795" s="71">
        <v>102662</v>
      </c>
      <c r="B2795" s="70" t="s">
        <v>2803</v>
      </c>
      <c r="C2795" s="71" t="s">
        <v>16</v>
      </c>
      <c r="D2795" s="72">
        <v>87.7</v>
      </c>
    </row>
    <row r="2796" spans="1:4" x14ac:dyDescent="0.25">
      <c r="A2796" s="71">
        <v>102668</v>
      </c>
      <c r="B2796" s="70" t="s">
        <v>2804</v>
      </c>
      <c r="C2796" s="71" t="s">
        <v>16</v>
      </c>
      <c r="D2796" s="72">
        <v>111.93</v>
      </c>
    </row>
    <row r="2797" spans="1:4" x14ac:dyDescent="0.25">
      <c r="A2797" s="71">
        <v>102718</v>
      </c>
      <c r="B2797" s="70" t="s">
        <v>2805</v>
      </c>
      <c r="C2797" s="71" t="s">
        <v>42</v>
      </c>
      <c r="D2797" s="72">
        <v>126.23</v>
      </c>
    </row>
    <row r="2798" spans="1:4" x14ac:dyDescent="0.25">
      <c r="A2798" s="71">
        <v>102716</v>
      </c>
      <c r="B2798" s="70" t="s">
        <v>2806</v>
      </c>
      <c r="C2798" s="71" t="s">
        <v>42</v>
      </c>
      <c r="D2798" s="72">
        <v>118.36</v>
      </c>
    </row>
    <row r="2799" spans="1:4" x14ac:dyDescent="0.25">
      <c r="A2799" s="71">
        <v>102719</v>
      </c>
      <c r="B2799" s="70" t="s">
        <v>2807</v>
      </c>
      <c r="C2799" s="71" t="s">
        <v>42</v>
      </c>
      <c r="D2799" s="72">
        <v>141.97999999999999</v>
      </c>
    </row>
    <row r="2800" spans="1:4" x14ac:dyDescent="0.25">
      <c r="A2800" s="71">
        <v>102717</v>
      </c>
      <c r="B2800" s="70" t="s">
        <v>2808</v>
      </c>
      <c r="C2800" s="71" t="s">
        <v>42</v>
      </c>
      <c r="D2800" s="72">
        <v>134.11000000000001</v>
      </c>
    </row>
    <row r="2801" spans="1:4" x14ac:dyDescent="0.25">
      <c r="A2801" s="71">
        <v>102720</v>
      </c>
      <c r="B2801" s="70" t="s">
        <v>2809</v>
      </c>
      <c r="C2801" s="71" t="s">
        <v>37</v>
      </c>
      <c r="D2801" s="72">
        <v>0</v>
      </c>
    </row>
    <row r="2802" spans="1:4" x14ac:dyDescent="0.25">
      <c r="A2802" s="71">
        <v>102713</v>
      </c>
      <c r="B2802" s="70" t="s">
        <v>2810</v>
      </c>
      <c r="C2802" s="71" t="s">
        <v>37</v>
      </c>
      <c r="D2802" s="72">
        <v>11.68</v>
      </c>
    </row>
    <row r="2803" spans="1:4" x14ac:dyDescent="0.25">
      <c r="A2803" s="71">
        <v>102715</v>
      </c>
      <c r="B2803" s="70" t="s">
        <v>2811</v>
      </c>
      <c r="C2803" s="71" t="s">
        <v>37</v>
      </c>
      <c r="D2803" s="72">
        <v>23.12</v>
      </c>
    </row>
    <row r="2804" spans="1:4" x14ac:dyDescent="0.25">
      <c r="A2804" s="71">
        <v>103653</v>
      </c>
      <c r="B2804" s="70" t="s">
        <v>2812</v>
      </c>
      <c r="C2804" s="71" t="s">
        <v>37</v>
      </c>
      <c r="D2804" s="72">
        <v>27.61</v>
      </c>
    </row>
    <row r="2805" spans="1:4" x14ac:dyDescent="0.25">
      <c r="A2805" s="71">
        <v>102712</v>
      </c>
      <c r="B2805" s="70" t="s">
        <v>2813</v>
      </c>
      <c r="C2805" s="71" t="s">
        <v>37</v>
      </c>
      <c r="D2805" s="72">
        <v>8.5</v>
      </c>
    </row>
    <row r="2806" spans="1:4" x14ac:dyDescent="0.25">
      <c r="A2806" s="71">
        <v>102711</v>
      </c>
      <c r="B2806" s="70" t="s">
        <v>18983</v>
      </c>
      <c r="C2806" s="71" t="s">
        <v>14</v>
      </c>
      <c r="D2806" s="72">
        <v>76.59</v>
      </c>
    </row>
    <row r="2807" spans="1:4" x14ac:dyDescent="0.25">
      <c r="A2807" s="71">
        <v>102710</v>
      </c>
      <c r="B2807" s="70" t="s">
        <v>2814</v>
      </c>
      <c r="C2807" s="71" t="s">
        <v>14</v>
      </c>
      <c r="D2807" s="72">
        <v>58.26</v>
      </c>
    </row>
    <row r="2808" spans="1:4" x14ac:dyDescent="0.25">
      <c r="A2808" s="71">
        <v>102709</v>
      </c>
      <c r="B2808" s="70" t="s">
        <v>18984</v>
      </c>
      <c r="C2808" s="71" t="s">
        <v>14</v>
      </c>
      <c r="D2808" s="72">
        <v>0</v>
      </c>
    </row>
    <row r="2809" spans="1:4" x14ac:dyDescent="0.25">
      <c r="A2809" s="71">
        <v>102708</v>
      </c>
      <c r="B2809" s="70" t="s">
        <v>18985</v>
      </c>
      <c r="C2809" s="71" t="s">
        <v>14</v>
      </c>
      <c r="D2809" s="72">
        <v>23.54</v>
      </c>
    </row>
    <row r="2810" spans="1:4" x14ac:dyDescent="0.25">
      <c r="A2810" s="71">
        <v>102707</v>
      </c>
      <c r="B2810" s="70" t="s">
        <v>2815</v>
      </c>
      <c r="C2810" s="71" t="s">
        <v>16</v>
      </c>
      <c r="D2810" s="72">
        <v>48.81</v>
      </c>
    </row>
    <row r="2811" spans="1:4" x14ac:dyDescent="0.25">
      <c r="A2811" s="71">
        <v>102704</v>
      </c>
      <c r="B2811" s="70" t="s">
        <v>2816</v>
      </c>
      <c r="C2811" s="71" t="s">
        <v>16</v>
      </c>
      <c r="D2811" s="72">
        <v>12.58</v>
      </c>
    </row>
    <row r="2812" spans="1:4" x14ac:dyDescent="0.25">
      <c r="A2812" s="71">
        <v>102705</v>
      </c>
      <c r="B2812" s="70" t="s">
        <v>2817</v>
      </c>
      <c r="C2812" s="71" t="s">
        <v>16</v>
      </c>
      <c r="D2812" s="72">
        <v>63.27</v>
      </c>
    </row>
    <row r="2813" spans="1:4" x14ac:dyDescent="0.25">
      <c r="A2813" s="71">
        <v>98333</v>
      </c>
      <c r="B2813" s="70" t="s">
        <v>2818</v>
      </c>
      <c r="C2813" s="71" t="s">
        <v>37</v>
      </c>
      <c r="D2813" s="72">
        <v>0</v>
      </c>
    </row>
    <row r="2814" spans="1:4" x14ac:dyDescent="0.25">
      <c r="A2814" s="71">
        <v>98332</v>
      </c>
      <c r="B2814" s="70" t="s">
        <v>2819</v>
      </c>
      <c r="C2814" s="71" t="s">
        <v>37</v>
      </c>
      <c r="D2814" s="72">
        <v>0</v>
      </c>
    </row>
    <row r="2815" spans="1:4" x14ac:dyDescent="0.25">
      <c r="A2815" s="71">
        <v>98331</v>
      </c>
      <c r="B2815" s="70" t="s">
        <v>2820</v>
      </c>
      <c r="C2815" s="71" t="s">
        <v>37</v>
      </c>
      <c r="D2815" s="72">
        <v>0</v>
      </c>
    </row>
    <row r="2816" spans="1:4" x14ac:dyDescent="0.25">
      <c r="A2816" s="71">
        <v>98327</v>
      </c>
      <c r="B2816" s="70" t="s">
        <v>2821</v>
      </c>
      <c r="C2816" s="71" t="s">
        <v>37</v>
      </c>
      <c r="D2816" s="72">
        <v>0</v>
      </c>
    </row>
    <row r="2817" spans="1:4" x14ac:dyDescent="0.25">
      <c r="A2817" s="71">
        <v>98326</v>
      </c>
      <c r="B2817" s="70" t="s">
        <v>2822</v>
      </c>
      <c r="C2817" s="71" t="s">
        <v>37</v>
      </c>
      <c r="D2817" s="72">
        <v>0</v>
      </c>
    </row>
    <row r="2818" spans="1:4" x14ac:dyDescent="0.25">
      <c r="A2818" s="71">
        <v>98325</v>
      </c>
      <c r="B2818" s="70" t="s">
        <v>2823</v>
      </c>
      <c r="C2818" s="71" t="s">
        <v>37</v>
      </c>
      <c r="D2818" s="72">
        <v>0</v>
      </c>
    </row>
    <row r="2819" spans="1:4" x14ac:dyDescent="0.25">
      <c r="A2819" s="71">
        <v>98370</v>
      </c>
      <c r="B2819" s="70" t="s">
        <v>2824</v>
      </c>
      <c r="C2819" s="71" t="s">
        <v>37</v>
      </c>
      <c r="D2819" s="72">
        <v>0</v>
      </c>
    </row>
    <row r="2820" spans="1:4" x14ac:dyDescent="0.25">
      <c r="A2820" s="71">
        <v>98389</v>
      </c>
      <c r="B2820" s="70" t="s">
        <v>2825</v>
      </c>
      <c r="C2820" s="71" t="s">
        <v>14</v>
      </c>
      <c r="D2820" s="72">
        <v>0</v>
      </c>
    </row>
    <row r="2821" spans="1:4" x14ac:dyDescent="0.25">
      <c r="A2821" s="71">
        <v>98390</v>
      </c>
      <c r="B2821" s="70" t="s">
        <v>2826</v>
      </c>
      <c r="C2821" s="71" t="s">
        <v>14</v>
      </c>
      <c r="D2821" s="72">
        <v>0</v>
      </c>
    </row>
    <row r="2822" spans="1:4" x14ac:dyDescent="0.25">
      <c r="A2822" s="71">
        <v>98391</v>
      </c>
      <c r="B2822" s="70" t="s">
        <v>2827</v>
      </c>
      <c r="C2822" s="71" t="s">
        <v>14</v>
      </c>
      <c r="D2822" s="72">
        <v>0</v>
      </c>
    </row>
    <row r="2823" spans="1:4" x14ac:dyDescent="0.25">
      <c r="A2823" s="71">
        <v>98392</v>
      </c>
      <c r="B2823" s="70" t="s">
        <v>2828</v>
      </c>
      <c r="C2823" s="71" t="s">
        <v>14</v>
      </c>
      <c r="D2823" s="72">
        <v>0</v>
      </c>
    </row>
    <row r="2824" spans="1:4" x14ac:dyDescent="0.25">
      <c r="A2824" s="71">
        <v>98393</v>
      </c>
      <c r="B2824" s="70" t="s">
        <v>2829</v>
      </c>
      <c r="C2824" s="71" t="s">
        <v>14</v>
      </c>
      <c r="D2824" s="72">
        <v>0</v>
      </c>
    </row>
    <row r="2825" spans="1:4" x14ac:dyDescent="0.25">
      <c r="A2825" s="71">
        <v>98394</v>
      </c>
      <c r="B2825" s="70" t="s">
        <v>2830</v>
      </c>
      <c r="C2825" s="71" t="s">
        <v>14</v>
      </c>
      <c r="D2825" s="72">
        <v>0</v>
      </c>
    </row>
    <row r="2826" spans="1:4" x14ac:dyDescent="0.25">
      <c r="A2826" s="71">
        <v>98395</v>
      </c>
      <c r="B2826" s="70" t="s">
        <v>2831</v>
      </c>
      <c r="C2826" s="71" t="s">
        <v>14</v>
      </c>
      <c r="D2826" s="72">
        <v>0</v>
      </c>
    </row>
    <row r="2827" spans="1:4" x14ac:dyDescent="0.25">
      <c r="A2827" s="71">
        <v>98396</v>
      </c>
      <c r="B2827" s="70" t="s">
        <v>2832</v>
      </c>
      <c r="C2827" s="71" t="s">
        <v>14</v>
      </c>
      <c r="D2827" s="72">
        <v>0</v>
      </c>
    </row>
    <row r="2828" spans="1:4" x14ac:dyDescent="0.25">
      <c r="A2828" s="71">
        <v>98369</v>
      </c>
      <c r="B2828" s="70" t="s">
        <v>2833</v>
      </c>
      <c r="C2828" s="71" t="s">
        <v>37</v>
      </c>
      <c r="D2828" s="72">
        <v>0</v>
      </c>
    </row>
    <row r="2829" spans="1:4" x14ac:dyDescent="0.25">
      <c r="A2829" s="71">
        <v>98360</v>
      </c>
      <c r="B2829" s="70" t="s">
        <v>2834</v>
      </c>
      <c r="C2829" s="71" t="s">
        <v>37</v>
      </c>
      <c r="D2829" s="72">
        <v>0</v>
      </c>
    </row>
    <row r="2830" spans="1:4" x14ac:dyDescent="0.25">
      <c r="A2830" s="71">
        <v>98368</v>
      </c>
      <c r="B2830" s="70" t="s">
        <v>2835</v>
      </c>
      <c r="C2830" s="71" t="s">
        <v>37</v>
      </c>
      <c r="D2830" s="72">
        <v>0</v>
      </c>
    </row>
    <row r="2831" spans="1:4" x14ac:dyDescent="0.25">
      <c r="A2831" s="71">
        <v>98359</v>
      </c>
      <c r="B2831" s="70" t="s">
        <v>2836</v>
      </c>
      <c r="C2831" s="71" t="s">
        <v>37</v>
      </c>
      <c r="D2831" s="72">
        <v>0</v>
      </c>
    </row>
    <row r="2832" spans="1:4" x14ac:dyDescent="0.25">
      <c r="A2832" s="71">
        <v>98367</v>
      </c>
      <c r="B2832" s="70" t="s">
        <v>2837</v>
      </c>
      <c r="C2832" s="71" t="s">
        <v>37</v>
      </c>
      <c r="D2832" s="72">
        <v>0</v>
      </c>
    </row>
    <row r="2833" spans="1:4" x14ac:dyDescent="0.25">
      <c r="A2833" s="71">
        <v>98358</v>
      </c>
      <c r="B2833" s="70" t="s">
        <v>2838</v>
      </c>
      <c r="C2833" s="71" t="s">
        <v>37</v>
      </c>
      <c r="D2833" s="72">
        <v>0</v>
      </c>
    </row>
    <row r="2834" spans="1:4" x14ac:dyDescent="0.25">
      <c r="A2834" s="71">
        <v>98352</v>
      </c>
      <c r="B2834" s="70" t="s">
        <v>2839</v>
      </c>
      <c r="C2834" s="71" t="s">
        <v>37</v>
      </c>
      <c r="D2834" s="72">
        <v>0</v>
      </c>
    </row>
    <row r="2835" spans="1:4" x14ac:dyDescent="0.25">
      <c r="A2835" s="71">
        <v>98343</v>
      </c>
      <c r="B2835" s="70" t="s">
        <v>2840</v>
      </c>
      <c r="C2835" s="71" t="s">
        <v>37</v>
      </c>
      <c r="D2835" s="72">
        <v>0</v>
      </c>
    </row>
    <row r="2836" spans="1:4" x14ac:dyDescent="0.25">
      <c r="A2836" s="71">
        <v>98351</v>
      </c>
      <c r="B2836" s="70" t="s">
        <v>2841</v>
      </c>
      <c r="C2836" s="71" t="s">
        <v>37</v>
      </c>
      <c r="D2836" s="72">
        <v>0</v>
      </c>
    </row>
    <row r="2837" spans="1:4" x14ac:dyDescent="0.25">
      <c r="A2837" s="71">
        <v>98342</v>
      </c>
      <c r="B2837" s="70" t="s">
        <v>2842</v>
      </c>
      <c r="C2837" s="71" t="s">
        <v>37</v>
      </c>
      <c r="D2837" s="72">
        <v>0</v>
      </c>
    </row>
    <row r="2838" spans="1:4" x14ac:dyDescent="0.25">
      <c r="A2838" s="71">
        <v>98350</v>
      </c>
      <c r="B2838" s="70" t="s">
        <v>2843</v>
      </c>
      <c r="C2838" s="71" t="s">
        <v>37</v>
      </c>
      <c r="D2838" s="72">
        <v>0</v>
      </c>
    </row>
    <row r="2839" spans="1:4" x14ac:dyDescent="0.25">
      <c r="A2839" s="71">
        <v>98341</v>
      </c>
      <c r="B2839" s="70" t="s">
        <v>2844</v>
      </c>
      <c r="C2839" s="71" t="s">
        <v>37</v>
      </c>
      <c r="D2839" s="72">
        <v>0</v>
      </c>
    </row>
    <row r="2840" spans="1:4" x14ac:dyDescent="0.25">
      <c r="A2840" s="71">
        <v>98381</v>
      </c>
      <c r="B2840" s="70" t="s">
        <v>2845</v>
      </c>
      <c r="C2840" s="71" t="s">
        <v>16</v>
      </c>
      <c r="D2840" s="72">
        <v>0</v>
      </c>
    </row>
    <row r="2841" spans="1:4" x14ac:dyDescent="0.25">
      <c r="A2841" s="71">
        <v>98382</v>
      </c>
      <c r="B2841" s="70" t="s">
        <v>2846</v>
      </c>
      <c r="C2841" s="71" t="s">
        <v>16</v>
      </c>
      <c r="D2841" s="72">
        <v>0</v>
      </c>
    </row>
    <row r="2842" spans="1:4" x14ac:dyDescent="0.25">
      <c r="A2842" s="71">
        <v>98383</v>
      </c>
      <c r="B2842" s="70" t="s">
        <v>2847</v>
      </c>
      <c r="C2842" s="71" t="s">
        <v>16</v>
      </c>
      <c r="D2842" s="72">
        <v>0</v>
      </c>
    </row>
    <row r="2843" spans="1:4" x14ac:dyDescent="0.25">
      <c r="A2843" s="71">
        <v>98384</v>
      </c>
      <c r="B2843" s="70" t="s">
        <v>2848</v>
      </c>
      <c r="C2843" s="71" t="s">
        <v>16</v>
      </c>
      <c r="D2843" s="72">
        <v>0</v>
      </c>
    </row>
    <row r="2844" spans="1:4" x14ac:dyDescent="0.25">
      <c r="A2844" s="71">
        <v>98385</v>
      </c>
      <c r="B2844" s="70" t="s">
        <v>2849</v>
      </c>
      <c r="C2844" s="71" t="s">
        <v>16</v>
      </c>
      <c r="D2844" s="72">
        <v>0</v>
      </c>
    </row>
    <row r="2845" spans="1:4" x14ac:dyDescent="0.25">
      <c r="A2845" s="71">
        <v>98386</v>
      </c>
      <c r="B2845" s="70" t="s">
        <v>2850</v>
      </c>
      <c r="C2845" s="71" t="s">
        <v>16</v>
      </c>
      <c r="D2845" s="72">
        <v>0</v>
      </c>
    </row>
    <row r="2846" spans="1:4" x14ac:dyDescent="0.25">
      <c r="A2846" s="71">
        <v>98387</v>
      </c>
      <c r="B2846" s="70" t="s">
        <v>2851</v>
      </c>
      <c r="C2846" s="71" t="s">
        <v>16</v>
      </c>
      <c r="D2846" s="72">
        <v>0</v>
      </c>
    </row>
    <row r="2847" spans="1:4" x14ac:dyDescent="0.25">
      <c r="A2847" s="71">
        <v>98388</v>
      </c>
      <c r="B2847" s="70" t="s">
        <v>2852</v>
      </c>
      <c r="C2847" s="71" t="s">
        <v>16</v>
      </c>
      <c r="D2847" s="72">
        <v>0</v>
      </c>
    </row>
    <row r="2848" spans="1:4" x14ac:dyDescent="0.25">
      <c r="A2848" s="71">
        <v>98346</v>
      </c>
      <c r="B2848" s="70" t="s">
        <v>2853</v>
      </c>
      <c r="C2848" s="71" t="s">
        <v>37</v>
      </c>
      <c r="D2848" s="72">
        <v>0</v>
      </c>
    </row>
    <row r="2849" spans="1:4" x14ac:dyDescent="0.25">
      <c r="A2849" s="71">
        <v>98363</v>
      </c>
      <c r="B2849" s="70" t="s">
        <v>2854</v>
      </c>
      <c r="C2849" s="71" t="s">
        <v>37</v>
      </c>
      <c r="D2849" s="72">
        <v>0</v>
      </c>
    </row>
    <row r="2850" spans="1:4" x14ac:dyDescent="0.25">
      <c r="A2850" s="71">
        <v>98354</v>
      </c>
      <c r="B2850" s="70" t="s">
        <v>2855</v>
      </c>
      <c r="C2850" s="71" t="s">
        <v>37</v>
      </c>
      <c r="D2850" s="72">
        <v>0</v>
      </c>
    </row>
    <row r="2851" spans="1:4" x14ac:dyDescent="0.25">
      <c r="A2851" s="71">
        <v>98337</v>
      </c>
      <c r="B2851" s="70" t="s">
        <v>2856</v>
      </c>
      <c r="C2851" s="71" t="s">
        <v>37</v>
      </c>
      <c r="D2851" s="72">
        <v>0</v>
      </c>
    </row>
    <row r="2852" spans="1:4" x14ac:dyDescent="0.25">
      <c r="A2852" s="71">
        <v>98345</v>
      </c>
      <c r="B2852" s="70" t="s">
        <v>2857</v>
      </c>
      <c r="C2852" s="71" t="s">
        <v>37</v>
      </c>
      <c r="D2852" s="72">
        <v>0</v>
      </c>
    </row>
    <row r="2853" spans="1:4" x14ac:dyDescent="0.25">
      <c r="A2853" s="71">
        <v>98362</v>
      </c>
      <c r="B2853" s="70" t="s">
        <v>2858</v>
      </c>
      <c r="C2853" s="71" t="s">
        <v>37</v>
      </c>
      <c r="D2853" s="72">
        <v>0</v>
      </c>
    </row>
    <row r="2854" spans="1:4" x14ac:dyDescent="0.25">
      <c r="A2854" s="71">
        <v>98403</v>
      </c>
      <c r="B2854" s="70" t="s">
        <v>2859</v>
      </c>
      <c r="C2854" s="71" t="s">
        <v>37</v>
      </c>
      <c r="D2854" s="72">
        <v>0</v>
      </c>
    </row>
    <row r="2855" spans="1:4" x14ac:dyDescent="0.25">
      <c r="A2855" s="71">
        <v>98335</v>
      </c>
      <c r="B2855" s="70" t="s">
        <v>2860</v>
      </c>
      <c r="C2855" s="71" t="s">
        <v>37</v>
      </c>
      <c r="D2855" s="72">
        <v>0</v>
      </c>
    </row>
    <row r="2856" spans="1:4" x14ac:dyDescent="0.25">
      <c r="A2856" s="71">
        <v>98344</v>
      </c>
      <c r="B2856" s="70" t="s">
        <v>2861</v>
      </c>
      <c r="C2856" s="71" t="s">
        <v>37</v>
      </c>
      <c r="D2856" s="72">
        <v>0</v>
      </c>
    </row>
    <row r="2857" spans="1:4" x14ac:dyDescent="0.25">
      <c r="A2857" s="71">
        <v>98361</v>
      </c>
      <c r="B2857" s="70" t="s">
        <v>2862</v>
      </c>
      <c r="C2857" s="71" t="s">
        <v>37</v>
      </c>
      <c r="D2857" s="72">
        <v>0</v>
      </c>
    </row>
    <row r="2858" spans="1:4" x14ac:dyDescent="0.25">
      <c r="A2858" s="71">
        <v>98353</v>
      </c>
      <c r="B2858" s="70" t="s">
        <v>2863</v>
      </c>
      <c r="C2858" s="71" t="s">
        <v>37</v>
      </c>
      <c r="D2858" s="72">
        <v>0</v>
      </c>
    </row>
    <row r="2859" spans="1:4" x14ac:dyDescent="0.25">
      <c r="A2859" s="71">
        <v>98334</v>
      </c>
      <c r="B2859" s="70" t="s">
        <v>2864</v>
      </c>
      <c r="C2859" s="71" t="s">
        <v>37</v>
      </c>
      <c r="D2859" s="72">
        <v>0</v>
      </c>
    </row>
    <row r="2860" spans="1:4" x14ac:dyDescent="0.25">
      <c r="A2860" s="71">
        <v>98371</v>
      </c>
      <c r="B2860" s="70" t="s">
        <v>2865</v>
      </c>
      <c r="C2860" s="71" t="s">
        <v>37</v>
      </c>
      <c r="D2860" s="72">
        <v>0</v>
      </c>
    </row>
    <row r="2861" spans="1:4" x14ac:dyDescent="0.25">
      <c r="A2861" s="71">
        <v>98397</v>
      </c>
      <c r="B2861" s="70" t="s">
        <v>2866</v>
      </c>
      <c r="C2861" s="71" t="s">
        <v>37</v>
      </c>
      <c r="D2861" s="72">
        <v>12</v>
      </c>
    </row>
    <row r="2862" spans="1:4" x14ac:dyDescent="0.25">
      <c r="A2862" s="71">
        <v>97280</v>
      </c>
      <c r="B2862" s="70" t="s">
        <v>2867</v>
      </c>
      <c r="C2862" s="71" t="s">
        <v>14</v>
      </c>
      <c r="D2862" s="72">
        <v>0</v>
      </c>
    </row>
    <row r="2863" spans="1:4" x14ac:dyDescent="0.25">
      <c r="A2863" s="71">
        <v>97275</v>
      </c>
      <c r="B2863" s="70" t="s">
        <v>2868</v>
      </c>
      <c r="C2863" s="71" t="s">
        <v>14</v>
      </c>
      <c r="D2863" s="72">
        <v>0</v>
      </c>
    </row>
    <row r="2864" spans="1:4" x14ac:dyDescent="0.25">
      <c r="A2864" s="71">
        <v>97279</v>
      </c>
      <c r="B2864" s="70" t="s">
        <v>2869</v>
      </c>
      <c r="C2864" s="71" t="s">
        <v>14</v>
      </c>
      <c r="D2864" s="72">
        <v>0</v>
      </c>
    </row>
    <row r="2865" spans="1:4" x14ac:dyDescent="0.25">
      <c r="A2865" s="71">
        <v>97285</v>
      </c>
      <c r="B2865" s="70" t="s">
        <v>2870</v>
      </c>
      <c r="C2865" s="71" t="s">
        <v>14</v>
      </c>
      <c r="D2865" s="72">
        <v>0</v>
      </c>
    </row>
    <row r="2866" spans="1:4" x14ac:dyDescent="0.25">
      <c r="A2866" s="71">
        <v>97286</v>
      </c>
      <c r="B2866" s="70" t="s">
        <v>2871</v>
      </c>
      <c r="C2866" s="71" t="s">
        <v>14</v>
      </c>
      <c r="D2866" s="72">
        <v>0</v>
      </c>
    </row>
    <row r="2867" spans="1:4" x14ac:dyDescent="0.25">
      <c r="A2867" s="71">
        <v>97291</v>
      </c>
      <c r="B2867" s="70" t="s">
        <v>2872</v>
      </c>
      <c r="C2867" s="71" t="s">
        <v>14</v>
      </c>
      <c r="D2867" s="72">
        <v>0</v>
      </c>
    </row>
    <row r="2868" spans="1:4" x14ac:dyDescent="0.25">
      <c r="A2868" s="71">
        <v>97292</v>
      </c>
      <c r="B2868" s="70" t="s">
        <v>2873</v>
      </c>
      <c r="C2868" s="71" t="s">
        <v>14</v>
      </c>
      <c r="D2868" s="72">
        <v>0</v>
      </c>
    </row>
    <row r="2869" spans="1:4" x14ac:dyDescent="0.25">
      <c r="A2869" s="71">
        <v>97297</v>
      </c>
      <c r="B2869" s="70" t="s">
        <v>2874</v>
      </c>
      <c r="C2869" s="71" t="s">
        <v>14</v>
      </c>
      <c r="D2869" s="72">
        <v>0</v>
      </c>
    </row>
    <row r="2870" spans="1:4" x14ac:dyDescent="0.25">
      <c r="A2870" s="71">
        <v>97298</v>
      </c>
      <c r="B2870" s="70" t="s">
        <v>2875</v>
      </c>
      <c r="C2870" s="71" t="s">
        <v>14</v>
      </c>
      <c r="D2870" s="72">
        <v>0</v>
      </c>
    </row>
    <row r="2871" spans="1:4" x14ac:dyDescent="0.25">
      <c r="A2871" s="71">
        <v>97303</v>
      </c>
      <c r="B2871" s="70" t="s">
        <v>2876</v>
      </c>
      <c r="C2871" s="71" t="s">
        <v>14</v>
      </c>
      <c r="D2871" s="72">
        <v>0</v>
      </c>
    </row>
    <row r="2872" spans="1:4" x14ac:dyDescent="0.25">
      <c r="A2872" s="71">
        <v>97304</v>
      </c>
      <c r="B2872" s="70" t="s">
        <v>2877</v>
      </c>
      <c r="C2872" s="71" t="s">
        <v>14</v>
      </c>
      <c r="D2872" s="72">
        <v>0</v>
      </c>
    </row>
    <row r="2873" spans="1:4" x14ac:dyDescent="0.25">
      <c r="A2873" s="71">
        <v>97309</v>
      </c>
      <c r="B2873" s="70" t="s">
        <v>2878</v>
      </c>
      <c r="C2873" s="71" t="s">
        <v>14</v>
      </c>
      <c r="D2873" s="72">
        <v>0</v>
      </c>
    </row>
    <row r="2874" spans="1:4" x14ac:dyDescent="0.25">
      <c r="A2874" s="71">
        <v>97310</v>
      </c>
      <c r="B2874" s="70" t="s">
        <v>2879</v>
      </c>
      <c r="C2874" s="71" t="s">
        <v>14</v>
      </c>
      <c r="D2874" s="72">
        <v>0</v>
      </c>
    </row>
    <row r="2875" spans="1:4" x14ac:dyDescent="0.25">
      <c r="A2875" s="71">
        <v>97282</v>
      </c>
      <c r="B2875" s="70" t="s">
        <v>2880</v>
      </c>
      <c r="C2875" s="71" t="s">
        <v>14</v>
      </c>
      <c r="D2875" s="72">
        <v>0</v>
      </c>
    </row>
    <row r="2876" spans="1:4" x14ac:dyDescent="0.25">
      <c r="A2876" s="71">
        <v>97276</v>
      </c>
      <c r="B2876" s="70" t="s">
        <v>2881</v>
      </c>
      <c r="C2876" s="71" t="s">
        <v>14</v>
      </c>
      <c r="D2876" s="72">
        <v>0</v>
      </c>
    </row>
    <row r="2877" spans="1:4" x14ac:dyDescent="0.25">
      <c r="A2877" s="71">
        <v>97281</v>
      </c>
      <c r="B2877" s="70" t="s">
        <v>2882</v>
      </c>
      <c r="C2877" s="71" t="s">
        <v>14</v>
      </c>
      <c r="D2877" s="72">
        <v>0</v>
      </c>
    </row>
    <row r="2878" spans="1:4" x14ac:dyDescent="0.25">
      <c r="A2878" s="71">
        <v>97287</v>
      </c>
      <c r="B2878" s="70" t="s">
        <v>2883</v>
      </c>
      <c r="C2878" s="71" t="s">
        <v>14</v>
      </c>
      <c r="D2878" s="72">
        <v>0</v>
      </c>
    </row>
    <row r="2879" spans="1:4" x14ac:dyDescent="0.25">
      <c r="A2879" s="71">
        <v>97288</v>
      </c>
      <c r="B2879" s="70" t="s">
        <v>2884</v>
      </c>
      <c r="C2879" s="71" t="s">
        <v>14</v>
      </c>
      <c r="D2879" s="72">
        <v>0</v>
      </c>
    </row>
    <row r="2880" spans="1:4" x14ac:dyDescent="0.25">
      <c r="A2880" s="71">
        <v>97293</v>
      </c>
      <c r="B2880" s="70" t="s">
        <v>2885</v>
      </c>
      <c r="C2880" s="71" t="s">
        <v>14</v>
      </c>
      <c r="D2880" s="72">
        <v>0</v>
      </c>
    </row>
    <row r="2881" spans="1:4" x14ac:dyDescent="0.25">
      <c r="A2881" s="71">
        <v>97294</v>
      </c>
      <c r="B2881" s="70" t="s">
        <v>2886</v>
      </c>
      <c r="C2881" s="71" t="s">
        <v>14</v>
      </c>
      <c r="D2881" s="72">
        <v>0</v>
      </c>
    </row>
    <row r="2882" spans="1:4" x14ac:dyDescent="0.25">
      <c r="A2882" s="71">
        <v>97299</v>
      </c>
      <c r="B2882" s="70" t="s">
        <v>2887</v>
      </c>
      <c r="C2882" s="71" t="s">
        <v>14</v>
      </c>
      <c r="D2882" s="72">
        <v>0</v>
      </c>
    </row>
    <row r="2883" spans="1:4" x14ac:dyDescent="0.25">
      <c r="A2883" s="71">
        <v>97300</v>
      </c>
      <c r="B2883" s="70" t="s">
        <v>2888</v>
      </c>
      <c r="C2883" s="71" t="s">
        <v>14</v>
      </c>
      <c r="D2883" s="72">
        <v>0</v>
      </c>
    </row>
    <row r="2884" spans="1:4" x14ac:dyDescent="0.25">
      <c r="A2884" s="71">
        <v>97305</v>
      </c>
      <c r="B2884" s="70" t="s">
        <v>2889</v>
      </c>
      <c r="C2884" s="71" t="s">
        <v>14</v>
      </c>
      <c r="D2884" s="72">
        <v>0</v>
      </c>
    </row>
    <row r="2885" spans="1:4" x14ac:dyDescent="0.25">
      <c r="A2885" s="71">
        <v>97306</v>
      </c>
      <c r="B2885" s="70" t="s">
        <v>2890</v>
      </c>
      <c r="C2885" s="71" t="s">
        <v>14</v>
      </c>
      <c r="D2885" s="72">
        <v>0</v>
      </c>
    </row>
    <row r="2886" spans="1:4" x14ac:dyDescent="0.25">
      <c r="A2886" s="71">
        <v>97311</v>
      </c>
      <c r="B2886" s="70" t="s">
        <v>2891</v>
      </c>
      <c r="C2886" s="71" t="s">
        <v>14</v>
      </c>
      <c r="D2886" s="72">
        <v>0</v>
      </c>
    </row>
    <row r="2887" spans="1:4" x14ac:dyDescent="0.25">
      <c r="A2887" s="71">
        <v>97312</v>
      </c>
      <c r="B2887" s="70" t="s">
        <v>2892</v>
      </c>
      <c r="C2887" s="71" t="s">
        <v>14</v>
      </c>
      <c r="D2887" s="72">
        <v>0</v>
      </c>
    </row>
    <row r="2888" spans="1:4" x14ac:dyDescent="0.25">
      <c r="A2888" s="71">
        <v>97278</v>
      </c>
      <c r="B2888" s="70" t="s">
        <v>2893</v>
      </c>
      <c r="C2888" s="71" t="s">
        <v>14</v>
      </c>
      <c r="D2888" s="72">
        <v>0</v>
      </c>
    </row>
    <row r="2889" spans="1:4" x14ac:dyDescent="0.25">
      <c r="A2889" s="71">
        <v>97274</v>
      </c>
      <c r="B2889" s="70" t="s">
        <v>2894</v>
      </c>
      <c r="C2889" s="71" t="s">
        <v>14</v>
      </c>
      <c r="D2889" s="72">
        <v>0</v>
      </c>
    </row>
    <row r="2890" spans="1:4" x14ac:dyDescent="0.25">
      <c r="A2890" s="71">
        <v>97283</v>
      </c>
      <c r="B2890" s="70" t="s">
        <v>2895</v>
      </c>
      <c r="C2890" s="71" t="s">
        <v>14</v>
      </c>
      <c r="D2890" s="72">
        <v>0</v>
      </c>
    </row>
    <row r="2891" spans="1:4" x14ac:dyDescent="0.25">
      <c r="A2891" s="71">
        <v>97284</v>
      </c>
      <c r="B2891" s="70" t="s">
        <v>2896</v>
      </c>
      <c r="C2891" s="71" t="s">
        <v>14</v>
      </c>
      <c r="D2891" s="72">
        <v>0</v>
      </c>
    </row>
    <row r="2892" spans="1:4" x14ac:dyDescent="0.25">
      <c r="A2892" s="71">
        <v>97289</v>
      </c>
      <c r="B2892" s="70" t="s">
        <v>2897</v>
      </c>
      <c r="C2892" s="71" t="s">
        <v>14</v>
      </c>
      <c r="D2892" s="72">
        <v>0</v>
      </c>
    </row>
    <row r="2893" spans="1:4" x14ac:dyDescent="0.25">
      <c r="A2893" s="71">
        <v>97290</v>
      </c>
      <c r="B2893" s="70" t="s">
        <v>2898</v>
      </c>
      <c r="C2893" s="71" t="s">
        <v>14</v>
      </c>
      <c r="D2893" s="72">
        <v>0</v>
      </c>
    </row>
    <row r="2894" spans="1:4" x14ac:dyDescent="0.25">
      <c r="A2894" s="71">
        <v>97295</v>
      </c>
      <c r="B2894" s="70" t="s">
        <v>2899</v>
      </c>
      <c r="C2894" s="71" t="s">
        <v>14</v>
      </c>
      <c r="D2894" s="72">
        <v>0</v>
      </c>
    </row>
    <row r="2895" spans="1:4" x14ac:dyDescent="0.25">
      <c r="A2895" s="71">
        <v>97296</v>
      </c>
      <c r="B2895" s="70" t="s">
        <v>2900</v>
      </c>
      <c r="C2895" s="71" t="s">
        <v>14</v>
      </c>
      <c r="D2895" s="72">
        <v>0</v>
      </c>
    </row>
    <row r="2896" spans="1:4" x14ac:dyDescent="0.25">
      <c r="A2896" s="71">
        <v>97301</v>
      </c>
      <c r="B2896" s="70" t="s">
        <v>2901</v>
      </c>
      <c r="C2896" s="71" t="s">
        <v>14</v>
      </c>
      <c r="D2896" s="72">
        <v>0</v>
      </c>
    </row>
    <row r="2897" spans="1:4" x14ac:dyDescent="0.25">
      <c r="A2897" s="71">
        <v>97302</v>
      </c>
      <c r="B2897" s="70" t="s">
        <v>2902</v>
      </c>
      <c r="C2897" s="71" t="s">
        <v>14</v>
      </c>
      <c r="D2897" s="72">
        <v>0</v>
      </c>
    </row>
    <row r="2898" spans="1:4" x14ac:dyDescent="0.25">
      <c r="A2898" s="71">
        <v>97307</v>
      </c>
      <c r="B2898" s="70" t="s">
        <v>2903</v>
      </c>
      <c r="C2898" s="71" t="s">
        <v>14</v>
      </c>
      <c r="D2898" s="72">
        <v>0</v>
      </c>
    </row>
    <row r="2899" spans="1:4" x14ac:dyDescent="0.25">
      <c r="A2899" s="71">
        <v>97277</v>
      </c>
      <c r="B2899" s="70" t="s">
        <v>2904</v>
      </c>
      <c r="C2899" s="71" t="s">
        <v>14</v>
      </c>
      <c r="D2899" s="72">
        <v>0</v>
      </c>
    </row>
    <row r="2900" spans="1:4" x14ac:dyDescent="0.25">
      <c r="A2900" s="71">
        <v>97308</v>
      </c>
      <c r="B2900" s="70" t="s">
        <v>2905</v>
      </c>
      <c r="C2900" s="71" t="s">
        <v>14</v>
      </c>
      <c r="D2900" s="72">
        <v>0</v>
      </c>
    </row>
    <row r="2901" spans="1:4" x14ac:dyDescent="0.25">
      <c r="A2901" s="71">
        <v>97238</v>
      </c>
      <c r="B2901" s="70" t="s">
        <v>18986</v>
      </c>
      <c r="C2901" s="71" t="s">
        <v>16</v>
      </c>
      <c r="D2901" s="72">
        <v>0</v>
      </c>
    </row>
    <row r="2902" spans="1:4" x14ac:dyDescent="0.25">
      <c r="A2902" s="71">
        <v>97239</v>
      </c>
      <c r="B2902" s="70" t="s">
        <v>2906</v>
      </c>
      <c r="C2902" s="71" t="s">
        <v>16</v>
      </c>
      <c r="D2902" s="72">
        <v>0</v>
      </c>
    </row>
    <row r="2903" spans="1:4" x14ac:dyDescent="0.25">
      <c r="A2903" s="71">
        <v>97240</v>
      </c>
      <c r="B2903" s="70" t="s">
        <v>2907</v>
      </c>
      <c r="C2903" s="71" t="s">
        <v>16</v>
      </c>
      <c r="D2903" s="72">
        <v>0</v>
      </c>
    </row>
    <row r="2904" spans="1:4" x14ac:dyDescent="0.25">
      <c r="A2904" s="71">
        <v>97241</v>
      </c>
      <c r="B2904" s="70" t="s">
        <v>2908</v>
      </c>
      <c r="C2904" s="71" t="s">
        <v>16</v>
      </c>
      <c r="D2904" s="72">
        <v>0</v>
      </c>
    </row>
    <row r="2905" spans="1:4" x14ac:dyDescent="0.25">
      <c r="A2905" s="71">
        <v>97242</v>
      </c>
      <c r="B2905" s="70" t="s">
        <v>2909</v>
      </c>
      <c r="C2905" s="71" t="s">
        <v>16</v>
      </c>
      <c r="D2905" s="72">
        <v>0</v>
      </c>
    </row>
    <row r="2906" spans="1:4" x14ac:dyDescent="0.25">
      <c r="A2906" s="71">
        <v>97243</v>
      </c>
      <c r="B2906" s="70" t="s">
        <v>2910</v>
      </c>
      <c r="C2906" s="71" t="s">
        <v>16</v>
      </c>
      <c r="D2906" s="72">
        <v>0</v>
      </c>
    </row>
    <row r="2907" spans="1:4" x14ac:dyDescent="0.25">
      <c r="A2907" s="71">
        <v>97244</v>
      </c>
      <c r="B2907" s="70" t="s">
        <v>2911</v>
      </c>
      <c r="C2907" s="71" t="s">
        <v>16</v>
      </c>
      <c r="D2907" s="72">
        <v>0</v>
      </c>
    </row>
    <row r="2908" spans="1:4" x14ac:dyDescent="0.25">
      <c r="A2908" s="71">
        <v>97245</v>
      </c>
      <c r="B2908" s="70" t="s">
        <v>2912</v>
      </c>
      <c r="C2908" s="71" t="s">
        <v>16</v>
      </c>
      <c r="D2908" s="72">
        <v>0</v>
      </c>
    </row>
    <row r="2909" spans="1:4" x14ac:dyDescent="0.25">
      <c r="A2909" s="71">
        <v>97236</v>
      </c>
      <c r="B2909" s="70" t="s">
        <v>2913</v>
      </c>
      <c r="C2909" s="71" t="s">
        <v>16</v>
      </c>
      <c r="D2909" s="72">
        <v>0</v>
      </c>
    </row>
    <row r="2910" spans="1:4" x14ac:dyDescent="0.25">
      <c r="A2910" s="71">
        <v>97246</v>
      </c>
      <c r="B2910" s="70" t="s">
        <v>2914</v>
      </c>
      <c r="C2910" s="71" t="s">
        <v>16</v>
      </c>
      <c r="D2910" s="72">
        <v>0</v>
      </c>
    </row>
    <row r="2911" spans="1:4" x14ac:dyDescent="0.25">
      <c r="A2911" s="71">
        <v>97247</v>
      </c>
      <c r="B2911" s="70" t="s">
        <v>2915</v>
      </c>
      <c r="C2911" s="71" t="s">
        <v>16</v>
      </c>
      <c r="D2911" s="72">
        <v>0</v>
      </c>
    </row>
    <row r="2912" spans="1:4" x14ac:dyDescent="0.25">
      <c r="A2912" s="71">
        <v>97237</v>
      </c>
      <c r="B2912" s="70" t="s">
        <v>2916</v>
      </c>
      <c r="C2912" s="71" t="s">
        <v>16</v>
      </c>
      <c r="D2912" s="72">
        <v>0</v>
      </c>
    </row>
    <row r="2913" spans="1:4" x14ac:dyDescent="0.25">
      <c r="A2913" s="71">
        <v>97248</v>
      </c>
      <c r="B2913" s="70" t="s">
        <v>2917</v>
      </c>
      <c r="C2913" s="71" t="s">
        <v>16</v>
      </c>
      <c r="D2913" s="72">
        <v>0</v>
      </c>
    </row>
    <row r="2914" spans="1:4" x14ac:dyDescent="0.25">
      <c r="A2914" s="71">
        <v>97251</v>
      </c>
      <c r="B2914" s="70" t="s">
        <v>2918</v>
      </c>
      <c r="C2914" s="71" t="s">
        <v>14</v>
      </c>
      <c r="D2914" s="72">
        <v>0</v>
      </c>
    </row>
    <row r="2915" spans="1:4" x14ac:dyDescent="0.25">
      <c r="A2915" s="71">
        <v>97254</v>
      </c>
      <c r="B2915" s="70" t="s">
        <v>2919</v>
      </c>
      <c r="C2915" s="71" t="s">
        <v>14</v>
      </c>
      <c r="D2915" s="72">
        <v>0</v>
      </c>
    </row>
    <row r="2916" spans="1:4" x14ac:dyDescent="0.25">
      <c r="A2916" s="71">
        <v>97255</v>
      </c>
      <c r="B2916" s="70" t="s">
        <v>2920</v>
      </c>
      <c r="C2916" s="71" t="s">
        <v>14</v>
      </c>
      <c r="D2916" s="72">
        <v>0</v>
      </c>
    </row>
    <row r="2917" spans="1:4" x14ac:dyDescent="0.25">
      <c r="A2917" s="71">
        <v>97249</v>
      </c>
      <c r="B2917" s="70" t="s">
        <v>2921</v>
      </c>
      <c r="C2917" s="71" t="s">
        <v>14</v>
      </c>
      <c r="D2917" s="72">
        <v>0</v>
      </c>
    </row>
    <row r="2918" spans="1:4" x14ac:dyDescent="0.25">
      <c r="A2918" s="71">
        <v>97250</v>
      </c>
      <c r="B2918" s="70" t="s">
        <v>2922</v>
      </c>
      <c r="C2918" s="71" t="s">
        <v>14</v>
      </c>
      <c r="D2918" s="72">
        <v>0</v>
      </c>
    </row>
    <row r="2919" spans="1:4" x14ac:dyDescent="0.25">
      <c r="A2919" s="71">
        <v>97258</v>
      </c>
      <c r="B2919" s="70" t="s">
        <v>2923</v>
      </c>
      <c r="C2919" s="71" t="s">
        <v>14</v>
      </c>
      <c r="D2919" s="72">
        <v>0</v>
      </c>
    </row>
    <row r="2920" spans="1:4" x14ac:dyDescent="0.25">
      <c r="A2920" s="71">
        <v>97259</v>
      </c>
      <c r="B2920" s="70" t="s">
        <v>2924</v>
      </c>
      <c r="C2920" s="71" t="s">
        <v>14</v>
      </c>
      <c r="D2920" s="72">
        <v>0</v>
      </c>
    </row>
    <row r="2921" spans="1:4" x14ac:dyDescent="0.25">
      <c r="A2921" s="71">
        <v>97262</v>
      </c>
      <c r="B2921" s="70" t="s">
        <v>2925</v>
      </c>
      <c r="C2921" s="71" t="s">
        <v>14</v>
      </c>
      <c r="D2921" s="72">
        <v>0</v>
      </c>
    </row>
    <row r="2922" spans="1:4" x14ac:dyDescent="0.25">
      <c r="A2922" s="71">
        <v>97263</v>
      </c>
      <c r="B2922" s="70" t="s">
        <v>2926</v>
      </c>
      <c r="C2922" s="71" t="s">
        <v>14</v>
      </c>
      <c r="D2922" s="72">
        <v>0</v>
      </c>
    </row>
    <row r="2923" spans="1:4" x14ac:dyDescent="0.25">
      <c r="A2923" s="71">
        <v>97266</v>
      </c>
      <c r="B2923" s="70" t="s">
        <v>2927</v>
      </c>
      <c r="C2923" s="71" t="s">
        <v>14</v>
      </c>
      <c r="D2923" s="72">
        <v>0</v>
      </c>
    </row>
    <row r="2924" spans="1:4" x14ac:dyDescent="0.25">
      <c r="A2924" s="71">
        <v>97267</v>
      </c>
      <c r="B2924" s="70" t="s">
        <v>2928</v>
      </c>
      <c r="C2924" s="71" t="s">
        <v>14</v>
      </c>
      <c r="D2924" s="72">
        <v>0</v>
      </c>
    </row>
    <row r="2925" spans="1:4" x14ac:dyDescent="0.25">
      <c r="A2925" s="71">
        <v>97270</v>
      </c>
      <c r="B2925" s="70" t="s">
        <v>2929</v>
      </c>
      <c r="C2925" s="71" t="s">
        <v>14</v>
      </c>
      <c r="D2925" s="72">
        <v>0</v>
      </c>
    </row>
    <row r="2926" spans="1:4" x14ac:dyDescent="0.25">
      <c r="A2926" s="71">
        <v>97271</v>
      </c>
      <c r="B2926" s="70" t="s">
        <v>2930</v>
      </c>
      <c r="C2926" s="71" t="s">
        <v>14</v>
      </c>
      <c r="D2926" s="72">
        <v>0</v>
      </c>
    </row>
    <row r="2927" spans="1:4" x14ac:dyDescent="0.25">
      <c r="A2927" s="71">
        <v>97252</v>
      </c>
      <c r="B2927" s="70" t="s">
        <v>2931</v>
      </c>
      <c r="C2927" s="71" t="s">
        <v>14</v>
      </c>
      <c r="D2927" s="72">
        <v>0</v>
      </c>
    </row>
    <row r="2928" spans="1:4" x14ac:dyDescent="0.25">
      <c r="A2928" s="71">
        <v>97257</v>
      </c>
      <c r="B2928" s="70" t="s">
        <v>2932</v>
      </c>
      <c r="C2928" s="71" t="s">
        <v>14</v>
      </c>
      <c r="D2928" s="72">
        <v>0</v>
      </c>
    </row>
    <row r="2929" spans="1:4" x14ac:dyDescent="0.25">
      <c r="A2929" s="71">
        <v>97256</v>
      </c>
      <c r="B2929" s="70" t="s">
        <v>2933</v>
      </c>
      <c r="C2929" s="71" t="s">
        <v>14</v>
      </c>
      <c r="D2929" s="72">
        <v>0</v>
      </c>
    </row>
    <row r="2930" spans="1:4" x14ac:dyDescent="0.25">
      <c r="A2930" s="71">
        <v>97253</v>
      </c>
      <c r="B2930" s="70" t="s">
        <v>2934</v>
      </c>
      <c r="C2930" s="71" t="s">
        <v>14</v>
      </c>
      <c r="D2930" s="72">
        <v>0</v>
      </c>
    </row>
    <row r="2931" spans="1:4" x14ac:dyDescent="0.25">
      <c r="A2931" s="71">
        <v>97261</v>
      </c>
      <c r="B2931" s="70" t="s">
        <v>2935</v>
      </c>
      <c r="C2931" s="71" t="s">
        <v>14</v>
      </c>
      <c r="D2931" s="72">
        <v>0</v>
      </c>
    </row>
    <row r="2932" spans="1:4" x14ac:dyDescent="0.25">
      <c r="A2932" s="71">
        <v>97260</v>
      </c>
      <c r="B2932" s="70" t="s">
        <v>2936</v>
      </c>
      <c r="C2932" s="71" t="s">
        <v>14</v>
      </c>
      <c r="D2932" s="72">
        <v>0</v>
      </c>
    </row>
    <row r="2933" spans="1:4" x14ac:dyDescent="0.25">
      <c r="A2933" s="71">
        <v>97265</v>
      </c>
      <c r="B2933" s="70" t="s">
        <v>2937</v>
      </c>
      <c r="C2933" s="71" t="s">
        <v>14</v>
      </c>
      <c r="D2933" s="72">
        <v>0</v>
      </c>
    </row>
    <row r="2934" spans="1:4" x14ac:dyDescent="0.25">
      <c r="A2934" s="71">
        <v>97264</v>
      </c>
      <c r="B2934" s="70" t="s">
        <v>2938</v>
      </c>
      <c r="C2934" s="71" t="s">
        <v>14</v>
      </c>
      <c r="D2934" s="72">
        <v>0</v>
      </c>
    </row>
    <row r="2935" spans="1:4" x14ac:dyDescent="0.25">
      <c r="A2935" s="71">
        <v>97269</v>
      </c>
      <c r="B2935" s="70" t="s">
        <v>2939</v>
      </c>
      <c r="C2935" s="71" t="s">
        <v>14</v>
      </c>
      <c r="D2935" s="72">
        <v>0</v>
      </c>
    </row>
    <row r="2936" spans="1:4" x14ac:dyDescent="0.25">
      <c r="A2936" s="71">
        <v>97268</v>
      </c>
      <c r="B2936" s="70" t="s">
        <v>2940</v>
      </c>
      <c r="C2936" s="71" t="s">
        <v>14</v>
      </c>
      <c r="D2936" s="72">
        <v>0</v>
      </c>
    </row>
    <row r="2937" spans="1:4" x14ac:dyDescent="0.25">
      <c r="A2937" s="71">
        <v>97273</v>
      </c>
      <c r="B2937" s="70" t="s">
        <v>2941</v>
      </c>
      <c r="C2937" s="71" t="s">
        <v>14</v>
      </c>
      <c r="D2937" s="72">
        <v>0</v>
      </c>
    </row>
    <row r="2938" spans="1:4" x14ac:dyDescent="0.25">
      <c r="A2938" s="71">
        <v>97272</v>
      </c>
      <c r="B2938" s="70" t="s">
        <v>2942</v>
      </c>
      <c r="C2938" s="71" t="s">
        <v>14</v>
      </c>
      <c r="D2938" s="72">
        <v>0</v>
      </c>
    </row>
    <row r="2939" spans="1:4" x14ac:dyDescent="0.25">
      <c r="A2939" s="71">
        <v>97315</v>
      </c>
      <c r="B2939" s="70" t="s">
        <v>2943</v>
      </c>
      <c r="C2939" s="71" t="s">
        <v>14</v>
      </c>
      <c r="D2939" s="72">
        <v>0</v>
      </c>
    </row>
    <row r="2940" spans="1:4" x14ac:dyDescent="0.25">
      <c r="A2940" s="71">
        <v>97316</v>
      </c>
      <c r="B2940" s="70" t="s">
        <v>2944</v>
      </c>
      <c r="C2940" s="71" t="s">
        <v>14</v>
      </c>
      <c r="D2940" s="72">
        <v>0</v>
      </c>
    </row>
    <row r="2941" spans="1:4" x14ac:dyDescent="0.25">
      <c r="A2941" s="71">
        <v>97317</v>
      </c>
      <c r="B2941" s="70" t="s">
        <v>2945</v>
      </c>
      <c r="C2941" s="71" t="s">
        <v>14</v>
      </c>
      <c r="D2941" s="72">
        <v>0</v>
      </c>
    </row>
    <row r="2942" spans="1:4" x14ac:dyDescent="0.25">
      <c r="A2942" s="71">
        <v>97318</v>
      </c>
      <c r="B2942" s="70" t="s">
        <v>2946</v>
      </c>
      <c r="C2942" s="71" t="s">
        <v>14</v>
      </c>
      <c r="D2942" s="72">
        <v>0</v>
      </c>
    </row>
    <row r="2943" spans="1:4" x14ac:dyDescent="0.25">
      <c r="A2943" s="71">
        <v>97319</v>
      </c>
      <c r="B2943" s="70" t="s">
        <v>2947</v>
      </c>
      <c r="C2943" s="71" t="s">
        <v>14</v>
      </c>
      <c r="D2943" s="72">
        <v>0</v>
      </c>
    </row>
    <row r="2944" spans="1:4" x14ac:dyDescent="0.25">
      <c r="A2944" s="71">
        <v>97320</v>
      </c>
      <c r="B2944" s="70" t="s">
        <v>2948</v>
      </c>
      <c r="C2944" s="71" t="s">
        <v>14</v>
      </c>
      <c r="D2944" s="72">
        <v>0</v>
      </c>
    </row>
    <row r="2945" spans="1:4" x14ac:dyDescent="0.25">
      <c r="A2945" s="71">
        <v>97321</v>
      </c>
      <c r="B2945" s="70" t="s">
        <v>2949</v>
      </c>
      <c r="C2945" s="71" t="s">
        <v>14</v>
      </c>
      <c r="D2945" s="72">
        <v>0</v>
      </c>
    </row>
    <row r="2946" spans="1:4" x14ac:dyDescent="0.25">
      <c r="A2946" s="71">
        <v>97322</v>
      </c>
      <c r="B2946" s="70" t="s">
        <v>2950</v>
      </c>
      <c r="C2946" s="71" t="s">
        <v>14</v>
      </c>
      <c r="D2946" s="72">
        <v>0</v>
      </c>
    </row>
    <row r="2947" spans="1:4" x14ac:dyDescent="0.25">
      <c r="A2947" s="71">
        <v>97313</v>
      </c>
      <c r="B2947" s="70" t="s">
        <v>2951</v>
      </c>
      <c r="C2947" s="71" t="s">
        <v>14</v>
      </c>
      <c r="D2947" s="72">
        <v>0</v>
      </c>
    </row>
    <row r="2948" spans="1:4" x14ac:dyDescent="0.25">
      <c r="A2948" s="71">
        <v>97323</v>
      </c>
      <c r="B2948" s="70" t="s">
        <v>2952</v>
      </c>
      <c r="C2948" s="71" t="s">
        <v>14</v>
      </c>
      <c r="D2948" s="72">
        <v>0</v>
      </c>
    </row>
    <row r="2949" spans="1:4" x14ac:dyDescent="0.25">
      <c r="A2949" s="71">
        <v>97324</v>
      </c>
      <c r="B2949" s="70" t="s">
        <v>2953</v>
      </c>
      <c r="C2949" s="71" t="s">
        <v>14</v>
      </c>
      <c r="D2949" s="72">
        <v>0</v>
      </c>
    </row>
    <row r="2950" spans="1:4" x14ac:dyDescent="0.25">
      <c r="A2950" s="71">
        <v>97314</v>
      </c>
      <c r="B2950" s="70" t="s">
        <v>2954</v>
      </c>
      <c r="C2950" s="71" t="s">
        <v>14</v>
      </c>
      <c r="D2950" s="72">
        <v>0</v>
      </c>
    </row>
    <row r="2951" spans="1:4" x14ac:dyDescent="0.25">
      <c r="A2951" s="71">
        <v>97325</v>
      </c>
      <c r="B2951" s="70" t="s">
        <v>2955</v>
      </c>
      <c r="C2951" s="71" t="s">
        <v>14</v>
      </c>
      <c r="D2951" s="72">
        <v>0</v>
      </c>
    </row>
    <row r="2952" spans="1:4" x14ac:dyDescent="0.25">
      <c r="A2952" s="71">
        <v>103517</v>
      </c>
      <c r="B2952" s="70" t="s">
        <v>2956</v>
      </c>
      <c r="C2952" s="71" t="s">
        <v>14</v>
      </c>
      <c r="D2952" s="72">
        <v>3103.21</v>
      </c>
    </row>
    <row r="2953" spans="1:4" x14ac:dyDescent="0.25">
      <c r="A2953" s="71">
        <v>103518</v>
      </c>
      <c r="B2953" s="70" t="s">
        <v>2957</v>
      </c>
      <c r="C2953" s="71" t="s">
        <v>14</v>
      </c>
      <c r="D2953" s="72">
        <v>0</v>
      </c>
    </row>
    <row r="2954" spans="1:4" x14ac:dyDescent="0.25">
      <c r="A2954" s="71">
        <v>103519</v>
      </c>
      <c r="B2954" s="70" t="s">
        <v>2958</v>
      </c>
      <c r="C2954" s="71" t="s">
        <v>14</v>
      </c>
      <c r="D2954" s="72">
        <v>11.6</v>
      </c>
    </row>
    <row r="2955" spans="1:4" x14ac:dyDescent="0.25">
      <c r="A2955" s="71">
        <v>103515</v>
      </c>
      <c r="B2955" s="70" t="s">
        <v>2959</v>
      </c>
      <c r="C2955" s="71" t="s">
        <v>14</v>
      </c>
      <c r="D2955" s="72">
        <v>0</v>
      </c>
    </row>
    <row r="2956" spans="1:4" x14ac:dyDescent="0.25">
      <c r="A2956" s="71">
        <v>103502</v>
      </c>
      <c r="B2956" s="70" t="s">
        <v>2960</v>
      </c>
      <c r="C2956" s="71" t="s">
        <v>16</v>
      </c>
      <c r="D2956" s="72">
        <v>0</v>
      </c>
    </row>
    <row r="2957" spans="1:4" x14ac:dyDescent="0.25">
      <c r="A2957" s="71">
        <v>103504</v>
      </c>
      <c r="B2957" s="70" t="s">
        <v>2961</v>
      </c>
      <c r="C2957" s="71" t="s">
        <v>16</v>
      </c>
      <c r="D2957" s="72">
        <v>0</v>
      </c>
    </row>
    <row r="2958" spans="1:4" x14ac:dyDescent="0.25">
      <c r="A2958" s="71">
        <v>103503</v>
      </c>
      <c r="B2958" s="70" t="s">
        <v>2962</v>
      </c>
      <c r="C2958" s="71" t="s">
        <v>16</v>
      </c>
      <c r="D2958" s="72">
        <v>0</v>
      </c>
    </row>
    <row r="2959" spans="1:4" x14ac:dyDescent="0.25">
      <c r="A2959" s="71">
        <v>103505</v>
      </c>
      <c r="B2959" s="70" t="s">
        <v>2963</v>
      </c>
      <c r="C2959" s="71" t="s">
        <v>16</v>
      </c>
      <c r="D2959" s="72">
        <v>0</v>
      </c>
    </row>
    <row r="2960" spans="1:4" x14ac:dyDescent="0.25">
      <c r="A2960" s="71">
        <v>103499</v>
      </c>
      <c r="B2960" s="70" t="s">
        <v>2964</v>
      </c>
      <c r="C2960" s="71" t="s">
        <v>14</v>
      </c>
      <c r="D2960" s="72">
        <v>0</v>
      </c>
    </row>
    <row r="2961" spans="1:4" x14ac:dyDescent="0.25">
      <c r="A2961" s="71">
        <v>103501</v>
      </c>
      <c r="B2961" s="70" t="s">
        <v>2965</v>
      </c>
      <c r="C2961" s="71" t="s">
        <v>14</v>
      </c>
      <c r="D2961" s="72">
        <v>0</v>
      </c>
    </row>
    <row r="2962" spans="1:4" x14ac:dyDescent="0.25">
      <c r="A2962" s="71">
        <v>103500</v>
      </c>
      <c r="B2962" s="70" t="s">
        <v>2966</v>
      </c>
      <c r="C2962" s="71" t="s">
        <v>14</v>
      </c>
      <c r="D2962" s="72">
        <v>0</v>
      </c>
    </row>
    <row r="2963" spans="1:4" x14ac:dyDescent="0.25">
      <c r="A2963" s="71">
        <v>103496</v>
      </c>
      <c r="B2963" s="70" t="s">
        <v>2967</v>
      </c>
      <c r="C2963" s="71" t="s">
        <v>14</v>
      </c>
      <c r="D2963" s="72">
        <v>0</v>
      </c>
    </row>
    <row r="2964" spans="1:4" x14ac:dyDescent="0.25">
      <c r="A2964" s="71">
        <v>103498</v>
      </c>
      <c r="B2964" s="70" t="s">
        <v>2968</v>
      </c>
      <c r="C2964" s="71" t="s">
        <v>14</v>
      </c>
      <c r="D2964" s="72">
        <v>0</v>
      </c>
    </row>
    <row r="2965" spans="1:4" x14ac:dyDescent="0.25">
      <c r="A2965" s="71">
        <v>103497</v>
      </c>
      <c r="B2965" s="70" t="s">
        <v>2969</v>
      </c>
      <c r="C2965" s="71" t="s">
        <v>14</v>
      </c>
      <c r="D2965" s="72">
        <v>0</v>
      </c>
    </row>
    <row r="2966" spans="1:4" x14ac:dyDescent="0.25">
      <c r="A2966" s="71">
        <v>103516</v>
      </c>
      <c r="B2966" s="70" t="s">
        <v>2970</v>
      </c>
      <c r="C2966" s="71" t="s">
        <v>14</v>
      </c>
      <c r="D2966" s="72">
        <v>0</v>
      </c>
    </row>
    <row r="2967" spans="1:4" x14ac:dyDescent="0.25">
      <c r="A2967" s="71">
        <v>103506</v>
      </c>
      <c r="B2967" s="70" t="s">
        <v>2971</v>
      </c>
      <c r="C2967" s="71" t="s">
        <v>14</v>
      </c>
      <c r="D2967" s="72">
        <v>0</v>
      </c>
    </row>
    <row r="2968" spans="1:4" x14ac:dyDescent="0.25">
      <c r="A2968" s="71">
        <v>103507</v>
      </c>
      <c r="B2968" s="70" t="s">
        <v>2972</v>
      </c>
      <c r="C2968" s="71" t="s">
        <v>14</v>
      </c>
      <c r="D2968" s="72">
        <v>0</v>
      </c>
    </row>
    <row r="2969" spans="1:4" x14ac:dyDescent="0.25">
      <c r="A2969" s="71">
        <v>103493</v>
      </c>
      <c r="B2969" s="70" t="s">
        <v>2973</v>
      </c>
      <c r="C2969" s="71" t="s">
        <v>14</v>
      </c>
      <c r="D2969" s="72">
        <v>0</v>
      </c>
    </row>
    <row r="2970" spans="1:4" x14ac:dyDescent="0.25">
      <c r="A2970" s="71">
        <v>103495</v>
      </c>
      <c r="B2970" s="70" t="s">
        <v>2974</v>
      </c>
      <c r="C2970" s="71" t="s">
        <v>14</v>
      </c>
      <c r="D2970" s="72">
        <v>0</v>
      </c>
    </row>
    <row r="2971" spans="1:4" x14ac:dyDescent="0.25">
      <c r="A2971" s="71">
        <v>103494</v>
      </c>
      <c r="B2971" s="70" t="s">
        <v>2975</v>
      </c>
      <c r="C2971" s="71" t="s">
        <v>14</v>
      </c>
      <c r="D2971" s="72">
        <v>0</v>
      </c>
    </row>
    <row r="2972" spans="1:4" x14ac:dyDescent="0.25">
      <c r="A2972" s="71">
        <v>103513</v>
      </c>
      <c r="B2972" s="70" t="s">
        <v>2976</v>
      </c>
      <c r="C2972" s="71" t="s">
        <v>14</v>
      </c>
      <c r="D2972" s="72">
        <v>0</v>
      </c>
    </row>
    <row r="2973" spans="1:4" x14ac:dyDescent="0.25">
      <c r="A2973" s="71">
        <v>103523</v>
      </c>
      <c r="B2973" s="70" t="s">
        <v>2977</v>
      </c>
      <c r="C2973" s="71" t="s">
        <v>14</v>
      </c>
      <c r="D2973" s="72">
        <v>10394.51</v>
      </c>
    </row>
    <row r="2974" spans="1:4" x14ac:dyDescent="0.25">
      <c r="A2974" s="71">
        <v>103509</v>
      </c>
      <c r="B2974" s="70" t="s">
        <v>2978</v>
      </c>
      <c r="C2974" s="71" t="s">
        <v>14</v>
      </c>
      <c r="D2974" s="72">
        <v>0</v>
      </c>
    </row>
    <row r="2975" spans="1:4" x14ac:dyDescent="0.25">
      <c r="A2975" s="71">
        <v>103514</v>
      </c>
      <c r="B2975" s="70" t="s">
        <v>2979</v>
      </c>
      <c r="C2975" s="71" t="s">
        <v>14</v>
      </c>
      <c r="D2975" s="72">
        <v>0</v>
      </c>
    </row>
    <row r="2976" spans="1:4" x14ac:dyDescent="0.25">
      <c r="A2976" s="71">
        <v>103510</v>
      </c>
      <c r="B2976" s="70" t="s">
        <v>2980</v>
      </c>
      <c r="C2976" s="71" t="s">
        <v>14</v>
      </c>
      <c r="D2976" s="72">
        <v>0</v>
      </c>
    </row>
    <row r="2977" spans="1:4" x14ac:dyDescent="0.25">
      <c r="A2977" s="71">
        <v>103520</v>
      </c>
      <c r="B2977" s="70" t="s">
        <v>2981</v>
      </c>
      <c r="C2977" s="71" t="s">
        <v>14</v>
      </c>
      <c r="D2977" s="72">
        <v>5113.7700000000004</v>
      </c>
    </row>
    <row r="2978" spans="1:4" x14ac:dyDescent="0.25">
      <c r="A2978" s="71">
        <v>103511</v>
      </c>
      <c r="B2978" s="70" t="s">
        <v>2982</v>
      </c>
      <c r="C2978" s="71" t="s">
        <v>14</v>
      </c>
      <c r="D2978" s="72">
        <v>0</v>
      </c>
    </row>
    <row r="2979" spans="1:4" x14ac:dyDescent="0.25">
      <c r="A2979" s="71">
        <v>103521</v>
      </c>
      <c r="B2979" s="70" t="s">
        <v>2983</v>
      </c>
      <c r="C2979" s="71" t="s">
        <v>14</v>
      </c>
      <c r="D2979" s="72">
        <v>6790.11</v>
      </c>
    </row>
    <row r="2980" spans="1:4" x14ac:dyDescent="0.25">
      <c r="A2980" s="71">
        <v>103512</v>
      </c>
      <c r="B2980" s="70" t="s">
        <v>2984</v>
      </c>
      <c r="C2980" s="71" t="s">
        <v>14</v>
      </c>
      <c r="D2980" s="72">
        <v>0</v>
      </c>
    </row>
    <row r="2981" spans="1:4" x14ac:dyDescent="0.25">
      <c r="A2981" s="71">
        <v>103522</v>
      </c>
      <c r="B2981" s="70" t="s">
        <v>2985</v>
      </c>
      <c r="C2981" s="71" t="s">
        <v>14</v>
      </c>
      <c r="D2981" s="72">
        <v>6939.42</v>
      </c>
    </row>
    <row r="2982" spans="1:4" x14ac:dyDescent="0.25">
      <c r="A2982" s="71">
        <v>103508</v>
      </c>
      <c r="B2982" s="70" t="s">
        <v>2986</v>
      </c>
      <c r="C2982" s="71" t="s">
        <v>14</v>
      </c>
      <c r="D2982" s="72">
        <v>0</v>
      </c>
    </row>
    <row r="2983" spans="1:4" x14ac:dyDescent="0.25">
      <c r="A2983" s="71">
        <v>103524</v>
      </c>
      <c r="B2983" s="70" t="s">
        <v>2987</v>
      </c>
      <c r="C2983" s="71" t="s">
        <v>14</v>
      </c>
      <c r="D2983" s="72">
        <v>0</v>
      </c>
    </row>
    <row r="2984" spans="1:4" x14ac:dyDescent="0.25">
      <c r="A2984" s="71">
        <v>103526</v>
      </c>
      <c r="B2984" s="70" t="s">
        <v>2988</v>
      </c>
      <c r="C2984" s="71" t="s">
        <v>14</v>
      </c>
      <c r="D2984" s="72">
        <v>0</v>
      </c>
    </row>
    <row r="2985" spans="1:4" x14ac:dyDescent="0.25">
      <c r="A2985" s="71">
        <v>103525</v>
      </c>
      <c r="B2985" s="70" t="s">
        <v>2989</v>
      </c>
      <c r="C2985" s="71" t="s">
        <v>14</v>
      </c>
      <c r="D2985" s="72">
        <v>0</v>
      </c>
    </row>
    <row r="2986" spans="1:4" x14ac:dyDescent="0.25">
      <c r="A2986" s="71">
        <v>97062</v>
      </c>
      <c r="B2986" s="70" t="s">
        <v>2990</v>
      </c>
      <c r="C2986" s="71" t="s">
        <v>37</v>
      </c>
      <c r="D2986" s="72">
        <v>6.17</v>
      </c>
    </row>
    <row r="2987" spans="1:4" x14ac:dyDescent="0.25">
      <c r="A2987" s="71">
        <v>97061</v>
      </c>
      <c r="B2987" s="70" t="s">
        <v>2991</v>
      </c>
      <c r="C2987" s="71" t="s">
        <v>37</v>
      </c>
      <c r="D2987" s="72">
        <v>0</v>
      </c>
    </row>
    <row r="2988" spans="1:4" x14ac:dyDescent="0.25">
      <c r="A2988" s="71">
        <v>104988</v>
      </c>
      <c r="B2988" s="70" t="s">
        <v>2992</v>
      </c>
      <c r="C2988" s="71" t="s">
        <v>37</v>
      </c>
      <c r="D2988" s="72">
        <v>0</v>
      </c>
    </row>
    <row r="2989" spans="1:4" x14ac:dyDescent="0.25">
      <c r="A2989" s="71">
        <v>104979</v>
      </c>
      <c r="B2989" s="70" t="s">
        <v>2993</v>
      </c>
      <c r="C2989" s="71" t="s">
        <v>37</v>
      </c>
      <c r="D2989" s="72">
        <v>0</v>
      </c>
    </row>
    <row r="2990" spans="1:4" x14ac:dyDescent="0.25">
      <c r="A2990" s="71">
        <v>97040</v>
      </c>
      <c r="B2990" s="70" t="s">
        <v>2994</v>
      </c>
      <c r="C2990" s="71" t="s">
        <v>37</v>
      </c>
      <c r="D2990" s="72">
        <v>16.420000000000002</v>
      </c>
    </row>
    <row r="2991" spans="1:4" x14ac:dyDescent="0.25">
      <c r="A2991" s="71">
        <v>97041</v>
      </c>
      <c r="B2991" s="70" t="s">
        <v>2995</v>
      </c>
      <c r="C2991" s="71" t="s">
        <v>37</v>
      </c>
      <c r="D2991" s="72">
        <v>125.04</v>
      </c>
    </row>
    <row r="2992" spans="1:4" x14ac:dyDescent="0.25">
      <c r="A2992" s="71">
        <v>97039</v>
      </c>
      <c r="B2992" s="70" t="s">
        <v>2996</v>
      </c>
      <c r="C2992" s="71" t="s">
        <v>37</v>
      </c>
      <c r="D2992" s="72">
        <v>85.04</v>
      </c>
    </row>
    <row r="2993" spans="1:4" x14ac:dyDescent="0.25">
      <c r="A2993" s="71">
        <v>102655</v>
      </c>
      <c r="B2993" s="70" t="s">
        <v>2997</v>
      </c>
      <c r="C2993" s="71" t="s">
        <v>16</v>
      </c>
      <c r="D2993" s="72">
        <v>0</v>
      </c>
    </row>
    <row r="2994" spans="1:4" x14ac:dyDescent="0.25">
      <c r="A2994" s="71">
        <v>104987</v>
      </c>
      <c r="B2994" s="70" t="s">
        <v>2998</v>
      </c>
      <c r="C2994" s="71" t="s">
        <v>16</v>
      </c>
      <c r="D2994" s="72">
        <v>0</v>
      </c>
    </row>
    <row r="2995" spans="1:4" x14ac:dyDescent="0.25">
      <c r="A2995" s="71">
        <v>104986</v>
      </c>
      <c r="B2995" s="70" t="s">
        <v>2999</v>
      </c>
      <c r="C2995" s="71" t="s">
        <v>16</v>
      </c>
      <c r="D2995" s="72">
        <v>0</v>
      </c>
    </row>
    <row r="2996" spans="1:4" x14ac:dyDescent="0.25">
      <c r="A2996" s="71">
        <v>104984</v>
      </c>
      <c r="B2996" s="70" t="s">
        <v>3000</v>
      </c>
      <c r="C2996" s="71" t="s">
        <v>16</v>
      </c>
      <c r="D2996" s="72">
        <v>0</v>
      </c>
    </row>
    <row r="2997" spans="1:4" x14ac:dyDescent="0.25">
      <c r="A2997" s="71">
        <v>104985</v>
      </c>
      <c r="B2997" s="70" t="s">
        <v>3001</v>
      </c>
      <c r="C2997" s="71" t="s">
        <v>16</v>
      </c>
      <c r="D2997" s="72">
        <v>0</v>
      </c>
    </row>
    <row r="2998" spans="1:4" x14ac:dyDescent="0.25">
      <c r="A2998" s="71">
        <v>97026</v>
      </c>
      <c r="B2998" s="70" t="s">
        <v>3002</v>
      </c>
      <c r="C2998" s="71" t="s">
        <v>16</v>
      </c>
      <c r="D2998" s="72">
        <v>0</v>
      </c>
    </row>
    <row r="2999" spans="1:4" x14ac:dyDescent="0.25">
      <c r="A2999" s="71">
        <v>97025</v>
      </c>
      <c r="B2999" s="70" t="s">
        <v>3003</v>
      </c>
      <c r="C2999" s="71" t="s">
        <v>16</v>
      </c>
      <c r="D2999" s="72">
        <v>0</v>
      </c>
    </row>
    <row r="3000" spans="1:4" x14ac:dyDescent="0.25">
      <c r="A3000" s="71">
        <v>97032</v>
      </c>
      <c r="B3000" s="70" t="s">
        <v>3004</v>
      </c>
      <c r="C3000" s="71" t="s">
        <v>16</v>
      </c>
      <c r="D3000" s="72">
        <v>54.84</v>
      </c>
    </row>
    <row r="3001" spans="1:4" x14ac:dyDescent="0.25">
      <c r="A3001" s="71">
        <v>97031</v>
      </c>
      <c r="B3001" s="70" t="s">
        <v>3005</v>
      </c>
      <c r="C3001" s="71" t="s">
        <v>16</v>
      </c>
      <c r="D3001" s="72">
        <v>90.53</v>
      </c>
    </row>
    <row r="3002" spans="1:4" x14ac:dyDescent="0.25">
      <c r="A3002" s="71">
        <v>97036</v>
      </c>
      <c r="B3002" s="70" t="s">
        <v>3006</v>
      </c>
      <c r="C3002" s="71" t="s">
        <v>16</v>
      </c>
      <c r="D3002" s="72">
        <v>0</v>
      </c>
    </row>
    <row r="3003" spans="1:4" x14ac:dyDescent="0.25">
      <c r="A3003" s="71">
        <v>97035</v>
      </c>
      <c r="B3003" s="70" t="s">
        <v>3007</v>
      </c>
      <c r="C3003" s="71" t="s">
        <v>16</v>
      </c>
      <c r="D3003" s="72">
        <v>0</v>
      </c>
    </row>
    <row r="3004" spans="1:4" x14ac:dyDescent="0.25">
      <c r="A3004" s="71">
        <v>97034</v>
      </c>
      <c r="B3004" s="70" t="s">
        <v>3008</v>
      </c>
      <c r="C3004" s="71" t="s">
        <v>16</v>
      </c>
      <c r="D3004" s="72">
        <v>55.85</v>
      </c>
    </row>
    <row r="3005" spans="1:4" x14ac:dyDescent="0.25">
      <c r="A3005" s="71">
        <v>97033</v>
      </c>
      <c r="B3005" s="70" t="s">
        <v>3009</v>
      </c>
      <c r="C3005" s="71" t="s">
        <v>16</v>
      </c>
      <c r="D3005" s="72">
        <v>87.76</v>
      </c>
    </row>
    <row r="3006" spans="1:4" x14ac:dyDescent="0.25">
      <c r="A3006" s="71">
        <v>97030</v>
      </c>
      <c r="B3006" s="70" t="s">
        <v>3010</v>
      </c>
      <c r="C3006" s="71" t="s">
        <v>16</v>
      </c>
      <c r="D3006" s="72">
        <v>0</v>
      </c>
    </row>
    <row r="3007" spans="1:4" x14ac:dyDescent="0.25">
      <c r="A3007" s="71">
        <v>97029</v>
      </c>
      <c r="B3007" s="70" t="s">
        <v>3011</v>
      </c>
      <c r="C3007" s="71" t="s">
        <v>16</v>
      </c>
      <c r="D3007" s="72">
        <v>0</v>
      </c>
    </row>
    <row r="3008" spans="1:4" x14ac:dyDescent="0.25">
      <c r="A3008" s="71">
        <v>97028</v>
      </c>
      <c r="B3008" s="70" t="s">
        <v>3012</v>
      </c>
      <c r="C3008" s="71" t="s">
        <v>16</v>
      </c>
      <c r="D3008" s="72">
        <v>0</v>
      </c>
    </row>
    <row r="3009" spans="1:4" x14ac:dyDescent="0.25">
      <c r="A3009" s="71">
        <v>97027</v>
      </c>
      <c r="B3009" s="70" t="s">
        <v>3013</v>
      </c>
      <c r="C3009" s="71" t="s">
        <v>16</v>
      </c>
      <c r="D3009" s="72">
        <v>0</v>
      </c>
    </row>
    <row r="3010" spans="1:4" x14ac:dyDescent="0.25">
      <c r="A3010" s="71">
        <v>97038</v>
      </c>
      <c r="B3010" s="70" t="s">
        <v>3014</v>
      </c>
      <c r="C3010" s="71" t="s">
        <v>16</v>
      </c>
      <c r="D3010" s="72">
        <v>0</v>
      </c>
    </row>
    <row r="3011" spans="1:4" x14ac:dyDescent="0.25">
      <c r="A3011" s="71">
        <v>97037</v>
      </c>
      <c r="B3011" s="70" t="s">
        <v>3015</v>
      </c>
      <c r="C3011" s="71" t="s">
        <v>16</v>
      </c>
      <c r="D3011" s="72">
        <v>0</v>
      </c>
    </row>
    <row r="3012" spans="1:4" x14ac:dyDescent="0.25">
      <c r="A3012" s="71">
        <v>97014</v>
      </c>
      <c r="B3012" s="70" t="s">
        <v>3016</v>
      </c>
      <c r="C3012" s="71" t="s">
        <v>16</v>
      </c>
      <c r="D3012" s="72">
        <v>65.55</v>
      </c>
    </row>
    <row r="3013" spans="1:4" x14ac:dyDescent="0.25">
      <c r="A3013" s="71">
        <v>97015</v>
      </c>
      <c r="B3013" s="70" t="s">
        <v>3017</v>
      </c>
      <c r="C3013" s="71" t="s">
        <v>16</v>
      </c>
      <c r="D3013" s="72">
        <v>53.73</v>
      </c>
    </row>
    <row r="3014" spans="1:4" x14ac:dyDescent="0.25">
      <c r="A3014" s="71">
        <v>97013</v>
      </c>
      <c r="B3014" s="70" t="s">
        <v>3018</v>
      </c>
      <c r="C3014" s="71" t="s">
        <v>16</v>
      </c>
      <c r="D3014" s="72">
        <v>89.22</v>
      </c>
    </row>
    <row r="3015" spans="1:4" x14ac:dyDescent="0.25">
      <c r="A3015" s="71">
        <v>97017</v>
      </c>
      <c r="B3015" s="70" t="s">
        <v>3019</v>
      </c>
      <c r="C3015" s="71" t="s">
        <v>16</v>
      </c>
      <c r="D3015" s="72">
        <v>45.73</v>
      </c>
    </row>
    <row r="3016" spans="1:4" x14ac:dyDescent="0.25">
      <c r="A3016" s="71">
        <v>97018</v>
      </c>
      <c r="B3016" s="70" t="s">
        <v>3020</v>
      </c>
      <c r="C3016" s="71" t="s">
        <v>16</v>
      </c>
      <c r="D3016" s="72">
        <v>37.799999999999997</v>
      </c>
    </row>
    <row r="3017" spans="1:4" x14ac:dyDescent="0.25">
      <c r="A3017" s="71">
        <v>97016</v>
      </c>
      <c r="B3017" s="70" t="s">
        <v>3021</v>
      </c>
      <c r="C3017" s="71" t="s">
        <v>16</v>
      </c>
      <c r="D3017" s="72">
        <v>61.74</v>
      </c>
    </row>
    <row r="3018" spans="1:4" x14ac:dyDescent="0.25">
      <c r="A3018" s="71">
        <v>97024</v>
      </c>
      <c r="B3018" s="70" t="s">
        <v>3022</v>
      </c>
      <c r="C3018" s="71" t="s">
        <v>16</v>
      </c>
      <c r="D3018" s="72">
        <v>0</v>
      </c>
    </row>
    <row r="3019" spans="1:4" x14ac:dyDescent="0.25">
      <c r="A3019" s="71">
        <v>97023</v>
      </c>
      <c r="B3019" s="70" t="s">
        <v>3023</v>
      </c>
      <c r="C3019" s="71" t="s">
        <v>16</v>
      </c>
      <c r="D3019" s="72">
        <v>0</v>
      </c>
    </row>
    <row r="3020" spans="1:4" x14ac:dyDescent="0.25">
      <c r="A3020" s="71">
        <v>105804</v>
      </c>
      <c r="B3020" s="70" t="s">
        <v>3024</v>
      </c>
      <c r="C3020" s="71" t="s">
        <v>16</v>
      </c>
      <c r="D3020" s="72">
        <v>0</v>
      </c>
    </row>
    <row r="3021" spans="1:4" x14ac:dyDescent="0.25">
      <c r="A3021" s="71">
        <v>104990</v>
      </c>
      <c r="B3021" s="70" t="s">
        <v>3025</v>
      </c>
      <c r="C3021" s="71" t="s">
        <v>16</v>
      </c>
      <c r="D3021" s="72">
        <v>11.17</v>
      </c>
    </row>
    <row r="3022" spans="1:4" x14ac:dyDescent="0.25">
      <c r="A3022" s="71">
        <v>97052</v>
      </c>
      <c r="B3022" s="70" t="s">
        <v>3026</v>
      </c>
      <c r="C3022" s="71" t="s">
        <v>14</v>
      </c>
      <c r="D3022" s="72">
        <v>0</v>
      </c>
    </row>
    <row r="3023" spans="1:4" x14ac:dyDescent="0.25">
      <c r="A3023" s="71">
        <v>97054</v>
      </c>
      <c r="B3023" s="70" t="s">
        <v>3027</v>
      </c>
      <c r="C3023" s="71" t="s">
        <v>14</v>
      </c>
      <c r="D3023" s="72">
        <v>28.57</v>
      </c>
    </row>
    <row r="3024" spans="1:4" x14ac:dyDescent="0.25">
      <c r="A3024" s="71">
        <v>104981</v>
      </c>
      <c r="B3024" s="70" t="s">
        <v>3028</v>
      </c>
      <c r="C3024" s="71" t="s">
        <v>16</v>
      </c>
      <c r="D3024" s="72">
        <v>0</v>
      </c>
    </row>
    <row r="3025" spans="1:4" x14ac:dyDescent="0.25">
      <c r="A3025" s="71">
        <v>104980</v>
      </c>
      <c r="B3025" s="70" t="s">
        <v>3029</v>
      </c>
      <c r="C3025" s="71" t="s">
        <v>16</v>
      </c>
      <c r="D3025" s="72">
        <v>0</v>
      </c>
    </row>
    <row r="3026" spans="1:4" x14ac:dyDescent="0.25">
      <c r="A3026" s="71">
        <v>97042</v>
      </c>
      <c r="B3026" s="70" t="s">
        <v>3030</v>
      </c>
      <c r="C3026" s="71" t="s">
        <v>16</v>
      </c>
      <c r="D3026" s="72">
        <v>0</v>
      </c>
    </row>
    <row r="3027" spans="1:4" x14ac:dyDescent="0.25">
      <c r="A3027" s="71">
        <v>97045</v>
      </c>
      <c r="B3027" s="70" t="s">
        <v>3031</v>
      </c>
      <c r="C3027" s="71" t="s">
        <v>16</v>
      </c>
      <c r="D3027" s="72">
        <v>0</v>
      </c>
    </row>
    <row r="3028" spans="1:4" x14ac:dyDescent="0.25">
      <c r="A3028" s="71">
        <v>97044</v>
      </c>
      <c r="B3028" s="70" t="s">
        <v>3032</v>
      </c>
      <c r="C3028" s="71" t="s">
        <v>16</v>
      </c>
      <c r="D3028" s="72">
        <v>0</v>
      </c>
    </row>
    <row r="3029" spans="1:4" x14ac:dyDescent="0.25">
      <c r="A3029" s="71">
        <v>97043</v>
      </c>
      <c r="B3029" s="70" t="s">
        <v>3033</v>
      </c>
      <c r="C3029" s="71" t="s">
        <v>16</v>
      </c>
      <c r="D3029" s="72">
        <v>0</v>
      </c>
    </row>
    <row r="3030" spans="1:4" x14ac:dyDescent="0.25">
      <c r="A3030" s="71">
        <v>97063</v>
      </c>
      <c r="B3030" s="70" t="s">
        <v>3034</v>
      </c>
      <c r="C3030" s="71" t="s">
        <v>37</v>
      </c>
      <c r="D3030" s="72">
        <v>20.04</v>
      </c>
    </row>
    <row r="3031" spans="1:4" x14ac:dyDescent="0.25">
      <c r="A3031" s="71">
        <v>97065</v>
      </c>
      <c r="B3031" s="70" t="s">
        <v>3035</v>
      </c>
      <c r="C3031" s="71" t="s">
        <v>42</v>
      </c>
      <c r="D3031" s="72">
        <v>13.17</v>
      </c>
    </row>
    <row r="3032" spans="1:4" x14ac:dyDescent="0.25">
      <c r="A3032" s="71">
        <v>97064</v>
      </c>
      <c r="B3032" s="70" t="s">
        <v>3036</v>
      </c>
      <c r="C3032" s="71" t="s">
        <v>16</v>
      </c>
      <c r="D3032" s="72">
        <v>27.65</v>
      </c>
    </row>
    <row r="3033" spans="1:4" x14ac:dyDescent="0.25">
      <c r="A3033" s="71">
        <v>97049</v>
      </c>
      <c r="B3033" s="70" t="s">
        <v>3037</v>
      </c>
      <c r="C3033" s="71" t="s">
        <v>37</v>
      </c>
      <c r="D3033" s="72">
        <v>0</v>
      </c>
    </row>
    <row r="3034" spans="1:4" x14ac:dyDescent="0.25">
      <c r="A3034" s="71">
        <v>96997</v>
      </c>
      <c r="B3034" s="70" t="s">
        <v>3038</v>
      </c>
      <c r="C3034" s="71" t="s">
        <v>16</v>
      </c>
      <c r="D3034" s="72">
        <v>0</v>
      </c>
    </row>
    <row r="3035" spans="1:4" x14ac:dyDescent="0.25">
      <c r="A3035" s="71">
        <v>96999</v>
      </c>
      <c r="B3035" s="70" t="s">
        <v>3039</v>
      </c>
      <c r="C3035" s="71" t="s">
        <v>16</v>
      </c>
      <c r="D3035" s="72">
        <v>0</v>
      </c>
    </row>
    <row r="3036" spans="1:4" x14ac:dyDescent="0.25">
      <c r="A3036" s="71">
        <v>96996</v>
      </c>
      <c r="B3036" s="70" t="s">
        <v>3040</v>
      </c>
      <c r="C3036" s="71" t="s">
        <v>16</v>
      </c>
      <c r="D3036" s="72">
        <v>0</v>
      </c>
    </row>
    <row r="3037" spans="1:4" x14ac:dyDescent="0.25">
      <c r="A3037" s="71">
        <v>96998</v>
      </c>
      <c r="B3037" s="70" t="s">
        <v>3041</v>
      </c>
      <c r="C3037" s="71" t="s">
        <v>16</v>
      </c>
      <c r="D3037" s="72">
        <v>0</v>
      </c>
    </row>
    <row r="3038" spans="1:4" x14ac:dyDescent="0.25">
      <c r="A3038" s="71">
        <v>97067</v>
      </c>
      <c r="B3038" s="70" t="s">
        <v>3042</v>
      </c>
      <c r="C3038" s="71" t="s">
        <v>16</v>
      </c>
      <c r="D3038" s="72">
        <v>637.41999999999996</v>
      </c>
    </row>
    <row r="3039" spans="1:4" x14ac:dyDescent="0.25">
      <c r="A3039" s="71">
        <v>97001</v>
      </c>
      <c r="B3039" s="70" t="s">
        <v>3043</v>
      </c>
      <c r="C3039" s="71" t="s">
        <v>16</v>
      </c>
      <c r="D3039" s="72">
        <v>0</v>
      </c>
    </row>
    <row r="3040" spans="1:4" x14ac:dyDescent="0.25">
      <c r="A3040" s="71">
        <v>97003</v>
      </c>
      <c r="B3040" s="70" t="s">
        <v>3044</v>
      </c>
      <c r="C3040" s="71" t="s">
        <v>16</v>
      </c>
      <c r="D3040" s="72">
        <v>0</v>
      </c>
    </row>
    <row r="3041" spans="1:4" x14ac:dyDescent="0.25">
      <c r="A3041" s="71">
        <v>97005</v>
      </c>
      <c r="B3041" s="70" t="s">
        <v>3045</v>
      </c>
      <c r="C3041" s="71" t="s">
        <v>16</v>
      </c>
      <c r="D3041" s="72">
        <v>0</v>
      </c>
    </row>
    <row r="3042" spans="1:4" x14ac:dyDescent="0.25">
      <c r="A3042" s="71">
        <v>97000</v>
      </c>
      <c r="B3042" s="70" t="s">
        <v>3046</v>
      </c>
      <c r="C3042" s="71" t="s">
        <v>16</v>
      </c>
      <c r="D3042" s="72">
        <v>0</v>
      </c>
    </row>
    <row r="3043" spans="1:4" x14ac:dyDescent="0.25">
      <c r="A3043" s="71">
        <v>97002</v>
      </c>
      <c r="B3043" s="70" t="s">
        <v>3047</v>
      </c>
      <c r="C3043" s="71" t="s">
        <v>16</v>
      </c>
      <c r="D3043" s="72">
        <v>0</v>
      </c>
    </row>
    <row r="3044" spans="1:4" x14ac:dyDescent="0.25">
      <c r="A3044" s="71">
        <v>97004</v>
      </c>
      <c r="B3044" s="70" t="s">
        <v>3048</v>
      </c>
      <c r="C3044" s="71" t="s">
        <v>16</v>
      </c>
      <c r="D3044" s="72">
        <v>0</v>
      </c>
    </row>
    <row r="3045" spans="1:4" x14ac:dyDescent="0.25">
      <c r="A3045" s="71">
        <v>97007</v>
      </c>
      <c r="B3045" s="70" t="s">
        <v>3049</v>
      </c>
      <c r="C3045" s="71" t="s">
        <v>16</v>
      </c>
      <c r="D3045" s="72">
        <v>0</v>
      </c>
    </row>
    <row r="3046" spans="1:4" x14ac:dyDescent="0.25">
      <c r="A3046" s="71">
        <v>97009</v>
      </c>
      <c r="B3046" s="70" t="s">
        <v>3050</v>
      </c>
      <c r="C3046" s="71" t="s">
        <v>16</v>
      </c>
      <c r="D3046" s="72">
        <v>0</v>
      </c>
    </row>
    <row r="3047" spans="1:4" x14ac:dyDescent="0.25">
      <c r="A3047" s="71">
        <v>97006</v>
      </c>
      <c r="B3047" s="70" t="s">
        <v>3051</v>
      </c>
      <c r="C3047" s="71" t="s">
        <v>16</v>
      </c>
      <c r="D3047" s="72">
        <v>0</v>
      </c>
    </row>
    <row r="3048" spans="1:4" x14ac:dyDescent="0.25">
      <c r="A3048" s="71">
        <v>97008</v>
      </c>
      <c r="B3048" s="70" t="s">
        <v>3052</v>
      </c>
      <c r="C3048" s="71" t="s">
        <v>16</v>
      </c>
      <c r="D3048" s="72">
        <v>0</v>
      </c>
    </row>
    <row r="3049" spans="1:4" x14ac:dyDescent="0.25">
      <c r="A3049" s="71">
        <v>97048</v>
      </c>
      <c r="B3049" s="70" t="s">
        <v>3053</v>
      </c>
      <c r="C3049" s="71" t="s">
        <v>37</v>
      </c>
      <c r="D3049" s="72">
        <v>0.09</v>
      </c>
    </row>
    <row r="3050" spans="1:4" x14ac:dyDescent="0.25">
      <c r="A3050" s="71">
        <v>97047</v>
      </c>
      <c r="B3050" s="70" t="s">
        <v>3054</v>
      </c>
      <c r="C3050" s="71" t="s">
        <v>37</v>
      </c>
      <c r="D3050" s="72">
        <v>0.13</v>
      </c>
    </row>
    <row r="3051" spans="1:4" x14ac:dyDescent="0.25">
      <c r="A3051" s="71">
        <v>97046</v>
      </c>
      <c r="B3051" s="70" t="s">
        <v>3055</v>
      </c>
      <c r="C3051" s="71" t="s">
        <v>37</v>
      </c>
      <c r="D3051" s="72">
        <v>0.33</v>
      </c>
    </row>
    <row r="3052" spans="1:4" x14ac:dyDescent="0.25">
      <c r="A3052" s="71">
        <v>104989</v>
      </c>
      <c r="B3052" s="70" t="s">
        <v>3056</v>
      </c>
      <c r="C3052" s="71" t="s">
        <v>14</v>
      </c>
      <c r="D3052" s="72">
        <v>37.979999999999997</v>
      </c>
    </row>
    <row r="3053" spans="1:4" x14ac:dyDescent="0.25">
      <c r="A3053" s="71">
        <v>97066</v>
      </c>
      <c r="B3053" s="70" t="s">
        <v>3057</v>
      </c>
      <c r="C3053" s="71" t="s">
        <v>37</v>
      </c>
      <c r="D3053" s="72">
        <v>340.62</v>
      </c>
    </row>
    <row r="3054" spans="1:4" x14ac:dyDescent="0.25">
      <c r="A3054" s="71">
        <v>104982</v>
      </c>
      <c r="B3054" s="70" t="s">
        <v>3058</v>
      </c>
      <c r="C3054" s="71" t="s">
        <v>16</v>
      </c>
      <c r="D3054" s="72">
        <v>0</v>
      </c>
    </row>
    <row r="3055" spans="1:4" x14ac:dyDescent="0.25">
      <c r="A3055" s="71">
        <v>97060</v>
      </c>
      <c r="B3055" s="70" t="s">
        <v>3059</v>
      </c>
      <c r="C3055" s="71" t="s">
        <v>16</v>
      </c>
      <c r="D3055" s="72">
        <v>0</v>
      </c>
    </row>
    <row r="3056" spans="1:4" x14ac:dyDescent="0.25">
      <c r="A3056" s="71">
        <v>97059</v>
      </c>
      <c r="B3056" s="70" t="s">
        <v>3060</v>
      </c>
      <c r="C3056" s="71" t="s">
        <v>16</v>
      </c>
      <c r="D3056" s="72">
        <v>0</v>
      </c>
    </row>
    <row r="3057" spans="1:4" x14ac:dyDescent="0.25">
      <c r="A3057" s="71">
        <v>97058</v>
      </c>
      <c r="B3057" s="70" t="s">
        <v>3061</v>
      </c>
      <c r="C3057" s="71" t="s">
        <v>16</v>
      </c>
      <c r="D3057" s="72">
        <v>0</v>
      </c>
    </row>
    <row r="3058" spans="1:4" x14ac:dyDescent="0.25">
      <c r="A3058" s="71">
        <v>97056</v>
      </c>
      <c r="B3058" s="70" t="s">
        <v>3062</v>
      </c>
      <c r="C3058" s="71" t="s">
        <v>16</v>
      </c>
      <c r="D3058" s="72">
        <v>0</v>
      </c>
    </row>
    <row r="3059" spans="1:4" x14ac:dyDescent="0.25">
      <c r="A3059" s="71">
        <v>97057</v>
      </c>
      <c r="B3059" s="70" t="s">
        <v>3063</v>
      </c>
      <c r="C3059" s="71" t="s">
        <v>16</v>
      </c>
      <c r="D3059" s="72">
        <v>0</v>
      </c>
    </row>
    <row r="3060" spans="1:4" x14ac:dyDescent="0.25">
      <c r="A3060" s="71">
        <v>97055</v>
      </c>
      <c r="B3060" s="70" t="s">
        <v>3064</v>
      </c>
      <c r="C3060" s="71" t="s">
        <v>16</v>
      </c>
      <c r="D3060" s="72">
        <v>0</v>
      </c>
    </row>
    <row r="3061" spans="1:4" x14ac:dyDescent="0.25">
      <c r="A3061" s="71">
        <v>102656</v>
      </c>
      <c r="B3061" s="70" t="s">
        <v>3065</v>
      </c>
      <c r="C3061" s="71" t="s">
        <v>16</v>
      </c>
      <c r="D3061" s="72">
        <v>0</v>
      </c>
    </row>
    <row r="3062" spans="1:4" x14ac:dyDescent="0.25">
      <c r="A3062" s="71">
        <v>104983</v>
      </c>
      <c r="B3062" s="70" t="s">
        <v>3066</v>
      </c>
      <c r="C3062" s="71" t="s">
        <v>14</v>
      </c>
      <c r="D3062" s="72">
        <v>0</v>
      </c>
    </row>
    <row r="3063" spans="1:4" x14ac:dyDescent="0.25">
      <c r="A3063" s="71">
        <v>97050</v>
      </c>
      <c r="B3063" s="70" t="s">
        <v>3067</v>
      </c>
      <c r="C3063" s="71" t="s">
        <v>37</v>
      </c>
      <c r="D3063" s="72">
        <v>0</v>
      </c>
    </row>
    <row r="3064" spans="1:4" x14ac:dyDescent="0.25">
      <c r="A3064" s="71">
        <v>95946</v>
      </c>
      <c r="B3064" s="70" t="s">
        <v>3068</v>
      </c>
      <c r="C3064" s="71" t="s">
        <v>66</v>
      </c>
      <c r="D3064" s="72">
        <v>12.71</v>
      </c>
    </row>
    <row r="3065" spans="1:4" x14ac:dyDescent="0.25">
      <c r="A3065" s="71">
        <v>95947</v>
      </c>
      <c r="B3065" s="70" t="s">
        <v>3069</v>
      </c>
      <c r="C3065" s="71" t="s">
        <v>66</v>
      </c>
      <c r="D3065" s="72">
        <v>9.83</v>
      </c>
    </row>
    <row r="3066" spans="1:4" x14ac:dyDescent="0.25">
      <c r="A3066" s="71">
        <v>95948</v>
      </c>
      <c r="B3066" s="70" t="s">
        <v>3070</v>
      </c>
      <c r="C3066" s="71" t="s">
        <v>66</v>
      </c>
      <c r="D3066" s="72">
        <v>8.7100000000000009</v>
      </c>
    </row>
    <row r="3067" spans="1:4" x14ac:dyDescent="0.25">
      <c r="A3067" s="71">
        <v>95944</v>
      </c>
      <c r="B3067" s="70" t="s">
        <v>3071</v>
      </c>
      <c r="C3067" s="71" t="s">
        <v>66</v>
      </c>
      <c r="D3067" s="72">
        <v>19.47</v>
      </c>
    </row>
    <row r="3068" spans="1:4" x14ac:dyDescent="0.25">
      <c r="A3068" s="71">
        <v>95945</v>
      </c>
      <c r="B3068" s="70" t="s">
        <v>3072</v>
      </c>
      <c r="C3068" s="71" t="s">
        <v>66</v>
      </c>
      <c r="D3068" s="72">
        <v>15.87</v>
      </c>
    </row>
    <row r="3069" spans="1:4" x14ac:dyDescent="0.25">
      <c r="A3069" s="71">
        <v>95943</v>
      </c>
      <c r="B3069" s="70" t="s">
        <v>3073</v>
      </c>
      <c r="C3069" s="71" t="s">
        <v>66</v>
      </c>
      <c r="D3069" s="72">
        <v>21.33</v>
      </c>
    </row>
    <row r="3070" spans="1:4" x14ac:dyDescent="0.25">
      <c r="A3070" s="71">
        <v>102077</v>
      </c>
      <c r="B3070" s="70" t="s">
        <v>3074</v>
      </c>
      <c r="C3070" s="71" t="s">
        <v>42</v>
      </c>
      <c r="D3070" s="72">
        <v>5173.3999999999996</v>
      </c>
    </row>
    <row r="3071" spans="1:4" x14ac:dyDescent="0.25">
      <c r="A3071" s="71">
        <v>102073</v>
      </c>
      <c r="B3071" s="70" t="s">
        <v>3075</v>
      </c>
      <c r="C3071" s="71" t="s">
        <v>42</v>
      </c>
      <c r="D3071" s="72">
        <v>3784.2</v>
      </c>
    </row>
    <row r="3072" spans="1:4" x14ac:dyDescent="0.25">
      <c r="A3072" s="71">
        <v>102079</v>
      </c>
      <c r="B3072" s="70" t="s">
        <v>18987</v>
      </c>
      <c r="C3072" s="71" t="s">
        <v>42</v>
      </c>
      <c r="D3072" s="72">
        <v>5109.66</v>
      </c>
    </row>
    <row r="3073" spans="1:4" x14ac:dyDescent="0.25">
      <c r="A3073" s="71">
        <v>102075</v>
      </c>
      <c r="B3073" s="70" t="s">
        <v>18988</v>
      </c>
      <c r="C3073" s="71" t="s">
        <v>42</v>
      </c>
      <c r="D3073" s="72">
        <v>4665.4399999999996</v>
      </c>
    </row>
    <row r="3074" spans="1:4" x14ac:dyDescent="0.25">
      <c r="A3074" s="71">
        <v>102078</v>
      </c>
      <c r="B3074" s="70" t="s">
        <v>18989</v>
      </c>
      <c r="C3074" s="71" t="s">
        <v>42</v>
      </c>
      <c r="D3074" s="72">
        <v>5368.3</v>
      </c>
    </row>
    <row r="3075" spans="1:4" x14ac:dyDescent="0.25">
      <c r="A3075" s="71">
        <v>102074</v>
      </c>
      <c r="B3075" s="70" t="s">
        <v>18990</v>
      </c>
      <c r="C3075" s="71" t="s">
        <v>42</v>
      </c>
      <c r="D3075" s="72">
        <v>4525.6499999999996</v>
      </c>
    </row>
    <row r="3076" spans="1:4" x14ac:dyDescent="0.25">
      <c r="A3076" s="71">
        <v>102080</v>
      </c>
      <c r="B3076" s="70" t="s">
        <v>18991</v>
      </c>
      <c r="C3076" s="71" t="s">
        <v>42</v>
      </c>
      <c r="D3076" s="72">
        <v>4487.6000000000004</v>
      </c>
    </row>
    <row r="3077" spans="1:4" x14ac:dyDescent="0.25">
      <c r="A3077" s="71">
        <v>102076</v>
      </c>
      <c r="B3077" s="70" t="s">
        <v>18992</v>
      </c>
      <c r="C3077" s="71" t="s">
        <v>42</v>
      </c>
      <c r="D3077" s="72">
        <v>4813.7700000000004</v>
      </c>
    </row>
    <row r="3078" spans="1:4" x14ac:dyDescent="0.25">
      <c r="A3078" s="71">
        <v>102084</v>
      </c>
      <c r="B3078" s="70" t="s">
        <v>3076</v>
      </c>
      <c r="C3078" s="71" t="s">
        <v>16</v>
      </c>
      <c r="D3078" s="72">
        <v>0</v>
      </c>
    </row>
    <row r="3079" spans="1:4" x14ac:dyDescent="0.25">
      <c r="A3079" s="71">
        <v>102082</v>
      </c>
      <c r="B3079" s="70" t="s">
        <v>3077</v>
      </c>
      <c r="C3079" s="71" t="s">
        <v>16</v>
      </c>
      <c r="D3079" s="72">
        <v>0</v>
      </c>
    </row>
    <row r="3080" spans="1:4" x14ac:dyDescent="0.25">
      <c r="A3080" s="71">
        <v>102081</v>
      </c>
      <c r="B3080" s="70" t="s">
        <v>3078</v>
      </c>
      <c r="C3080" s="71" t="s">
        <v>16</v>
      </c>
      <c r="D3080" s="72">
        <v>0</v>
      </c>
    </row>
    <row r="3081" spans="1:4" x14ac:dyDescent="0.25">
      <c r="A3081" s="71">
        <v>102092</v>
      </c>
      <c r="B3081" s="70" t="s">
        <v>3079</v>
      </c>
      <c r="C3081" s="71" t="s">
        <v>16</v>
      </c>
      <c r="D3081" s="72">
        <v>0</v>
      </c>
    </row>
    <row r="3082" spans="1:4" x14ac:dyDescent="0.25">
      <c r="A3082" s="71">
        <v>102089</v>
      </c>
      <c r="B3082" s="70" t="s">
        <v>3080</v>
      </c>
      <c r="C3082" s="71" t="s">
        <v>37</v>
      </c>
      <c r="D3082" s="72">
        <v>205.15</v>
      </c>
    </row>
    <row r="3083" spans="1:4" x14ac:dyDescent="0.25">
      <c r="A3083" s="71">
        <v>102090</v>
      </c>
      <c r="B3083" s="70" t="s">
        <v>3081</v>
      </c>
      <c r="C3083" s="71" t="s">
        <v>37</v>
      </c>
      <c r="D3083" s="72">
        <v>146.82</v>
      </c>
    </row>
    <row r="3084" spans="1:4" x14ac:dyDescent="0.25">
      <c r="A3084" s="71">
        <v>102086</v>
      </c>
      <c r="B3084" s="70" t="s">
        <v>3082</v>
      </c>
      <c r="C3084" s="71" t="s">
        <v>37</v>
      </c>
      <c r="D3084" s="72">
        <v>210.48</v>
      </c>
    </row>
    <row r="3085" spans="1:4" x14ac:dyDescent="0.25">
      <c r="A3085" s="71">
        <v>102087</v>
      </c>
      <c r="B3085" s="70" t="s">
        <v>3083</v>
      </c>
      <c r="C3085" s="71" t="s">
        <v>37</v>
      </c>
      <c r="D3085" s="72">
        <v>159.06</v>
      </c>
    </row>
    <row r="3086" spans="1:4" x14ac:dyDescent="0.25">
      <c r="A3086" s="71">
        <v>102091</v>
      </c>
      <c r="B3086" s="70" t="s">
        <v>3084</v>
      </c>
      <c r="C3086" s="71" t="s">
        <v>37</v>
      </c>
      <c r="D3086" s="72">
        <v>260.97000000000003</v>
      </c>
    </row>
    <row r="3087" spans="1:4" x14ac:dyDescent="0.25">
      <c r="A3087" s="71">
        <v>102088</v>
      </c>
      <c r="B3087" s="70" t="s">
        <v>3085</v>
      </c>
      <c r="C3087" s="71" t="s">
        <v>37</v>
      </c>
      <c r="D3087" s="72">
        <v>223.07</v>
      </c>
    </row>
    <row r="3088" spans="1:4" x14ac:dyDescent="0.25">
      <c r="A3088" s="71">
        <v>101997</v>
      </c>
      <c r="B3088" s="70" t="s">
        <v>3086</v>
      </c>
      <c r="C3088" s="71" t="s">
        <v>37</v>
      </c>
      <c r="D3088" s="72">
        <v>216.4</v>
      </c>
    </row>
    <row r="3089" spans="1:4" x14ac:dyDescent="0.25">
      <c r="A3089" s="71">
        <v>101998</v>
      </c>
      <c r="B3089" s="70" t="s">
        <v>3087</v>
      </c>
      <c r="C3089" s="71" t="s">
        <v>37</v>
      </c>
      <c r="D3089" s="72">
        <v>154.75</v>
      </c>
    </row>
    <row r="3090" spans="1:4" x14ac:dyDescent="0.25">
      <c r="A3090" s="71">
        <v>101999</v>
      </c>
      <c r="B3090" s="70" t="s">
        <v>3088</v>
      </c>
      <c r="C3090" s="71" t="s">
        <v>37</v>
      </c>
      <c r="D3090" s="72">
        <v>308.94</v>
      </c>
    </row>
    <row r="3091" spans="1:4" x14ac:dyDescent="0.25">
      <c r="A3091" s="71">
        <v>101994</v>
      </c>
      <c r="B3091" s="70" t="s">
        <v>3089</v>
      </c>
      <c r="C3091" s="71" t="s">
        <v>37</v>
      </c>
      <c r="D3091" s="72">
        <v>220.26</v>
      </c>
    </row>
    <row r="3092" spans="1:4" x14ac:dyDescent="0.25">
      <c r="A3092" s="71">
        <v>101995</v>
      </c>
      <c r="B3092" s="70" t="s">
        <v>3090</v>
      </c>
      <c r="C3092" s="71" t="s">
        <v>37</v>
      </c>
      <c r="D3092" s="72">
        <v>165.28</v>
      </c>
    </row>
    <row r="3093" spans="1:4" x14ac:dyDescent="0.25">
      <c r="A3093" s="71">
        <v>101996</v>
      </c>
      <c r="B3093" s="70" t="s">
        <v>3091</v>
      </c>
      <c r="C3093" s="71" t="s">
        <v>37</v>
      </c>
      <c r="D3093" s="72">
        <v>239.82</v>
      </c>
    </row>
    <row r="3094" spans="1:4" x14ac:dyDescent="0.25">
      <c r="A3094" s="71">
        <v>101991</v>
      </c>
      <c r="B3094" s="70" t="s">
        <v>3092</v>
      </c>
      <c r="C3094" s="71" t="s">
        <v>37</v>
      </c>
      <c r="D3094" s="72">
        <v>215.69</v>
      </c>
    </row>
    <row r="3095" spans="1:4" x14ac:dyDescent="0.25">
      <c r="A3095" s="71">
        <v>101992</v>
      </c>
      <c r="B3095" s="70" t="s">
        <v>3093</v>
      </c>
      <c r="C3095" s="71" t="s">
        <v>37</v>
      </c>
      <c r="D3095" s="72">
        <v>155.41</v>
      </c>
    </row>
    <row r="3096" spans="1:4" x14ac:dyDescent="0.25">
      <c r="A3096" s="71">
        <v>101993</v>
      </c>
      <c r="B3096" s="70" t="s">
        <v>3094</v>
      </c>
      <c r="C3096" s="71" t="s">
        <v>37</v>
      </c>
      <c r="D3096" s="72">
        <v>288.14999999999998</v>
      </c>
    </row>
    <row r="3097" spans="1:4" x14ac:dyDescent="0.25">
      <c r="A3097" s="71">
        <v>101988</v>
      </c>
      <c r="B3097" s="70" t="s">
        <v>3095</v>
      </c>
      <c r="C3097" s="71" t="s">
        <v>37</v>
      </c>
      <c r="D3097" s="72">
        <v>206.1</v>
      </c>
    </row>
    <row r="3098" spans="1:4" x14ac:dyDescent="0.25">
      <c r="A3098" s="71">
        <v>101989</v>
      </c>
      <c r="B3098" s="70" t="s">
        <v>3096</v>
      </c>
      <c r="C3098" s="71" t="s">
        <v>37</v>
      </c>
      <c r="D3098" s="72">
        <v>157.13</v>
      </c>
    </row>
    <row r="3099" spans="1:4" x14ac:dyDescent="0.25">
      <c r="A3099" s="71">
        <v>101990</v>
      </c>
      <c r="B3099" s="70" t="s">
        <v>3097</v>
      </c>
      <c r="C3099" s="71" t="s">
        <v>37</v>
      </c>
      <c r="D3099" s="72">
        <v>222.92</v>
      </c>
    </row>
    <row r="3100" spans="1:4" x14ac:dyDescent="0.25">
      <c r="A3100" s="71">
        <v>101985</v>
      </c>
      <c r="B3100" s="70" t="s">
        <v>3098</v>
      </c>
      <c r="C3100" s="71" t="s">
        <v>37</v>
      </c>
      <c r="D3100" s="72">
        <v>216.82</v>
      </c>
    </row>
    <row r="3101" spans="1:4" x14ac:dyDescent="0.25">
      <c r="A3101" s="71">
        <v>101986</v>
      </c>
      <c r="B3101" s="70" t="s">
        <v>3099</v>
      </c>
      <c r="C3101" s="71" t="s">
        <v>37</v>
      </c>
      <c r="D3101" s="72">
        <v>153.76</v>
      </c>
    </row>
    <row r="3102" spans="1:4" x14ac:dyDescent="0.25">
      <c r="A3102" s="71">
        <v>101987</v>
      </c>
      <c r="B3102" s="70" t="s">
        <v>3100</v>
      </c>
      <c r="C3102" s="71" t="s">
        <v>37</v>
      </c>
      <c r="D3102" s="72">
        <v>245.11</v>
      </c>
    </row>
    <row r="3103" spans="1:4" x14ac:dyDescent="0.25">
      <c r="A3103" s="71">
        <v>101969</v>
      </c>
      <c r="B3103" s="70" t="s">
        <v>3101</v>
      </c>
      <c r="C3103" s="71" t="s">
        <v>37</v>
      </c>
      <c r="D3103" s="72">
        <v>199.57</v>
      </c>
    </row>
    <row r="3104" spans="1:4" x14ac:dyDescent="0.25">
      <c r="A3104" s="71">
        <v>101971</v>
      </c>
      <c r="B3104" s="70" t="s">
        <v>3102</v>
      </c>
      <c r="C3104" s="71" t="s">
        <v>37</v>
      </c>
      <c r="D3104" s="72">
        <v>149.97</v>
      </c>
    </row>
    <row r="3105" spans="1:4" x14ac:dyDescent="0.25">
      <c r="A3105" s="71">
        <v>101973</v>
      </c>
      <c r="B3105" s="70" t="s">
        <v>3103</v>
      </c>
      <c r="C3105" s="71" t="s">
        <v>37</v>
      </c>
      <c r="D3105" s="72">
        <v>207.09</v>
      </c>
    </row>
    <row r="3106" spans="1:4" x14ac:dyDescent="0.25">
      <c r="A3106" s="71">
        <v>102072</v>
      </c>
      <c r="B3106" s="70" t="s">
        <v>3104</v>
      </c>
      <c r="C3106" s="71" t="s">
        <v>37</v>
      </c>
      <c r="D3106" s="72">
        <v>189.07</v>
      </c>
    </row>
    <row r="3107" spans="1:4" x14ac:dyDescent="0.25">
      <c r="A3107" s="71">
        <v>102070</v>
      </c>
      <c r="B3107" s="70" t="s">
        <v>3105</v>
      </c>
      <c r="C3107" s="71" t="s">
        <v>37</v>
      </c>
      <c r="D3107" s="72">
        <v>228.9</v>
      </c>
    </row>
    <row r="3108" spans="1:4" x14ac:dyDescent="0.25">
      <c r="A3108" s="71">
        <v>102071</v>
      </c>
      <c r="B3108" s="70" t="s">
        <v>3106</v>
      </c>
      <c r="C3108" s="71" t="s">
        <v>37</v>
      </c>
      <c r="D3108" s="72">
        <v>202.07</v>
      </c>
    </row>
    <row r="3109" spans="1:4" x14ac:dyDescent="0.25">
      <c r="A3109" s="71">
        <v>102068</v>
      </c>
      <c r="B3109" s="70" t="s">
        <v>3107</v>
      </c>
      <c r="C3109" s="71" t="s">
        <v>37</v>
      </c>
      <c r="D3109" s="72">
        <v>270.87</v>
      </c>
    </row>
    <row r="3110" spans="1:4" x14ac:dyDescent="0.25">
      <c r="A3110" s="71">
        <v>102069</v>
      </c>
      <c r="B3110" s="70" t="s">
        <v>3108</v>
      </c>
      <c r="C3110" s="71" t="s">
        <v>37</v>
      </c>
      <c r="D3110" s="72">
        <v>256.14</v>
      </c>
    </row>
    <row r="3111" spans="1:4" x14ac:dyDescent="0.25">
      <c r="A3111" s="71">
        <v>102066</v>
      </c>
      <c r="B3111" s="70" t="s">
        <v>3109</v>
      </c>
      <c r="C3111" s="71" t="s">
        <v>37</v>
      </c>
      <c r="D3111" s="72">
        <v>469.7</v>
      </c>
    </row>
    <row r="3112" spans="1:4" x14ac:dyDescent="0.25">
      <c r="A3112" s="71">
        <v>102067</v>
      </c>
      <c r="B3112" s="70" t="s">
        <v>3110</v>
      </c>
      <c r="C3112" s="71" t="s">
        <v>37</v>
      </c>
      <c r="D3112" s="72">
        <v>402.85</v>
      </c>
    </row>
    <row r="3113" spans="1:4" x14ac:dyDescent="0.25">
      <c r="A3113" s="71">
        <v>102065</v>
      </c>
      <c r="B3113" s="70" t="s">
        <v>3111</v>
      </c>
      <c r="C3113" s="71" t="s">
        <v>37</v>
      </c>
      <c r="D3113" s="72">
        <v>202.34</v>
      </c>
    </row>
    <row r="3114" spans="1:4" x14ac:dyDescent="0.25">
      <c r="A3114" s="71">
        <v>102063</v>
      </c>
      <c r="B3114" s="70" t="s">
        <v>3112</v>
      </c>
      <c r="C3114" s="71" t="s">
        <v>37</v>
      </c>
      <c r="D3114" s="72">
        <v>244.92</v>
      </c>
    </row>
    <row r="3115" spans="1:4" x14ac:dyDescent="0.25">
      <c r="A3115" s="71">
        <v>102064</v>
      </c>
      <c r="B3115" s="70" t="s">
        <v>3113</v>
      </c>
      <c r="C3115" s="71" t="s">
        <v>37</v>
      </c>
      <c r="D3115" s="72">
        <v>217.51</v>
      </c>
    </row>
    <row r="3116" spans="1:4" x14ac:dyDescent="0.25">
      <c r="A3116" s="71">
        <v>102061</v>
      </c>
      <c r="B3116" s="70" t="s">
        <v>3114</v>
      </c>
      <c r="C3116" s="71" t="s">
        <v>37</v>
      </c>
      <c r="D3116" s="72">
        <v>290.83</v>
      </c>
    </row>
    <row r="3117" spans="1:4" x14ac:dyDescent="0.25">
      <c r="A3117" s="71">
        <v>102062</v>
      </c>
      <c r="B3117" s="70" t="s">
        <v>3115</v>
      </c>
      <c r="C3117" s="71" t="s">
        <v>37</v>
      </c>
      <c r="D3117" s="72">
        <v>278.17</v>
      </c>
    </row>
    <row r="3118" spans="1:4" x14ac:dyDescent="0.25">
      <c r="A3118" s="71">
        <v>102059</v>
      </c>
      <c r="B3118" s="70" t="s">
        <v>3116</v>
      </c>
      <c r="C3118" s="71" t="s">
        <v>37</v>
      </c>
      <c r="D3118" s="72">
        <v>444.43</v>
      </c>
    </row>
    <row r="3119" spans="1:4" x14ac:dyDescent="0.25">
      <c r="A3119" s="71">
        <v>102060</v>
      </c>
      <c r="B3119" s="70" t="s">
        <v>3117</v>
      </c>
      <c r="C3119" s="71" t="s">
        <v>37</v>
      </c>
      <c r="D3119" s="72">
        <v>373.43</v>
      </c>
    </row>
    <row r="3120" spans="1:4" x14ac:dyDescent="0.25">
      <c r="A3120" s="71">
        <v>102052</v>
      </c>
      <c r="B3120" s="70" t="s">
        <v>3118</v>
      </c>
      <c r="C3120" s="71" t="s">
        <v>37</v>
      </c>
      <c r="D3120" s="72">
        <v>191.62</v>
      </c>
    </row>
    <row r="3121" spans="1:4" x14ac:dyDescent="0.25">
      <c r="A3121" s="71">
        <v>102050</v>
      </c>
      <c r="B3121" s="70" t="s">
        <v>3119</v>
      </c>
      <c r="C3121" s="71" t="s">
        <v>37</v>
      </c>
      <c r="D3121" s="72">
        <v>236.52</v>
      </c>
    </row>
    <row r="3122" spans="1:4" x14ac:dyDescent="0.25">
      <c r="A3122" s="71">
        <v>102051</v>
      </c>
      <c r="B3122" s="70" t="s">
        <v>3120</v>
      </c>
      <c r="C3122" s="71" t="s">
        <v>37</v>
      </c>
      <c r="D3122" s="72">
        <v>207.65</v>
      </c>
    </row>
    <row r="3123" spans="1:4" x14ac:dyDescent="0.25">
      <c r="A3123" s="71">
        <v>102048</v>
      </c>
      <c r="B3123" s="70" t="s">
        <v>3121</v>
      </c>
      <c r="C3123" s="71" t="s">
        <v>37</v>
      </c>
      <c r="D3123" s="72">
        <v>290.06</v>
      </c>
    </row>
    <row r="3124" spans="1:4" x14ac:dyDescent="0.25">
      <c r="A3124" s="71">
        <v>102049</v>
      </c>
      <c r="B3124" s="70" t="s">
        <v>3122</v>
      </c>
      <c r="C3124" s="71" t="s">
        <v>37</v>
      </c>
      <c r="D3124" s="72">
        <v>265.41000000000003</v>
      </c>
    </row>
    <row r="3125" spans="1:4" x14ac:dyDescent="0.25">
      <c r="A3125" s="71">
        <v>102046</v>
      </c>
      <c r="B3125" s="70" t="s">
        <v>3123</v>
      </c>
      <c r="C3125" s="71" t="s">
        <v>37</v>
      </c>
      <c r="D3125" s="72">
        <v>530.36</v>
      </c>
    </row>
    <row r="3126" spans="1:4" x14ac:dyDescent="0.25">
      <c r="A3126" s="71">
        <v>102047</v>
      </c>
      <c r="B3126" s="70" t="s">
        <v>3124</v>
      </c>
      <c r="C3126" s="71" t="s">
        <v>37</v>
      </c>
      <c r="D3126" s="72">
        <v>452.9</v>
      </c>
    </row>
    <row r="3127" spans="1:4" x14ac:dyDescent="0.25">
      <c r="A3127" s="71">
        <v>102045</v>
      </c>
      <c r="B3127" s="70" t="s">
        <v>3125</v>
      </c>
      <c r="C3127" s="71" t="s">
        <v>37</v>
      </c>
      <c r="D3127" s="72">
        <v>211.38</v>
      </c>
    </row>
    <row r="3128" spans="1:4" x14ac:dyDescent="0.25">
      <c r="A3128" s="71">
        <v>102043</v>
      </c>
      <c r="B3128" s="70" t="s">
        <v>3126</v>
      </c>
      <c r="C3128" s="71" t="s">
        <v>37</v>
      </c>
      <c r="D3128" s="72">
        <v>254.73</v>
      </c>
    </row>
    <row r="3129" spans="1:4" x14ac:dyDescent="0.25">
      <c r="A3129" s="71">
        <v>102044</v>
      </c>
      <c r="B3129" s="70" t="s">
        <v>3127</v>
      </c>
      <c r="C3129" s="71" t="s">
        <v>37</v>
      </c>
      <c r="D3129" s="72">
        <v>227.64</v>
      </c>
    </row>
    <row r="3130" spans="1:4" x14ac:dyDescent="0.25">
      <c r="A3130" s="71">
        <v>102041</v>
      </c>
      <c r="B3130" s="70" t="s">
        <v>3128</v>
      </c>
      <c r="C3130" s="71" t="s">
        <v>37</v>
      </c>
      <c r="D3130" s="72">
        <v>310.38</v>
      </c>
    </row>
    <row r="3131" spans="1:4" x14ac:dyDescent="0.25">
      <c r="A3131" s="71">
        <v>102042</v>
      </c>
      <c r="B3131" s="70" t="s">
        <v>3129</v>
      </c>
      <c r="C3131" s="71" t="s">
        <v>37</v>
      </c>
      <c r="D3131" s="72">
        <v>289.22000000000003</v>
      </c>
    </row>
    <row r="3132" spans="1:4" x14ac:dyDescent="0.25">
      <c r="A3132" s="71">
        <v>102039</v>
      </c>
      <c r="B3132" s="70" t="s">
        <v>3130</v>
      </c>
      <c r="C3132" s="71" t="s">
        <v>37</v>
      </c>
      <c r="D3132" s="72">
        <v>478.39</v>
      </c>
    </row>
    <row r="3133" spans="1:4" x14ac:dyDescent="0.25">
      <c r="A3133" s="71">
        <v>102040</v>
      </c>
      <c r="B3133" s="70" t="s">
        <v>3131</v>
      </c>
      <c r="C3133" s="71" t="s">
        <v>37</v>
      </c>
      <c r="D3133" s="72">
        <v>398.52</v>
      </c>
    </row>
    <row r="3134" spans="1:4" x14ac:dyDescent="0.25">
      <c r="A3134" s="71">
        <v>102038</v>
      </c>
      <c r="B3134" s="70" t="s">
        <v>3132</v>
      </c>
      <c r="C3134" s="71" t="s">
        <v>37</v>
      </c>
      <c r="D3134" s="72">
        <v>204.65</v>
      </c>
    </row>
    <row r="3135" spans="1:4" x14ac:dyDescent="0.25">
      <c r="A3135" s="71">
        <v>102036</v>
      </c>
      <c r="B3135" s="70" t="s">
        <v>3133</v>
      </c>
      <c r="C3135" s="71" t="s">
        <v>37</v>
      </c>
      <c r="D3135" s="72">
        <v>249.43</v>
      </c>
    </row>
    <row r="3136" spans="1:4" x14ac:dyDescent="0.25">
      <c r="A3136" s="71">
        <v>102037</v>
      </c>
      <c r="B3136" s="70" t="s">
        <v>3134</v>
      </c>
      <c r="C3136" s="71" t="s">
        <v>37</v>
      </c>
      <c r="D3136" s="72">
        <v>220.65</v>
      </c>
    </row>
    <row r="3137" spans="1:4" x14ac:dyDescent="0.25">
      <c r="A3137" s="71">
        <v>102016</v>
      </c>
      <c r="B3137" s="70" t="s">
        <v>3135</v>
      </c>
      <c r="C3137" s="71" t="s">
        <v>37</v>
      </c>
      <c r="D3137" s="72">
        <v>299.91000000000003</v>
      </c>
    </row>
    <row r="3138" spans="1:4" x14ac:dyDescent="0.25">
      <c r="A3138" s="71">
        <v>102017</v>
      </c>
      <c r="B3138" s="70" t="s">
        <v>3136</v>
      </c>
      <c r="C3138" s="71" t="s">
        <v>37</v>
      </c>
      <c r="D3138" s="72">
        <v>280.26</v>
      </c>
    </row>
    <row r="3139" spans="1:4" x14ac:dyDescent="0.25">
      <c r="A3139" s="71">
        <v>102014</v>
      </c>
      <c r="B3139" s="70" t="s">
        <v>3137</v>
      </c>
      <c r="C3139" s="71" t="s">
        <v>37</v>
      </c>
      <c r="D3139" s="72">
        <v>518.79999999999995</v>
      </c>
    </row>
    <row r="3140" spans="1:4" x14ac:dyDescent="0.25">
      <c r="A3140" s="71">
        <v>102015</v>
      </c>
      <c r="B3140" s="70" t="s">
        <v>3138</v>
      </c>
      <c r="C3140" s="71" t="s">
        <v>37</v>
      </c>
      <c r="D3140" s="72">
        <v>434.89</v>
      </c>
    </row>
    <row r="3141" spans="1:4" x14ac:dyDescent="0.25">
      <c r="A3141" s="71">
        <v>102013</v>
      </c>
      <c r="B3141" s="70" t="s">
        <v>3139</v>
      </c>
      <c r="C3141" s="71" t="s">
        <v>37</v>
      </c>
      <c r="D3141" s="72">
        <v>214</v>
      </c>
    </row>
    <row r="3142" spans="1:4" x14ac:dyDescent="0.25">
      <c r="A3142" s="71">
        <v>102011</v>
      </c>
      <c r="B3142" s="70" t="s">
        <v>3140</v>
      </c>
      <c r="C3142" s="71" t="s">
        <v>37</v>
      </c>
      <c r="D3142" s="72">
        <v>257.14999999999998</v>
      </c>
    </row>
    <row r="3143" spans="1:4" x14ac:dyDescent="0.25">
      <c r="A3143" s="71">
        <v>102012</v>
      </c>
      <c r="B3143" s="70" t="s">
        <v>3141</v>
      </c>
      <c r="C3143" s="71" t="s">
        <v>37</v>
      </c>
      <c r="D3143" s="72">
        <v>229.42</v>
      </c>
    </row>
    <row r="3144" spans="1:4" x14ac:dyDescent="0.25">
      <c r="A3144" s="71">
        <v>102009</v>
      </c>
      <c r="B3144" s="70" t="s">
        <v>3142</v>
      </c>
      <c r="C3144" s="71" t="s">
        <v>37</v>
      </c>
      <c r="D3144" s="72">
        <v>310.3</v>
      </c>
    </row>
    <row r="3145" spans="1:4" x14ac:dyDescent="0.25">
      <c r="A3145" s="71">
        <v>102010</v>
      </c>
      <c r="B3145" s="70" t="s">
        <v>3143</v>
      </c>
      <c r="C3145" s="71" t="s">
        <v>37</v>
      </c>
      <c r="D3145" s="72">
        <v>292.75</v>
      </c>
    </row>
    <row r="3146" spans="1:4" x14ac:dyDescent="0.25">
      <c r="A3146" s="71">
        <v>102007</v>
      </c>
      <c r="B3146" s="70" t="s">
        <v>3144</v>
      </c>
      <c r="C3146" s="71" t="s">
        <v>37</v>
      </c>
      <c r="D3146" s="72">
        <v>455.95</v>
      </c>
    </row>
    <row r="3147" spans="1:4" x14ac:dyDescent="0.25">
      <c r="A3147" s="71">
        <v>102008</v>
      </c>
      <c r="B3147" s="70" t="s">
        <v>3145</v>
      </c>
      <c r="C3147" s="71" t="s">
        <v>37</v>
      </c>
      <c r="D3147" s="72">
        <v>380.93</v>
      </c>
    </row>
    <row r="3148" spans="1:4" x14ac:dyDescent="0.25">
      <c r="A3148" s="71">
        <v>102006</v>
      </c>
      <c r="B3148" s="70" t="s">
        <v>3146</v>
      </c>
      <c r="C3148" s="71" t="s">
        <v>37</v>
      </c>
      <c r="D3148" s="72">
        <v>210.5</v>
      </c>
    </row>
    <row r="3149" spans="1:4" x14ac:dyDescent="0.25">
      <c r="A3149" s="71">
        <v>102004</v>
      </c>
      <c r="B3149" s="70" t="s">
        <v>3147</v>
      </c>
      <c r="C3149" s="71" t="s">
        <v>37</v>
      </c>
      <c r="D3149" s="72">
        <v>257.64</v>
      </c>
    </row>
    <row r="3150" spans="1:4" x14ac:dyDescent="0.25">
      <c r="A3150" s="71">
        <v>102005</v>
      </c>
      <c r="B3150" s="70" t="s">
        <v>3148</v>
      </c>
      <c r="C3150" s="71" t="s">
        <v>37</v>
      </c>
      <c r="D3150" s="72">
        <v>228.73</v>
      </c>
    </row>
    <row r="3151" spans="1:4" x14ac:dyDescent="0.25">
      <c r="A3151" s="71">
        <v>102002</v>
      </c>
      <c r="B3151" s="70" t="s">
        <v>3149</v>
      </c>
      <c r="C3151" s="71" t="s">
        <v>37</v>
      </c>
      <c r="D3151" s="72">
        <v>303.7</v>
      </c>
    </row>
    <row r="3152" spans="1:4" x14ac:dyDescent="0.25">
      <c r="A3152" s="71">
        <v>102003</v>
      </c>
      <c r="B3152" s="70" t="s">
        <v>3150</v>
      </c>
      <c r="C3152" s="71" t="s">
        <v>37</v>
      </c>
      <c r="D3152" s="72">
        <v>286.61</v>
      </c>
    </row>
    <row r="3153" spans="1:4" x14ac:dyDescent="0.25">
      <c r="A3153" s="71">
        <v>102000</v>
      </c>
      <c r="B3153" s="70" t="s">
        <v>3151</v>
      </c>
      <c r="C3153" s="71" t="s">
        <v>37</v>
      </c>
      <c r="D3153" s="72">
        <v>475.58</v>
      </c>
    </row>
    <row r="3154" spans="1:4" x14ac:dyDescent="0.25">
      <c r="A3154" s="71">
        <v>102001</v>
      </c>
      <c r="B3154" s="70" t="s">
        <v>3152</v>
      </c>
      <c r="C3154" s="71" t="s">
        <v>37</v>
      </c>
      <c r="D3154" s="72">
        <v>410.2</v>
      </c>
    </row>
    <row r="3155" spans="1:4" x14ac:dyDescent="0.25">
      <c r="A3155" s="71">
        <v>101983</v>
      </c>
      <c r="B3155" s="70" t="s">
        <v>3153</v>
      </c>
      <c r="C3155" s="71" t="s">
        <v>37</v>
      </c>
      <c r="D3155" s="72">
        <v>219.53</v>
      </c>
    </row>
    <row r="3156" spans="1:4" x14ac:dyDescent="0.25">
      <c r="A3156" s="71">
        <v>101981</v>
      </c>
      <c r="B3156" s="70" t="s">
        <v>3154</v>
      </c>
      <c r="C3156" s="71" t="s">
        <v>37</v>
      </c>
      <c r="D3156" s="72">
        <v>263.56</v>
      </c>
    </row>
    <row r="3157" spans="1:4" x14ac:dyDescent="0.25">
      <c r="A3157" s="71">
        <v>101982</v>
      </c>
      <c r="B3157" s="70" t="s">
        <v>3155</v>
      </c>
      <c r="C3157" s="71" t="s">
        <v>37</v>
      </c>
      <c r="D3157" s="72">
        <v>236.55</v>
      </c>
    </row>
    <row r="3158" spans="1:4" x14ac:dyDescent="0.25">
      <c r="A3158" s="71">
        <v>101977</v>
      </c>
      <c r="B3158" s="70" t="s">
        <v>3156</v>
      </c>
      <c r="C3158" s="71" t="s">
        <v>37</v>
      </c>
      <c r="D3158" s="72">
        <v>311.02999999999997</v>
      </c>
    </row>
    <row r="3159" spans="1:4" x14ac:dyDescent="0.25">
      <c r="A3159" s="71">
        <v>101980</v>
      </c>
      <c r="B3159" s="70" t="s">
        <v>3157</v>
      </c>
      <c r="C3159" s="71" t="s">
        <v>37</v>
      </c>
      <c r="D3159" s="72">
        <v>296.97000000000003</v>
      </c>
    </row>
    <row r="3160" spans="1:4" x14ac:dyDescent="0.25">
      <c r="A3160" s="71">
        <v>101974</v>
      </c>
      <c r="B3160" s="70" t="s">
        <v>3158</v>
      </c>
      <c r="C3160" s="71" t="s">
        <v>37</v>
      </c>
      <c r="D3160" s="72">
        <v>460.03</v>
      </c>
    </row>
    <row r="3161" spans="1:4" x14ac:dyDescent="0.25">
      <c r="A3161" s="71">
        <v>101975</v>
      </c>
      <c r="B3161" s="70" t="s">
        <v>18993</v>
      </c>
      <c r="C3161" s="71" t="s">
        <v>37</v>
      </c>
      <c r="D3161" s="72">
        <v>391.4</v>
      </c>
    </row>
    <row r="3162" spans="1:4" x14ac:dyDescent="0.25">
      <c r="A3162" s="71">
        <v>101114</v>
      </c>
      <c r="B3162" s="70" t="s">
        <v>3159</v>
      </c>
      <c r="C3162" s="71" t="s">
        <v>42</v>
      </c>
      <c r="D3162" s="72">
        <v>4.43</v>
      </c>
    </row>
    <row r="3163" spans="1:4" x14ac:dyDescent="0.25">
      <c r="A3163" s="71">
        <v>101118</v>
      </c>
      <c r="B3163" s="70" t="s">
        <v>3160</v>
      </c>
      <c r="C3163" s="71" t="s">
        <v>42</v>
      </c>
      <c r="D3163" s="72">
        <v>3.81</v>
      </c>
    </row>
    <row r="3164" spans="1:4" x14ac:dyDescent="0.25">
      <c r="A3164" s="71">
        <v>101115</v>
      </c>
      <c r="B3164" s="70" t="s">
        <v>3161</v>
      </c>
      <c r="C3164" s="71" t="s">
        <v>42</v>
      </c>
      <c r="D3164" s="72">
        <v>3.73</v>
      </c>
    </row>
    <row r="3165" spans="1:4" x14ac:dyDescent="0.25">
      <c r="A3165" s="71">
        <v>101116</v>
      </c>
      <c r="B3165" s="70" t="s">
        <v>3162</v>
      </c>
      <c r="C3165" s="71" t="s">
        <v>42</v>
      </c>
      <c r="D3165" s="72">
        <v>2.3199999999999998</v>
      </c>
    </row>
    <row r="3166" spans="1:4" x14ac:dyDescent="0.25">
      <c r="A3166" s="71">
        <v>101117</v>
      </c>
      <c r="B3166" s="70" t="s">
        <v>3163</v>
      </c>
      <c r="C3166" s="71" t="s">
        <v>42</v>
      </c>
      <c r="D3166" s="72">
        <v>3.34</v>
      </c>
    </row>
    <row r="3167" spans="1:4" x14ac:dyDescent="0.25">
      <c r="A3167" s="71">
        <v>101124</v>
      </c>
      <c r="B3167" s="70" t="s">
        <v>3164</v>
      </c>
      <c r="C3167" s="71" t="s">
        <v>42</v>
      </c>
      <c r="D3167" s="72">
        <v>14.84</v>
      </c>
    </row>
    <row r="3168" spans="1:4" x14ac:dyDescent="0.25">
      <c r="A3168" s="71">
        <v>101128</v>
      </c>
      <c r="B3168" s="70" t="s">
        <v>3165</v>
      </c>
      <c r="C3168" s="71" t="s">
        <v>42</v>
      </c>
      <c r="D3168" s="72">
        <v>14.22</v>
      </c>
    </row>
    <row r="3169" spans="1:4" x14ac:dyDescent="0.25">
      <c r="A3169" s="71">
        <v>101125</v>
      </c>
      <c r="B3169" s="70" t="s">
        <v>3166</v>
      </c>
      <c r="C3169" s="71" t="s">
        <v>42</v>
      </c>
      <c r="D3169" s="72">
        <v>14.14</v>
      </c>
    </row>
    <row r="3170" spans="1:4" x14ac:dyDescent="0.25">
      <c r="A3170" s="71">
        <v>101126</v>
      </c>
      <c r="B3170" s="70" t="s">
        <v>3167</v>
      </c>
      <c r="C3170" s="71" t="s">
        <v>42</v>
      </c>
      <c r="D3170" s="72">
        <v>12.72</v>
      </c>
    </row>
    <row r="3171" spans="1:4" x14ac:dyDescent="0.25">
      <c r="A3171" s="71">
        <v>101127</v>
      </c>
      <c r="B3171" s="70" t="s">
        <v>3168</v>
      </c>
      <c r="C3171" s="71" t="s">
        <v>42</v>
      </c>
      <c r="D3171" s="72">
        <v>13.75</v>
      </c>
    </row>
    <row r="3172" spans="1:4" x14ac:dyDescent="0.25">
      <c r="A3172" s="71">
        <v>101134</v>
      </c>
      <c r="B3172" s="70" t="s">
        <v>3169</v>
      </c>
      <c r="C3172" s="71" t="s">
        <v>42</v>
      </c>
      <c r="D3172" s="72">
        <v>15.5</v>
      </c>
    </row>
    <row r="3173" spans="1:4" x14ac:dyDescent="0.25">
      <c r="A3173" s="71">
        <v>101144</v>
      </c>
      <c r="B3173" s="70" t="s">
        <v>3170</v>
      </c>
      <c r="C3173" s="71" t="s">
        <v>42</v>
      </c>
      <c r="D3173" s="72">
        <v>15.63</v>
      </c>
    </row>
    <row r="3174" spans="1:4" x14ac:dyDescent="0.25">
      <c r="A3174" s="71">
        <v>101138</v>
      </c>
      <c r="B3174" s="70" t="s">
        <v>3171</v>
      </c>
      <c r="C3174" s="71" t="s">
        <v>42</v>
      </c>
      <c r="D3174" s="72">
        <v>14.88</v>
      </c>
    </row>
    <row r="3175" spans="1:4" x14ac:dyDescent="0.25">
      <c r="A3175" s="71">
        <v>101148</v>
      </c>
      <c r="B3175" s="70" t="s">
        <v>3172</v>
      </c>
      <c r="C3175" s="71" t="s">
        <v>42</v>
      </c>
      <c r="D3175" s="72">
        <v>15.01</v>
      </c>
    </row>
    <row r="3176" spans="1:4" x14ac:dyDescent="0.25">
      <c r="A3176" s="71">
        <v>101135</v>
      </c>
      <c r="B3176" s="70" t="s">
        <v>3173</v>
      </c>
      <c r="C3176" s="71" t="s">
        <v>42</v>
      </c>
      <c r="D3176" s="72">
        <v>14.8</v>
      </c>
    </row>
    <row r="3177" spans="1:4" x14ac:dyDescent="0.25">
      <c r="A3177" s="71">
        <v>101145</v>
      </c>
      <c r="B3177" s="70" t="s">
        <v>3174</v>
      </c>
      <c r="C3177" s="71" t="s">
        <v>42</v>
      </c>
      <c r="D3177" s="72">
        <v>14.93</v>
      </c>
    </row>
    <row r="3178" spans="1:4" x14ac:dyDescent="0.25">
      <c r="A3178" s="71">
        <v>101136</v>
      </c>
      <c r="B3178" s="70" t="s">
        <v>3175</v>
      </c>
      <c r="C3178" s="71" t="s">
        <v>42</v>
      </c>
      <c r="D3178" s="72">
        <v>13.39</v>
      </c>
    </row>
    <row r="3179" spans="1:4" x14ac:dyDescent="0.25">
      <c r="A3179" s="71">
        <v>101146</v>
      </c>
      <c r="B3179" s="70" t="s">
        <v>3176</v>
      </c>
      <c r="C3179" s="71" t="s">
        <v>42</v>
      </c>
      <c r="D3179" s="72">
        <v>13.52</v>
      </c>
    </row>
    <row r="3180" spans="1:4" x14ac:dyDescent="0.25">
      <c r="A3180" s="71">
        <v>101137</v>
      </c>
      <c r="B3180" s="70" t="s">
        <v>3177</v>
      </c>
      <c r="C3180" s="71" t="s">
        <v>42</v>
      </c>
      <c r="D3180" s="72">
        <v>14.41</v>
      </c>
    </row>
    <row r="3181" spans="1:4" x14ac:dyDescent="0.25">
      <c r="A3181" s="71">
        <v>101147</v>
      </c>
      <c r="B3181" s="70" t="s">
        <v>3178</v>
      </c>
      <c r="C3181" s="71" t="s">
        <v>42</v>
      </c>
      <c r="D3181" s="72">
        <v>14.54</v>
      </c>
    </row>
    <row r="3182" spans="1:4" x14ac:dyDescent="0.25">
      <c r="A3182" s="71">
        <v>101119</v>
      </c>
      <c r="B3182" s="70" t="s">
        <v>3179</v>
      </c>
      <c r="C3182" s="71" t="s">
        <v>42</v>
      </c>
      <c r="D3182" s="72">
        <v>8.44</v>
      </c>
    </row>
    <row r="3183" spans="1:4" x14ac:dyDescent="0.25">
      <c r="A3183" s="71">
        <v>101123</v>
      </c>
      <c r="B3183" s="70" t="s">
        <v>3180</v>
      </c>
      <c r="C3183" s="71" t="s">
        <v>42</v>
      </c>
      <c r="D3183" s="72">
        <v>7.27</v>
      </c>
    </row>
    <row r="3184" spans="1:4" x14ac:dyDescent="0.25">
      <c r="A3184" s="71">
        <v>101120</v>
      </c>
      <c r="B3184" s="70" t="s">
        <v>3181</v>
      </c>
      <c r="C3184" s="71" t="s">
        <v>42</v>
      </c>
      <c r="D3184" s="72">
        <v>7.14</v>
      </c>
    </row>
    <row r="3185" spans="1:4" x14ac:dyDescent="0.25">
      <c r="A3185" s="71">
        <v>101121</v>
      </c>
      <c r="B3185" s="70" t="s">
        <v>3182</v>
      </c>
      <c r="C3185" s="71" t="s">
        <v>42</v>
      </c>
      <c r="D3185" s="72">
        <v>4.46</v>
      </c>
    </row>
    <row r="3186" spans="1:4" x14ac:dyDescent="0.25">
      <c r="A3186" s="71">
        <v>101122</v>
      </c>
      <c r="B3186" s="70" t="s">
        <v>3183</v>
      </c>
      <c r="C3186" s="71" t="s">
        <v>42</v>
      </c>
      <c r="D3186" s="72">
        <v>6.37</v>
      </c>
    </row>
    <row r="3187" spans="1:4" x14ac:dyDescent="0.25">
      <c r="A3187" s="71">
        <v>101129</v>
      </c>
      <c r="B3187" s="70" t="s">
        <v>3184</v>
      </c>
      <c r="C3187" s="71" t="s">
        <v>42</v>
      </c>
      <c r="D3187" s="72">
        <v>19.260000000000002</v>
      </c>
    </row>
    <row r="3188" spans="1:4" x14ac:dyDescent="0.25">
      <c r="A3188" s="71">
        <v>101133</v>
      </c>
      <c r="B3188" s="70" t="s">
        <v>3185</v>
      </c>
      <c r="C3188" s="71" t="s">
        <v>42</v>
      </c>
      <c r="D3188" s="72">
        <v>18.09</v>
      </c>
    </row>
    <row r="3189" spans="1:4" x14ac:dyDescent="0.25">
      <c r="A3189" s="71">
        <v>101130</v>
      </c>
      <c r="B3189" s="70" t="s">
        <v>3186</v>
      </c>
      <c r="C3189" s="71" t="s">
        <v>42</v>
      </c>
      <c r="D3189" s="72">
        <v>17.96</v>
      </c>
    </row>
    <row r="3190" spans="1:4" x14ac:dyDescent="0.25">
      <c r="A3190" s="71">
        <v>101131</v>
      </c>
      <c r="B3190" s="70" t="s">
        <v>3187</v>
      </c>
      <c r="C3190" s="71" t="s">
        <v>42</v>
      </c>
      <c r="D3190" s="72">
        <v>15.28</v>
      </c>
    </row>
    <row r="3191" spans="1:4" x14ac:dyDescent="0.25">
      <c r="A3191" s="71">
        <v>101132</v>
      </c>
      <c r="B3191" s="70" t="s">
        <v>3188</v>
      </c>
      <c r="C3191" s="71" t="s">
        <v>42</v>
      </c>
      <c r="D3191" s="72">
        <v>17.190000000000001</v>
      </c>
    </row>
    <row r="3192" spans="1:4" x14ac:dyDescent="0.25">
      <c r="A3192" s="71">
        <v>101139</v>
      </c>
      <c r="B3192" s="70" t="s">
        <v>18994</v>
      </c>
      <c r="C3192" s="71" t="s">
        <v>42</v>
      </c>
      <c r="D3192" s="72">
        <v>19.940000000000001</v>
      </c>
    </row>
    <row r="3193" spans="1:4" x14ac:dyDescent="0.25">
      <c r="A3193" s="71">
        <v>101149</v>
      </c>
      <c r="B3193" s="70" t="s">
        <v>3189</v>
      </c>
      <c r="C3193" s="71" t="s">
        <v>42</v>
      </c>
      <c r="D3193" s="72">
        <v>20.079999999999998</v>
      </c>
    </row>
    <row r="3194" spans="1:4" x14ac:dyDescent="0.25">
      <c r="A3194" s="71">
        <v>101143</v>
      </c>
      <c r="B3194" s="70" t="s">
        <v>3190</v>
      </c>
      <c r="C3194" s="71" t="s">
        <v>42</v>
      </c>
      <c r="D3194" s="72">
        <v>18.77</v>
      </c>
    </row>
    <row r="3195" spans="1:4" x14ac:dyDescent="0.25">
      <c r="A3195" s="71">
        <v>101153</v>
      </c>
      <c r="B3195" s="70" t="s">
        <v>3191</v>
      </c>
      <c r="C3195" s="71" t="s">
        <v>42</v>
      </c>
      <c r="D3195" s="72">
        <v>18.91</v>
      </c>
    </row>
    <row r="3196" spans="1:4" x14ac:dyDescent="0.25">
      <c r="A3196" s="71">
        <v>101140</v>
      </c>
      <c r="B3196" s="70" t="s">
        <v>3192</v>
      </c>
      <c r="C3196" s="71" t="s">
        <v>42</v>
      </c>
      <c r="D3196" s="72">
        <v>18.64</v>
      </c>
    </row>
    <row r="3197" spans="1:4" x14ac:dyDescent="0.25">
      <c r="A3197" s="71">
        <v>101150</v>
      </c>
      <c r="B3197" s="70" t="s">
        <v>3193</v>
      </c>
      <c r="C3197" s="71" t="s">
        <v>42</v>
      </c>
      <c r="D3197" s="72">
        <v>18.78</v>
      </c>
    </row>
    <row r="3198" spans="1:4" x14ac:dyDescent="0.25">
      <c r="A3198" s="71">
        <v>101141</v>
      </c>
      <c r="B3198" s="70" t="s">
        <v>3194</v>
      </c>
      <c r="C3198" s="71" t="s">
        <v>42</v>
      </c>
      <c r="D3198" s="72">
        <v>15.96</v>
      </c>
    </row>
    <row r="3199" spans="1:4" x14ac:dyDescent="0.25">
      <c r="A3199" s="71">
        <v>101151</v>
      </c>
      <c r="B3199" s="70" t="s">
        <v>3195</v>
      </c>
      <c r="C3199" s="71" t="s">
        <v>42</v>
      </c>
      <c r="D3199" s="72">
        <v>16.100000000000001</v>
      </c>
    </row>
    <row r="3200" spans="1:4" x14ac:dyDescent="0.25">
      <c r="A3200" s="71">
        <v>101142</v>
      </c>
      <c r="B3200" s="70" t="s">
        <v>3196</v>
      </c>
      <c r="C3200" s="71" t="s">
        <v>42</v>
      </c>
      <c r="D3200" s="72">
        <v>17.87</v>
      </c>
    </row>
    <row r="3201" spans="1:4" x14ac:dyDescent="0.25">
      <c r="A3201" s="71">
        <v>101152</v>
      </c>
      <c r="B3201" s="70" t="s">
        <v>3197</v>
      </c>
      <c r="C3201" s="71" t="s">
        <v>42</v>
      </c>
      <c r="D3201" s="72">
        <v>18.010000000000002</v>
      </c>
    </row>
    <row r="3202" spans="1:4" x14ac:dyDescent="0.25">
      <c r="A3202" s="71">
        <v>101207</v>
      </c>
      <c r="B3202" s="70" t="s">
        <v>3198</v>
      </c>
      <c r="C3202" s="71" t="s">
        <v>42</v>
      </c>
      <c r="D3202" s="72">
        <v>10.96</v>
      </c>
    </row>
    <row r="3203" spans="1:4" x14ac:dyDescent="0.25">
      <c r="A3203" s="71">
        <v>101206</v>
      </c>
      <c r="B3203" s="70" t="s">
        <v>18995</v>
      </c>
      <c r="C3203" s="71" t="s">
        <v>42</v>
      </c>
      <c r="D3203" s="72">
        <v>12.66</v>
      </c>
    </row>
    <row r="3204" spans="1:4" x14ac:dyDescent="0.25">
      <c r="A3204" s="71">
        <v>101210</v>
      </c>
      <c r="B3204" s="70" t="s">
        <v>18996</v>
      </c>
      <c r="C3204" s="71" t="s">
        <v>42</v>
      </c>
      <c r="D3204" s="72">
        <v>17.690000000000001</v>
      </c>
    </row>
    <row r="3205" spans="1:4" x14ac:dyDescent="0.25">
      <c r="A3205" s="71">
        <v>101211</v>
      </c>
      <c r="B3205" s="70" t="s">
        <v>18997</v>
      </c>
      <c r="C3205" s="71" t="s">
        <v>42</v>
      </c>
      <c r="D3205" s="72">
        <v>18.98</v>
      </c>
    </row>
    <row r="3206" spans="1:4" x14ac:dyDescent="0.25">
      <c r="A3206" s="71">
        <v>101215</v>
      </c>
      <c r="B3206" s="70" t="s">
        <v>18998</v>
      </c>
      <c r="C3206" s="71" t="s">
        <v>42</v>
      </c>
      <c r="D3206" s="72">
        <v>17.010000000000002</v>
      </c>
    </row>
    <row r="3207" spans="1:4" x14ac:dyDescent="0.25">
      <c r="A3207" s="71">
        <v>101216</v>
      </c>
      <c r="B3207" s="70" t="s">
        <v>18999</v>
      </c>
      <c r="C3207" s="71" t="s">
        <v>42</v>
      </c>
      <c r="D3207" s="72">
        <v>17.829999999999998</v>
      </c>
    </row>
    <row r="3208" spans="1:4" x14ac:dyDescent="0.25">
      <c r="A3208" s="71">
        <v>101212</v>
      </c>
      <c r="B3208" s="70" t="s">
        <v>19000</v>
      </c>
      <c r="C3208" s="71" t="s">
        <v>42</v>
      </c>
      <c r="D3208" s="72">
        <v>22.15</v>
      </c>
    </row>
    <row r="3209" spans="1:4" x14ac:dyDescent="0.25">
      <c r="A3209" s="71">
        <v>101217</v>
      </c>
      <c r="B3209" s="70" t="s">
        <v>19001</v>
      </c>
      <c r="C3209" s="71" t="s">
        <v>42</v>
      </c>
      <c r="D3209" s="72">
        <v>20.77</v>
      </c>
    </row>
    <row r="3210" spans="1:4" x14ac:dyDescent="0.25">
      <c r="A3210" s="71">
        <v>101218</v>
      </c>
      <c r="B3210" s="70" t="s">
        <v>19002</v>
      </c>
      <c r="C3210" s="71" t="s">
        <v>42</v>
      </c>
      <c r="D3210" s="72">
        <v>21.97</v>
      </c>
    </row>
    <row r="3211" spans="1:4" x14ac:dyDescent="0.25">
      <c r="A3211" s="71">
        <v>101213</v>
      </c>
      <c r="B3211" s="70" t="s">
        <v>19003</v>
      </c>
      <c r="C3211" s="71" t="s">
        <v>42</v>
      </c>
      <c r="D3211" s="72">
        <v>24.76</v>
      </c>
    </row>
    <row r="3212" spans="1:4" x14ac:dyDescent="0.25">
      <c r="A3212" s="71">
        <v>101219</v>
      </c>
      <c r="B3212" s="70" t="s">
        <v>19004</v>
      </c>
      <c r="C3212" s="71" t="s">
        <v>42</v>
      </c>
      <c r="D3212" s="72">
        <v>26.64</v>
      </c>
    </row>
    <row r="3213" spans="1:4" x14ac:dyDescent="0.25">
      <c r="A3213" s="71">
        <v>101214</v>
      </c>
      <c r="B3213" s="70" t="s">
        <v>19005</v>
      </c>
      <c r="C3213" s="71" t="s">
        <v>42</v>
      </c>
      <c r="D3213" s="72">
        <v>29.92</v>
      </c>
    </row>
    <row r="3214" spans="1:4" x14ac:dyDescent="0.25">
      <c r="A3214" s="71">
        <v>101254</v>
      </c>
      <c r="B3214" s="70" t="s">
        <v>19006</v>
      </c>
      <c r="C3214" s="71" t="s">
        <v>42</v>
      </c>
      <c r="D3214" s="72">
        <v>12.72</v>
      </c>
    </row>
    <row r="3215" spans="1:4" x14ac:dyDescent="0.25">
      <c r="A3215" s="71">
        <v>101256</v>
      </c>
      <c r="B3215" s="70" t="s">
        <v>19007</v>
      </c>
      <c r="C3215" s="71" t="s">
        <v>42</v>
      </c>
      <c r="D3215" s="72">
        <v>19.59</v>
      </c>
    </row>
    <row r="3216" spans="1:4" x14ac:dyDescent="0.25">
      <c r="A3216" s="71">
        <v>101257</v>
      </c>
      <c r="B3216" s="70" t="s">
        <v>19008</v>
      </c>
      <c r="C3216" s="71" t="s">
        <v>42</v>
      </c>
      <c r="D3216" s="72">
        <v>20.65</v>
      </c>
    </row>
    <row r="3217" spans="1:4" x14ac:dyDescent="0.25">
      <c r="A3217" s="71">
        <v>101258</v>
      </c>
      <c r="B3217" s="70" t="s">
        <v>19009</v>
      </c>
      <c r="C3217" s="71" t="s">
        <v>42</v>
      </c>
      <c r="D3217" s="72">
        <v>23.94</v>
      </c>
    </row>
    <row r="3218" spans="1:4" x14ac:dyDescent="0.25">
      <c r="A3218" s="71">
        <v>101259</v>
      </c>
      <c r="B3218" s="70" t="s">
        <v>19010</v>
      </c>
      <c r="C3218" s="71" t="s">
        <v>42</v>
      </c>
      <c r="D3218" s="72">
        <v>26.57</v>
      </c>
    </row>
    <row r="3219" spans="1:4" x14ac:dyDescent="0.25">
      <c r="A3219" s="71">
        <v>101260</v>
      </c>
      <c r="B3219" s="70" t="s">
        <v>19011</v>
      </c>
      <c r="C3219" s="71" t="s">
        <v>42</v>
      </c>
      <c r="D3219" s="72">
        <v>33.200000000000003</v>
      </c>
    </row>
    <row r="3220" spans="1:4" x14ac:dyDescent="0.25">
      <c r="A3220" s="71">
        <v>101208</v>
      </c>
      <c r="B3220" s="70" t="s">
        <v>19012</v>
      </c>
      <c r="C3220" s="71" t="s">
        <v>42</v>
      </c>
      <c r="D3220" s="72">
        <v>10.73</v>
      </c>
    </row>
    <row r="3221" spans="1:4" x14ac:dyDescent="0.25">
      <c r="A3221" s="71">
        <v>101209</v>
      </c>
      <c r="B3221" s="70" t="s">
        <v>19013</v>
      </c>
      <c r="C3221" s="71" t="s">
        <v>42</v>
      </c>
      <c r="D3221" s="72">
        <v>9.9499999999999993</v>
      </c>
    </row>
    <row r="3222" spans="1:4" x14ac:dyDescent="0.25">
      <c r="A3222" s="71">
        <v>101220</v>
      </c>
      <c r="B3222" s="70" t="s">
        <v>19014</v>
      </c>
      <c r="C3222" s="71" t="s">
        <v>42</v>
      </c>
      <c r="D3222" s="72">
        <v>16.71</v>
      </c>
    </row>
    <row r="3223" spans="1:4" x14ac:dyDescent="0.25">
      <c r="A3223" s="71">
        <v>101221</v>
      </c>
      <c r="B3223" s="70" t="s">
        <v>19015</v>
      </c>
      <c r="C3223" s="71" t="s">
        <v>42</v>
      </c>
      <c r="D3223" s="72">
        <v>17.66</v>
      </c>
    </row>
    <row r="3224" spans="1:4" x14ac:dyDescent="0.25">
      <c r="A3224" s="71">
        <v>101225</v>
      </c>
      <c r="B3224" s="70" t="s">
        <v>19016</v>
      </c>
      <c r="C3224" s="71" t="s">
        <v>42</v>
      </c>
      <c r="D3224" s="72">
        <v>15.34</v>
      </c>
    </row>
    <row r="3225" spans="1:4" x14ac:dyDescent="0.25">
      <c r="A3225" s="71">
        <v>101226</v>
      </c>
      <c r="B3225" s="70" t="s">
        <v>19017</v>
      </c>
      <c r="C3225" s="71" t="s">
        <v>42</v>
      </c>
      <c r="D3225" s="72">
        <v>16.170000000000002</v>
      </c>
    </row>
    <row r="3226" spans="1:4" x14ac:dyDescent="0.25">
      <c r="A3226" s="71">
        <v>101222</v>
      </c>
      <c r="B3226" s="70" t="s">
        <v>19018</v>
      </c>
      <c r="C3226" s="71" t="s">
        <v>42</v>
      </c>
      <c r="D3226" s="72">
        <v>20.53</v>
      </c>
    </row>
    <row r="3227" spans="1:4" x14ac:dyDescent="0.25">
      <c r="A3227" s="71">
        <v>101227</v>
      </c>
      <c r="B3227" s="70" t="s">
        <v>19019</v>
      </c>
      <c r="C3227" s="71" t="s">
        <v>42</v>
      </c>
      <c r="D3227" s="72">
        <v>18.739999999999998</v>
      </c>
    </row>
    <row r="3228" spans="1:4" x14ac:dyDescent="0.25">
      <c r="A3228" s="71">
        <v>101228</v>
      </c>
      <c r="B3228" s="70" t="s">
        <v>19020</v>
      </c>
      <c r="C3228" s="71" t="s">
        <v>42</v>
      </c>
      <c r="D3228" s="72">
        <v>19.989999999999998</v>
      </c>
    </row>
    <row r="3229" spans="1:4" x14ac:dyDescent="0.25">
      <c r="A3229" s="71">
        <v>101223</v>
      </c>
      <c r="B3229" s="70" t="s">
        <v>19021</v>
      </c>
      <c r="C3229" s="71" t="s">
        <v>42</v>
      </c>
      <c r="D3229" s="72">
        <v>22.83</v>
      </c>
    </row>
    <row r="3230" spans="1:4" x14ac:dyDescent="0.25">
      <c r="A3230" s="71">
        <v>101229</v>
      </c>
      <c r="B3230" s="70" t="s">
        <v>19022</v>
      </c>
      <c r="C3230" s="71" t="s">
        <v>42</v>
      </c>
      <c r="D3230" s="72">
        <v>25.2</v>
      </c>
    </row>
    <row r="3231" spans="1:4" x14ac:dyDescent="0.25">
      <c r="A3231" s="71">
        <v>101224</v>
      </c>
      <c r="B3231" s="70" t="s">
        <v>19023</v>
      </c>
      <c r="C3231" s="71" t="s">
        <v>42</v>
      </c>
      <c r="D3231" s="72">
        <v>28.62</v>
      </c>
    </row>
    <row r="3232" spans="1:4" x14ac:dyDescent="0.25">
      <c r="A3232" s="71">
        <v>101265</v>
      </c>
      <c r="B3232" s="70" t="s">
        <v>19024</v>
      </c>
      <c r="C3232" s="71" t="s">
        <v>42</v>
      </c>
      <c r="D3232" s="72">
        <v>31.26</v>
      </c>
    </row>
    <row r="3233" spans="1:4" x14ac:dyDescent="0.25">
      <c r="A3233" s="71">
        <v>101255</v>
      </c>
      <c r="B3233" s="70" t="s">
        <v>19025</v>
      </c>
      <c r="C3233" s="71" t="s">
        <v>42</v>
      </c>
      <c r="D3233" s="72">
        <v>11.28</v>
      </c>
    </row>
    <row r="3234" spans="1:4" x14ac:dyDescent="0.25">
      <c r="A3234" s="71">
        <v>101261</v>
      </c>
      <c r="B3234" s="70" t="s">
        <v>19026</v>
      </c>
      <c r="C3234" s="71" t="s">
        <v>42</v>
      </c>
      <c r="D3234" s="72">
        <v>18.559999999999999</v>
      </c>
    </row>
    <row r="3235" spans="1:4" x14ac:dyDescent="0.25">
      <c r="A3235" s="71">
        <v>101262</v>
      </c>
      <c r="B3235" s="70" t="s">
        <v>19027</v>
      </c>
      <c r="C3235" s="71" t="s">
        <v>42</v>
      </c>
      <c r="D3235" s="72">
        <v>19.61</v>
      </c>
    </row>
    <row r="3236" spans="1:4" x14ac:dyDescent="0.25">
      <c r="A3236" s="71">
        <v>101263</v>
      </c>
      <c r="B3236" s="70" t="s">
        <v>19028</v>
      </c>
      <c r="C3236" s="71" t="s">
        <v>42</v>
      </c>
      <c r="D3236" s="72">
        <v>22.65</v>
      </c>
    </row>
    <row r="3237" spans="1:4" x14ac:dyDescent="0.25">
      <c r="A3237" s="71">
        <v>101264</v>
      </c>
      <c r="B3237" s="70" t="s">
        <v>19029</v>
      </c>
      <c r="C3237" s="71" t="s">
        <v>42</v>
      </c>
      <c r="D3237" s="72">
        <v>25.1</v>
      </c>
    </row>
    <row r="3238" spans="1:4" x14ac:dyDescent="0.25">
      <c r="A3238" s="71">
        <v>101230</v>
      </c>
      <c r="B3238" s="70" t="s">
        <v>3199</v>
      </c>
      <c r="C3238" s="71" t="s">
        <v>42</v>
      </c>
      <c r="D3238" s="72">
        <v>11.17</v>
      </c>
    </row>
    <row r="3239" spans="1:4" x14ac:dyDescent="0.25">
      <c r="A3239" s="71">
        <v>101231</v>
      </c>
      <c r="B3239" s="70" t="s">
        <v>3200</v>
      </c>
      <c r="C3239" s="71" t="s">
        <v>42</v>
      </c>
      <c r="D3239" s="72">
        <v>10.63</v>
      </c>
    </row>
    <row r="3240" spans="1:4" x14ac:dyDescent="0.25">
      <c r="A3240" s="71">
        <v>101272</v>
      </c>
      <c r="B3240" s="70" t="s">
        <v>3201</v>
      </c>
      <c r="C3240" s="71" t="s">
        <v>42</v>
      </c>
      <c r="D3240" s="72">
        <v>31.72</v>
      </c>
    </row>
    <row r="3241" spans="1:4" x14ac:dyDescent="0.25">
      <c r="A3241" s="71">
        <v>101266</v>
      </c>
      <c r="B3241" s="70" t="s">
        <v>3202</v>
      </c>
      <c r="C3241" s="71" t="s">
        <v>42</v>
      </c>
      <c r="D3241" s="72">
        <v>11.32</v>
      </c>
    </row>
    <row r="3242" spans="1:4" x14ac:dyDescent="0.25">
      <c r="A3242" s="71">
        <v>101239</v>
      </c>
      <c r="B3242" s="70" t="s">
        <v>3203</v>
      </c>
      <c r="C3242" s="71" t="s">
        <v>42</v>
      </c>
      <c r="D3242" s="72">
        <v>15.25</v>
      </c>
    </row>
    <row r="3243" spans="1:4" x14ac:dyDescent="0.25">
      <c r="A3243" s="71">
        <v>101240</v>
      </c>
      <c r="B3243" s="70" t="s">
        <v>3204</v>
      </c>
      <c r="C3243" s="71" t="s">
        <v>42</v>
      </c>
      <c r="D3243" s="72">
        <v>16.09</v>
      </c>
    </row>
    <row r="3244" spans="1:4" x14ac:dyDescent="0.25">
      <c r="A3244" s="71">
        <v>101268</v>
      </c>
      <c r="B3244" s="70" t="s">
        <v>3205</v>
      </c>
      <c r="C3244" s="71" t="s">
        <v>42</v>
      </c>
      <c r="D3244" s="72">
        <v>17.809999999999999</v>
      </c>
    </row>
    <row r="3245" spans="1:4" x14ac:dyDescent="0.25">
      <c r="A3245" s="71">
        <v>101234</v>
      </c>
      <c r="B3245" s="70" t="s">
        <v>3206</v>
      </c>
      <c r="C3245" s="71" t="s">
        <v>42</v>
      </c>
      <c r="D3245" s="72">
        <v>17.350000000000001</v>
      </c>
    </row>
    <row r="3246" spans="1:4" x14ac:dyDescent="0.25">
      <c r="A3246" s="71">
        <v>101235</v>
      </c>
      <c r="B3246" s="70" t="s">
        <v>3207</v>
      </c>
      <c r="C3246" s="71" t="s">
        <v>42</v>
      </c>
      <c r="D3246" s="72">
        <v>18.27</v>
      </c>
    </row>
    <row r="3247" spans="1:4" x14ac:dyDescent="0.25">
      <c r="A3247" s="71">
        <v>101241</v>
      </c>
      <c r="B3247" s="70" t="s">
        <v>3208</v>
      </c>
      <c r="C3247" s="71" t="s">
        <v>42</v>
      </c>
      <c r="D3247" s="72">
        <v>18.809999999999999</v>
      </c>
    </row>
    <row r="3248" spans="1:4" x14ac:dyDescent="0.25">
      <c r="A3248" s="71">
        <v>101269</v>
      </c>
      <c r="B3248" s="70" t="s">
        <v>3209</v>
      </c>
      <c r="C3248" s="71" t="s">
        <v>42</v>
      </c>
      <c r="D3248" s="72">
        <v>19.809999999999999</v>
      </c>
    </row>
    <row r="3249" spans="1:4" x14ac:dyDescent="0.25">
      <c r="A3249" s="71">
        <v>101236</v>
      </c>
      <c r="B3249" s="70" t="s">
        <v>3210</v>
      </c>
      <c r="C3249" s="71" t="s">
        <v>42</v>
      </c>
      <c r="D3249" s="72">
        <v>21.27</v>
      </c>
    </row>
    <row r="3250" spans="1:4" x14ac:dyDescent="0.25">
      <c r="A3250" s="71">
        <v>101237</v>
      </c>
      <c r="B3250" s="70" t="s">
        <v>3211</v>
      </c>
      <c r="C3250" s="71" t="s">
        <v>42</v>
      </c>
      <c r="D3250" s="72">
        <v>22.67</v>
      </c>
    </row>
    <row r="3251" spans="1:4" x14ac:dyDescent="0.25">
      <c r="A3251" s="71">
        <v>101242</v>
      </c>
      <c r="B3251" s="70" t="s">
        <v>3212</v>
      </c>
      <c r="C3251" s="71" t="s">
        <v>42</v>
      </c>
      <c r="D3251" s="72">
        <v>21.01</v>
      </c>
    </row>
    <row r="3252" spans="1:4" x14ac:dyDescent="0.25">
      <c r="A3252" s="71">
        <v>101270</v>
      </c>
      <c r="B3252" s="70" t="s">
        <v>3213</v>
      </c>
      <c r="C3252" s="71" t="s">
        <v>42</v>
      </c>
      <c r="D3252" s="72">
        <v>22.94</v>
      </c>
    </row>
    <row r="3253" spans="1:4" x14ac:dyDescent="0.25">
      <c r="A3253" s="71">
        <v>101243</v>
      </c>
      <c r="B3253" s="70" t="s">
        <v>3214</v>
      </c>
      <c r="C3253" s="71" t="s">
        <v>42</v>
      </c>
      <c r="D3253" s="72">
        <v>25.48</v>
      </c>
    </row>
    <row r="3254" spans="1:4" x14ac:dyDescent="0.25">
      <c r="A3254" s="71">
        <v>101271</v>
      </c>
      <c r="B3254" s="70" t="s">
        <v>3215</v>
      </c>
      <c r="C3254" s="71" t="s">
        <v>42</v>
      </c>
      <c r="D3254" s="72">
        <v>25.43</v>
      </c>
    </row>
    <row r="3255" spans="1:4" x14ac:dyDescent="0.25">
      <c r="A3255" s="71">
        <v>101238</v>
      </c>
      <c r="B3255" s="70" t="s">
        <v>3216</v>
      </c>
      <c r="C3255" s="71" t="s">
        <v>42</v>
      </c>
      <c r="D3255" s="72">
        <v>28.67</v>
      </c>
    </row>
    <row r="3256" spans="1:4" x14ac:dyDescent="0.25">
      <c r="A3256" s="71">
        <v>101232</v>
      </c>
      <c r="B3256" s="70" t="s">
        <v>3217</v>
      </c>
      <c r="C3256" s="71" t="s">
        <v>42</v>
      </c>
      <c r="D3256" s="72">
        <v>9.57</v>
      </c>
    </row>
    <row r="3257" spans="1:4" x14ac:dyDescent="0.25">
      <c r="A3257" s="71">
        <v>101233</v>
      </c>
      <c r="B3257" s="70" t="s">
        <v>3218</v>
      </c>
      <c r="C3257" s="71" t="s">
        <v>42</v>
      </c>
      <c r="D3257" s="72">
        <v>8.84</v>
      </c>
    </row>
    <row r="3258" spans="1:4" x14ac:dyDescent="0.25">
      <c r="A3258" s="71">
        <v>101248</v>
      </c>
      <c r="B3258" s="70" t="s">
        <v>3219</v>
      </c>
      <c r="C3258" s="71" t="s">
        <v>42</v>
      </c>
      <c r="D3258" s="72">
        <v>27.4</v>
      </c>
    </row>
    <row r="3259" spans="1:4" x14ac:dyDescent="0.25">
      <c r="A3259" s="71">
        <v>101277</v>
      </c>
      <c r="B3259" s="70" t="s">
        <v>3220</v>
      </c>
      <c r="C3259" s="71" t="s">
        <v>42</v>
      </c>
      <c r="D3259" s="72">
        <v>30.73</v>
      </c>
    </row>
    <row r="3260" spans="1:4" x14ac:dyDescent="0.25">
      <c r="A3260" s="71">
        <v>101267</v>
      </c>
      <c r="B3260" s="70" t="s">
        <v>3221</v>
      </c>
      <c r="C3260" s="71" t="s">
        <v>42</v>
      </c>
      <c r="D3260" s="72">
        <v>10.89</v>
      </c>
    </row>
    <row r="3261" spans="1:4" x14ac:dyDescent="0.25">
      <c r="A3261" s="71">
        <v>101249</v>
      </c>
      <c r="B3261" s="70" t="s">
        <v>3222</v>
      </c>
      <c r="C3261" s="71" t="s">
        <v>42</v>
      </c>
      <c r="D3261" s="72">
        <v>13.96</v>
      </c>
    </row>
    <row r="3262" spans="1:4" x14ac:dyDescent="0.25">
      <c r="A3262" s="71">
        <v>101273</v>
      </c>
      <c r="B3262" s="70" t="s">
        <v>3223</v>
      </c>
      <c r="C3262" s="71" t="s">
        <v>42</v>
      </c>
      <c r="D3262" s="72">
        <v>17.05</v>
      </c>
    </row>
    <row r="3263" spans="1:4" x14ac:dyDescent="0.25">
      <c r="A3263" s="71">
        <v>101245</v>
      </c>
      <c r="B3263" s="70" t="s">
        <v>3224</v>
      </c>
      <c r="C3263" s="71" t="s">
        <v>42</v>
      </c>
      <c r="D3263" s="72">
        <v>16.98</v>
      </c>
    </row>
    <row r="3264" spans="1:4" x14ac:dyDescent="0.25">
      <c r="A3264" s="71">
        <v>101250</v>
      </c>
      <c r="B3264" s="70" t="s">
        <v>3225</v>
      </c>
      <c r="C3264" s="71" t="s">
        <v>42</v>
      </c>
      <c r="D3264" s="72">
        <v>15.51</v>
      </c>
    </row>
    <row r="3265" spans="1:4" x14ac:dyDescent="0.25">
      <c r="A3265" s="71">
        <v>101251</v>
      </c>
      <c r="B3265" s="70" t="s">
        <v>3226</v>
      </c>
      <c r="C3265" s="71" t="s">
        <v>42</v>
      </c>
      <c r="D3265" s="72">
        <v>17.670000000000002</v>
      </c>
    </row>
    <row r="3266" spans="1:4" x14ac:dyDescent="0.25">
      <c r="A3266" s="71">
        <v>101274</v>
      </c>
      <c r="B3266" s="70" t="s">
        <v>3227</v>
      </c>
      <c r="C3266" s="71" t="s">
        <v>42</v>
      </c>
      <c r="D3266" s="72">
        <v>18.829999999999998</v>
      </c>
    </row>
    <row r="3267" spans="1:4" x14ac:dyDescent="0.25">
      <c r="A3267" s="71">
        <v>101246</v>
      </c>
      <c r="B3267" s="70" t="s">
        <v>3228</v>
      </c>
      <c r="C3267" s="71" t="s">
        <v>42</v>
      </c>
      <c r="D3267" s="72">
        <v>19.73</v>
      </c>
    </row>
    <row r="3268" spans="1:4" x14ac:dyDescent="0.25">
      <c r="A3268" s="71">
        <v>101252</v>
      </c>
      <c r="B3268" s="70" t="s">
        <v>3229</v>
      </c>
      <c r="C3268" s="71" t="s">
        <v>42</v>
      </c>
      <c r="D3268" s="72">
        <v>19.16</v>
      </c>
    </row>
    <row r="3269" spans="1:4" x14ac:dyDescent="0.25">
      <c r="A3269" s="71">
        <v>101275</v>
      </c>
      <c r="B3269" s="70" t="s">
        <v>3230</v>
      </c>
      <c r="C3269" s="71" t="s">
        <v>42</v>
      </c>
      <c r="D3269" s="72">
        <v>21.78</v>
      </c>
    </row>
    <row r="3270" spans="1:4" x14ac:dyDescent="0.25">
      <c r="A3270" s="71">
        <v>101247</v>
      </c>
      <c r="B3270" s="70" t="s">
        <v>3231</v>
      </c>
      <c r="C3270" s="71" t="s">
        <v>42</v>
      </c>
      <c r="D3270" s="72">
        <v>21.89</v>
      </c>
    </row>
    <row r="3271" spans="1:4" x14ac:dyDescent="0.25">
      <c r="A3271" s="71">
        <v>101276</v>
      </c>
      <c r="B3271" s="70" t="s">
        <v>3232</v>
      </c>
      <c r="C3271" s="71" t="s">
        <v>42</v>
      </c>
      <c r="D3271" s="72">
        <v>24.07</v>
      </c>
    </row>
    <row r="3272" spans="1:4" x14ac:dyDescent="0.25">
      <c r="A3272" s="71">
        <v>101253</v>
      </c>
      <c r="B3272" s="70" t="s">
        <v>3233</v>
      </c>
      <c r="C3272" s="71" t="s">
        <v>42</v>
      </c>
      <c r="D3272" s="72">
        <v>24.13</v>
      </c>
    </row>
    <row r="3273" spans="1:4" x14ac:dyDescent="0.25">
      <c r="A3273" s="71">
        <v>101244</v>
      </c>
      <c r="B3273" s="70" t="s">
        <v>3234</v>
      </c>
      <c r="C3273" s="71" t="s">
        <v>42</v>
      </c>
      <c r="D3273" s="72">
        <v>16.05</v>
      </c>
    </row>
    <row r="3274" spans="1:4" x14ac:dyDescent="0.25">
      <c r="A3274" s="71">
        <v>93358</v>
      </c>
      <c r="B3274" s="70" t="s">
        <v>3235</v>
      </c>
      <c r="C3274" s="71" t="s">
        <v>42</v>
      </c>
      <c r="D3274" s="72">
        <v>82.04</v>
      </c>
    </row>
    <row r="3275" spans="1:4" x14ac:dyDescent="0.25">
      <c r="A3275" s="71">
        <v>90082</v>
      </c>
      <c r="B3275" s="70" t="s">
        <v>3236</v>
      </c>
      <c r="C3275" s="71" t="s">
        <v>42</v>
      </c>
      <c r="D3275" s="72">
        <v>9.64</v>
      </c>
    </row>
    <row r="3276" spans="1:4" x14ac:dyDescent="0.25">
      <c r="A3276" s="71">
        <v>90091</v>
      </c>
      <c r="B3276" s="70" t="s">
        <v>3237</v>
      </c>
      <c r="C3276" s="71" t="s">
        <v>42</v>
      </c>
      <c r="D3276" s="72">
        <v>6.07</v>
      </c>
    </row>
    <row r="3277" spans="1:4" x14ac:dyDescent="0.25">
      <c r="A3277" s="71">
        <v>102307</v>
      </c>
      <c r="B3277" s="70" t="s">
        <v>3238</v>
      </c>
      <c r="C3277" s="71" t="s">
        <v>42</v>
      </c>
      <c r="D3277" s="72">
        <v>12.05</v>
      </c>
    </row>
    <row r="3278" spans="1:4" x14ac:dyDescent="0.25">
      <c r="A3278" s="71">
        <v>102315</v>
      </c>
      <c r="B3278" s="70" t="s">
        <v>3239</v>
      </c>
      <c r="C3278" s="71" t="s">
        <v>42</v>
      </c>
      <c r="D3278" s="72">
        <v>7.59</v>
      </c>
    </row>
    <row r="3279" spans="1:4" x14ac:dyDescent="0.25">
      <c r="A3279" s="71">
        <v>102283</v>
      </c>
      <c r="B3279" s="70" t="s">
        <v>3240</v>
      </c>
      <c r="C3279" s="71" t="s">
        <v>42</v>
      </c>
      <c r="D3279" s="72">
        <v>12.62</v>
      </c>
    </row>
    <row r="3280" spans="1:4" x14ac:dyDescent="0.25">
      <c r="A3280" s="71">
        <v>102291</v>
      </c>
      <c r="B3280" s="70" t="s">
        <v>3241</v>
      </c>
      <c r="C3280" s="71" t="s">
        <v>42</v>
      </c>
      <c r="D3280" s="72">
        <v>7.95</v>
      </c>
    </row>
    <row r="3281" spans="1:4" x14ac:dyDescent="0.25">
      <c r="A3281" s="71">
        <v>102276</v>
      </c>
      <c r="B3281" s="70" t="s">
        <v>3242</v>
      </c>
      <c r="C3281" s="71" t="s">
        <v>42</v>
      </c>
      <c r="D3281" s="72">
        <v>10.86</v>
      </c>
    </row>
    <row r="3282" spans="1:4" x14ac:dyDescent="0.25">
      <c r="A3282" s="71">
        <v>102306</v>
      </c>
      <c r="B3282" s="70" t="s">
        <v>3243</v>
      </c>
      <c r="C3282" s="71" t="s">
        <v>42</v>
      </c>
      <c r="D3282" s="72">
        <v>13.58</v>
      </c>
    </row>
    <row r="3283" spans="1:4" x14ac:dyDescent="0.25">
      <c r="A3283" s="71">
        <v>102279</v>
      </c>
      <c r="B3283" s="70" t="s">
        <v>3244</v>
      </c>
      <c r="C3283" s="71" t="s">
        <v>42</v>
      </c>
      <c r="D3283" s="72">
        <v>6.83</v>
      </c>
    </row>
    <row r="3284" spans="1:4" x14ac:dyDescent="0.25">
      <c r="A3284" s="71">
        <v>102282</v>
      </c>
      <c r="B3284" s="70" t="s">
        <v>3245</v>
      </c>
      <c r="C3284" s="71" t="s">
        <v>42</v>
      </c>
      <c r="D3284" s="72">
        <v>14.21</v>
      </c>
    </row>
    <row r="3285" spans="1:4" x14ac:dyDescent="0.25">
      <c r="A3285" s="71">
        <v>102290</v>
      </c>
      <c r="B3285" s="70" t="s">
        <v>3246</v>
      </c>
      <c r="C3285" s="71" t="s">
        <v>42</v>
      </c>
      <c r="D3285" s="72">
        <v>8.94</v>
      </c>
    </row>
    <row r="3286" spans="1:4" x14ac:dyDescent="0.25">
      <c r="A3286" s="71">
        <v>90100</v>
      </c>
      <c r="B3286" s="70" t="s">
        <v>3247</v>
      </c>
      <c r="C3286" s="71" t="s">
        <v>42</v>
      </c>
      <c r="D3286" s="72">
        <v>12.88</v>
      </c>
    </row>
    <row r="3287" spans="1:4" x14ac:dyDescent="0.25">
      <c r="A3287" s="71">
        <v>102323</v>
      </c>
      <c r="B3287" s="70" t="s">
        <v>3248</v>
      </c>
      <c r="C3287" s="71" t="s">
        <v>42</v>
      </c>
      <c r="D3287" s="72">
        <v>16.11</v>
      </c>
    </row>
    <row r="3288" spans="1:4" x14ac:dyDescent="0.25">
      <c r="A3288" s="71">
        <v>102327</v>
      </c>
      <c r="B3288" s="70" t="s">
        <v>3249</v>
      </c>
      <c r="C3288" s="71" t="s">
        <v>42</v>
      </c>
      <c r="D3288" s="72">
        <v>10.15</v>
      </c>
    </row>
    <row r="3289" spans="1:4" x14ac:dyDescent="0.25">
      <c r="A3289" s="71">
        <v>102299</v>
      </c>
      <c r="B3289" s="70" t="s">
        <v>3250</v>
      </c>
      <c r="C3289" s="71" t="s">
        <v>42</v>
      </c>
      <c r="D3289" s="72">
        <v>16.850000000000001</v>
      </c>
    </row>
    <row r="3290" spans="1:4" x14ac:dyDescent="0.25">
      <c r="A3290" s="71">
        <v>102303</v>
      </c>
      <c r="B3290" s="70" t="s">
        <v>3251</v>
      </c>
      <c r="C3290" s="71" t="s">
        <v>42</v>
      </c>
      <c r="D3290" s="72">
        <v>10.62</v>
      </c>
    </row>
    <row r="3291" spans="1:4" x14ac:dyDescent="0.25">
      <c r="A3291" s="71">
        <v>90099</v>
      </c>
      <c r="B3291" s="70" t="s">
        <v>3252</v>
      </c>
      <c r="C3291" s="71" t="s">
        <v>42</v>
      </c>
      <c r="D3291" s="72">
        <v>15.03</v>
      </c>
    </row>
    <row r="3292" spans="1:4" x14ac:dyDescent="0.25">
      <c r="A3292" s="71">
        <v>102322</v>
      </c>
      <c r="B3292" s="70" t="s">
        <v>3253</v>
      </c>
      <c r="C3292" s="71" t="s">
        <v>42</v>
      </c>
      <c r="D3292" s="72">
        <v>18.8</v>
      </c>
    </row>
    <row r="3293" spans="1:4" x14ac:dyDescent="0.25">
      <c r="A3293" s="71">
        <v>102298</v>
      </c>
      <c r="B3293" s="70" t="s">
        <v>3254</v>
      </c>
      <c r="C3293" s="71" t="s">
        <v>42</v>
      </c>
      <c r="D3293" s="72">
        <v>19.68</v>
      </c>
    </row>
    <row r="3294" spans="1:4" x14ac:dyDescent="0.25">
      <c r="A3294" s="71">
        <v>102302</v>
      </c>
      <c r="B3294" s="70" t="s">
        <v>3255</v>
      </c>
      <c r="C3294" s="71" t="s">
        <v>42</v>
      </c>
      <c r="D3294" s="72">
        <v>12.39</v>
      </c>
    </row>
    <row r="3295" spans="1:4" x14ac:dyDescent="0.25">
      <c r="A3295" s="71">
        <v>102326</v>
      </c>
      <c r="B3295" s="70" t="s">
        <v>3256</v>
      </c>
      <c r="C3295" s="71" t="s">
        <v>42</v>
      </c>
      <c r="D3295" s="72">
        <v>11.84</v>
      </c>
    </row>
    <row r="3296" spans="1:4" x14ac:dyDescent="0.25">
      <c r="A3296" s="71">
        <v>102314</v>
      </c>
      <c r="B3296" s="70" t="s">
        <v>3257</v>
      </c>
      <c r="C3296" s="71" t="s">
        <v>42</v>
      </c>
      <c r="D3296" s="72">
        <v>8.56</v>
      </c>
    </row>
    <row r="3297" spans="1:4" x14ac:dyDescent="0.25">
      <c r="A3297" s="71">
        <v>102312</v>
      </c>
      <c r="B3297" s="70" t="s">
        <v>3258</v>
      </c>
      <c r="C3297" s="71" t="s">
        <v>42</v>
      </c>
      <c r="D3297" s="72">
        <v>10.88</v>
      </c>
    </row>
    <row r="3298" spans="1:4" x14ac:dyDescent="0.25">
      <c r="A3298" s="71">
        <v>102288</v>
      </c>
      <c r="B3298" s="70" t="s">
        <v>3259</v>
      </c>
      <c r="C3298" s="71" t="s">
        <v>42</v>
      </c>
      <c r="D3298" s="72">
        <v>11.39</v>
      </c>
    </row>
    <row r="3299" spans="1:4" x14ac:dyDescent="0.25">
      <c r="A3299" s="71">
        <v>90087</v>
      </c>
      <c r="B3299" s="70" t="s">
        <v>3260</v>
      </c>
      <c r="C3299" s="71" t="s">
        <v>42</v>
      </c>
      <c r="D3299" s="72">
        <v>8.7100000000000009</v>
      </c>
    </row>
    <row r="3300" spans="1:4" x14ac:dyDescent="0.25">
      <c r="A3300" s="71">
        <v>102308</v>
      </c>
      <c r="B3300" s="70" t="s">
        <v>3261</v>
      </c>
      <c r="C3300" s="71" t="s">
        <v>42</v>
      </c>
      <c r="D3300" s="72">
        <v>11.67</v>
      </c>
    </row>
    <row r="3301" spans="1:4" x14ac:dyDescent="0.25">
      <c r="A3301" s="71">
        <v>90084</v>
      </c>
      <c r="B3301" s="70" t="s">
        <v>3262</v>
      </c>
      <c r="C3301" s="71" t="s">
        <v>42</v>
      </c>
      <c r="D3301" s="72">
        <v>9.34</v>
      </c>
    </row>
    <row r="3302" spans="1:4" x14ac:dyDescent="0.25">
      <c r="A3302" s="71">
        <v>102284</v>
      </c>
      <c r="B3302" s="70" t="s">
        <v>3263</v>
      </c>
      <c r="C3302" s="71" t="s">
        <v>42</v>
      </c>
      <c r="D3302" s="72">
        <v>12.21</v>
      </c>
    </row>
    <row r="3303" spans="1:4" x14ac:dyDescent="0.25">
      <c r="A3303" s="71">
        <v>102325</v>
      </c>
      <c r="B3303" s="70" t="s">
        <v>3264</v>
      </c>
      <c r="C3303" s="71" t="s">
        <v>42</v>
      </c>
      <c r="D3303" s="72">
        <v>14.58</v>
      </c>
    </row>
    <row r="3304" spans="1:4" x14ac:dyDescent="0.25">
      <c r="A3304" s="71">
        <v>102329</v>
      </c>
      <c r="B3304" s="70" t="s">
        <v>3265</v>
      </c>
      <c r="C3304" s="71" t="s">
        <v>42</v>
      </c>
      <c r="D3304" s="72">
        <v>9.18</v>
      </c>
    </row>
    <row r="3305" spans="1:4" x14ac:dyDescent="0.25">
      <c r="A3305" s="71">
        <v>102301</v>
      </c>
      <c r="B3305" s="70" t="s">
        <v>3266</v>
      </c>
      <c r="C3305" s="71" t="s">
        <v>42</v>
      </c>
      <c r="D3305" s="72">
        <v>15.25</v>
      </c>
    </row>
    <row r="3306" spans="1:4" x14ac:dyDescent="0.25">
      <c r="A3306" s="71">
        <v>102305</v>
      </c>
      <c r="B3306" s="70" t="s">
        <v>3267</v>
      </c>
      <c r="C3306" s="71" t="s">
        <v>42</v>
      </c>
      <c r="D3306" s="72">
        <v>9.61</v>
      </c>
    </row>
    <row r="3307" spans="1:4" x14ac:dyDescent="0.25">
      <c r="A3307" s="71">
        <v>90101</v>
      </c>
      <c r="B3307" s="70" t="s">
        <v>3268</v>
      </c>
      <c r="C3307" s="71" t="s">
        <v>42</v>
      </c>
      <c r="D3307" s="72">
        <v>12.73</v>
      </c>
    </row>
    <row r="3308" spans="1:4" x14ac:dyDescent="0.25">
      <c r="A3308" s="71">
        <v>102324</v>
      </c>
      <c r="B3308" s="70" t="s">
        <v>3269</v>
      </c>
      <c r="C3308" s="71" t="s">
        <v>42</v>
      </c>
      <c r="D3308" s="72">
        <v>15.92</v>
      </c>
    </row>
    <row r="3309" spans="1:4" x14ac:dyDescent="0.25">
      <c r="A3309" s="71">
        <v>102300</v>
      </c>
      <c r="B3309" s="70" t="s">
        <v>3270</v>
      </c>
      <c r="C3309" s="71" t="s">
        <v>42</v>
      </c>
      <c r="D3309" s="72">
        <v>16.649999999999999</v>
      </c>
    </row>
    <row r="3310" spans="1:4" x14ac:dyDescent="0.25">
      <c r="A3310" s="71">
        <v>90102</v>
      </c>
      <c r="B3310" s="70" t="s">
        <v>3271</v>
      </c>
      <c r="C3310" s="71" t="s">
        <v>42</v>
      </c>
      <c r="D3310" s="72">
        <v>11.65</v>
      </c>
    </row>
    <row r="3311" spans="1:4" x14ac:dyDescent="0.25">
      <c r="A3311" s="71">
        <v>102328</v>
      </c>
      <c r="B3311" s="70" t="s">
        <v>3272</v>
      </c>
      <c r="C3311" s="71" t="s">
        <v>42</v>
      </c>
      <c r="D3311" s="72">
        <v>10.029999999999999</v>
      </c>
    </row>
    <row r="3312" spans="1:4" x14ac:dyDescent="0.25">
      <c r="A3312" s="71">
        <v>102304</v>
      </c>
      <c r="B3312" s="70" t="s">
        <v>3273</v>
      </c>
      <c r="C3312" s="71" t="s">
        <v>42</v>
      </c>
      <c r="D3312" s="72">
        <v>10.49</v>
      </c>
    </row>
    <row r="3313" spans="1:4" x14ac:dyDescent="0.25">
      <c r="A3313" s="71">
        <v>102295</v>
      </c>
      <c r="B3313" s="70" t="s">
        <v>3274</v>
      </c>
      <c r="C3313" s="71" t="s">
        <v>42</v>
      </c>
      <c r="D3313" s="72">
        <v>7.46</v>
      </c>
    </row>
    <row r="3314" spans="1:4" x14ac:dyDescent="0.25">
      <c r="A3314" s="71">
        <v>102281</v>
      </c>
      <c r="B3314" s="70" t="s">
        <v>3275</v>
      </c>
      <c r="C3314" s="71" t="s">
        <v>42</v>
      </c>
      <c r="D3314" s="72">
        <v>5.69</v>
      </c>
    </row>
    <row r="3315" spans="1:4" x14ac:dyDescent="0.25">
      <c r="A3315" s="71">
        <v>102311</v>
      </c>
      <c r="B3315" s="70" t="s">
        <v>3276</v>
      </c>
      <c r="C3315" s="71" t="s">
        <v>42</v>
      </c>
      <c r="D3315" s="72">
        <v>11.32</v>
      </c>
    </row>
    <row r="3316" spans="1:4" x14ac:dyDescent="0.25">
      <c r="A3316" s="71">
        <v>102319</v>
      </c>
      <c r="B3316" s="70" t="s">
        <v>3277</v>
      </c>
      <c r="C3316" s="71" t="s">
        <v>42</v>
      </c>
      <c r="D3316" s="72">
        <v>7.13</v>
      </c>
    </row>
    <row r="3317" spans="1:4" x14ac:dyDescent="0.25">
      <c r="A3317" s="71">
        <v>102287</v>
      </c>
      <c r="B3317" s="70" t="s">
        <v>3278</v>
      </c>
      <c r="C3317" s="71" t="s">
        <v>42</v>
      </c>
      <c r="D3317" s="72">
        <v>11.84</v>
      </c>
    </row>
    <row r="3318" spans="1:4" x14ac:dyDescent="0.25">
      <c r="A3318" s="71">
        <v>102316</v>
      </c>
      <c r="B3318" s="70" t="s">
        <v>3279</v>
      </c>
      <c r="C3318" s="71" t="s">
        <v>42</v>
      </c>
      <c r="D3318" s="72">
        <v>7.35</v>
      </c>
    </row>
    <row r="3319" spans="1:4" x14ac:dyDescent="0.25">
      <c r="A3319" s="71">
        <v>102292</v>
      </c>
      <c r="B3319" s="70" t="s">
        <v>3280</v>
      </c>
      <c r="C3319" s="71" t="s">
        <v>42</v>
      </c>
      <c r="D3319" s="72">
        <v>7.7</v>
      </c>
    </row>
    <row r="3320" spans="1:4" x14ac:dyDescent="0.25">
      <c r="A3320" s="71">
        <v>90092</v>
      </c>
      <c r="B3320" s="70" t="s">
        <v>3281</v>
      </c>
      <c r="C3320" s="71" t="s">
        <v>42</v>
      </c>
      <c r="D3320" s="72">
        <v>5.88</v>
      </c>
    </row>
    <row r="3321" spans="1:4" x14ac:dyDescent="0.25">
      <c r="A3321" s="71">
        <v>102278</v>
      </c>
      <c r="B3321" s="70" t="s">
        <v>3282</v>
      </c>
      <c r="C3321" s="71" t="s">
        <v>42</v>
      </c>
      <c r="D3321" s="72">
        <v>9.0500000000000007</v>
      </c>
    </row>
    <row r="3322" spans="1:4" x14ac:dyDescent="0.25">
      <c r="A3322" s="71">
        <v>90094</v>
      </c>
      <c r="B3322" s="70" t="s">
        <v>3283</v>
      </c>
      <c r="C3322" s="71" t="s">
        <v>42</v>
      </c>
      <c r="D3322" s="72">
        <v>5.56</v>
      </c>
    </row>
    <row r="3323" spans="1:4" x14ac:dyDescent="0.25">
      <c r="A3323" s="71">
        <v>102309</v>
      </c>
      <c r="B3323" s="70" t="s">
        <v>3284</v>
      </c>
      <c r="C3323" s="71" t="s">
        <v>42</v>
      </c>
      <c r="D3323" s="72">
        <v>11.04</v>
      </c>
    </row>
    <row r="3324" spans="1:4" x14ac:dyDescent="0.25">
      <c r="A3324" s="71">
        <v>102285</v>
      </c>
      <c r="B3324" s="70" t="s">
        <v>3285</v>
      </c>
      <c r="C3324" s="71" t="s">
        <v>42</v>
      </c>
      <c r="D3324" s="72">
        <v>11.56</v>
      </c>
    </row>
    <row r="3325" spans="1:4" x14ac:dyDescent="0.25">
      <c r="A3325" s="71">
        <v>90095</v>
      </c>
      <c r="B3325" s="70" t="s">
        <v>3286</v>
      </c>
      <c r="C3325" s="71" t="s">
        <v>42</v>
      </c>
      <c r="D3325" s="72">
        <v>5.48</v>
      </c>
    </row>
    <row r="3326" spans="1:4" x14ac:dyDescent="0.25">
      <c r="A3326" s="71">
        <v>102320</v>
      </c>
      <c r="B3326" s="70" t="s">
        <v>3287</v>
      </c>
      <c r="C3326" s="71" t="s">
        <v>42</v>
      </c>
      <c r="D3326" s="72">
        <v>6.85</v>
      </c>
    </row>
    <row r="3327" spans="1:4" x14ac:dyDescent="0.25">
      <c r="A3327" s="71">
        <v>102296</v>
      </c>
      <c r="B3327" s="70" t="s">
        <v>3288</v>
      </c>
      <c r="C3327" s="71" t="s">
        <v>42</v>
      </c>
      <c r="D3327" s="72">
        <v>7.18</v>
      </c>
    </row>
    <row r="3328" spans="1:4" x14ac:dyDescent="0.25">
      <c r="A3328" s="71">
        <v>90086</v>
      </c>
      <c r="B3328" s="70" t="s">
        <v>3289</v>
      </c>
      <c r="C3328" s="71" t="s">
        <v>42</v>
      </c>
      <c r="D3328" s="72">
        <v>8.83</v>
      </c>
    </row>
    <row r="3329" spans="1:4" x14ac:dyDescent="0.25">
      <c r="A3329" s="71">
        <v>102277</v>
      </c>
      <c r="B3329" s="70" t="s">
        <v>3290</v>
      </c>
      <c r="C3329" s="71" t="s">
        <v>42</v>
      </c>
      <c r="D3329" s="72">
        <v>8.58</v>
      </c>
    </row>
    <row r="3330" spans="1:4" x14ac:dyDescent="0.25">
      <c r="A3330" s="71">
        <v>102286</v>
      </c>
      <c r="B3330" s="70" t="s">
        <v>3291</v>
      </c>
      <c r="C3330" s="71" t="s">
        <v>42</v>
      </c>
      <c r="D3330" s="72">
        <v>11.22</v>
      </c>
    </row>
    <row r="3331" spans="1:4" x14ac:dyDescent="0.25">
      <c r="A3331" s="71">
        <v>90098</v>
      </c>
      <c r="B3331" s="70" t="s">
        <v>3292</v>
      </c>
      <c r="C3331" s="71" t="s">
        <v>42</v>
      </c>
      <c r="D3331" s="72">
        <v>5.37</v>
      </c>
    </row>
    <row r="3332" spans="1:4" x14ac:dyDescent="0.25">
      <c r="A3332" s="71">
        <v>102313</v>
      </c>
      <c r="B3332" s="70" t="s">
        <v>3293</v>
      </c>
      <c r="C3332" s="71" t="s">
        <v>42</v>
      </c>
      <c r="D3332" s="72">
        <v>10.66</v>
      </c>
    </row>
    <row r="3333" spans="1:4" x14ac:dyDescent="0.25">
      <c r="A3333" s="71">
        <v>102321</v>
      </c>
      <c r="B3333" s="70" t="s">
        <v>3294</v>
      </c>
      <c r="C3333" s="71" t="s">
        <v>42</v>
      </c>
      <c r="D3333" s="72">
        <v>6.72</v>
      </c>
    </row>
    <row r="3334" spans="1:4" x14ac:dyDescent="0.25">
      <c r="A3334" s="71">
        <v>102289</v>
      </c>
      <c r="B3334" s="70" t="s">
        <v>3295</v>
      </c>
      <c r="C3334" s="71" t="s">
        <v>42</v>
      </c>
      <c r="D3334" s="72">
        <v>11.16</v>
      </c>
    </row>
    <row r="3335" spans="1:4" x14ac:dyDescent="0.25">
      <c r="A3335" s="71">
        <v>102297</v>
      </c>
      <c r="B3335" s="70" t="s">
        <v>3296</v>
      </c>
      <c r="C3335" s="71" t="s">
        <v>42</v>
      </c>
      <c r="D3335" s="72">
        <v>7.03</v>
      </c>
    </row>
    <row r="3336" spans="1:4" x14ac:dyDescent="0.25">
      <c r="A3336" s="71">
        <v>102280</v>
      </c>
      <c r="B3336" s="70" t="s">
        <v>3297</v>
      </c>
      <c r="C3336" s="71" t="s">
        <v>42</v>
      </c>
      <c r="D3336" s="72">
        <v>5.4</v>
      </c>
    </row>
    <row r="3337" spans="1:4" x14ac:dyDescent="0.25">
      <c r="A3337" s="71">
        <v>102294</v>
      </c>
      <c r="B3337" s="70" t="s">
        <v>3298</v>
      </c>
      <c r="C3337" s="71" t="s">
        <v>42</v>
      </c>
      <c r="D3337" s="72">
        <v>7.08</v>
      </c>
    </row>
    <row r="3338" spans="1:4" x14ac:dyDescent="0.25">
      <c r="A3338" s="71">
        <v>90090</v>
      </c>
      <c r="B3338" s="70" t="s">
        <v>3299</v>
      </c>
      <c r="C3338" s="71" t="s">
        <v>42</v>
      </c>
      <c r="D3338" s="72">
        <v>8.5299999999999994</v>
      </c>
    </row>
    <row r="3339" spans="1:4" x14ac:dyDescent="0.25">
      <c r="A3339" s="71">
        <v>102317</v>
      </c>
      <c r="B3339" s="70" t="s">
        <v>3300</v>
      </c>
      <c r="C3339" s="71" t="s">
        <v>42</v>
      </c>
      <c r="D3339" s="72">
        <v>6.96</v>
      </c>
    </row>
    <row r="3340" spans="1:4" x14ac:dyDescent="0.25">
      <c r="A3340" s="71">
        <v>102293</v>
      </c>
      <c r="B3340" s="70" t="s">
        <v>3301</v>
      </c>
      <c r="C3340" s="71" t="s">
        <v>42</v>
      </c>
      <c r="D3340" s="72">
        <v>7.27</v>
      </c>
    </row>
    <row r="3341" spans="1:4" x14ac:dyDescent="0.25">
      <c r="A3341" s="71">
        <v>102310</v>
      </c>
      <c r="B3341" s="70" t="s">
        <v>3302</v>
      </c>
      <c r="C3341" s="71" t="s">
        <v>42</v>
      </c>
      <c r="D3341" s="72">
        <v>10.72</v>
      </c>
    </row>
    <row r="3342" spans="1:4" x14ac:dyDescent="0.25">
      <c r="A3342" s="71">
        <v>102318</v>
      </c>
      <c r="B3342" s="70" t="s">
        <v>3303</v>
      </c>
      <c r="C3342" s="71" t="s">
        <v>42</v>
      </c>
      <c r="D3342" s="72">
        <v>6.76</v>
      </c>
    </row>
    <row r="3343" spans="1:4" x14ac:dyDescent="0.25">
      <c r="A3343" s="71">
        <v>90106</v>
      </c>
      <c r="B3343" s="70" t="s">
        <v>3304</v>
      </c>
      <c r="C3343" s="71" t="s">
        <v>42</v>
      </c>
      <c r="D3343" s="72">
        <v>8.11</v>
      </c>
    </row>
    <row r="3344" spans="1:4" x14ac:dyDescent="0.25">
      <c r="A3344" s="71">
        <v>90105</v>
      </c>
      <c r="B3344" s="70" t="s">
        <v>3305</v>
      </c>
      <c r="C3344" s="71" t="s">
        <v>42</v>
      </c>
      <c r="D3344" s="72">
        <v>8.91</v>
      </c>
    </row>
    <row r="3345" spans="1:4" x14ac:dyDescent="0.25">
      <c r="A3345" s="71">
        <v>90108</v>
      </c>
      <c r="B3345" s="70" t="s">
        <v>3306</v>
      </c>
      <c r="C3345" s="71" t="s">
        <v>42</v>
      </c>
      <c r="D3345" s="72">
        <v>7.34</v>
      </c>
    </row>
    <row r="3346" spans="1:4" x14ac:dyDescent="0.25">
      <c r="A3346" s="71">
        <v>90107</v>
      </c>
      <c r="B3346" s="70" t="s">
        <v>3307</v>
      </c>
      <c r="C3346" s="71" t="s">
        <v>42</v>
      </c>
      <c r="D3346" s="72">
        <v>8.01</v>
      </c>
    </row>
    <row r="3347" spans="1:4" x14ac:dyDescent="0.25">
      <c r="A3347" s="71">
        <v>102354</v>
      </c>
      <c r="B3347" s="70" t="s">
        <v>3308</v>
      </c>
      <c r="C3347" s="71" t="s">
        <v>42</v>
      </c>
      <c r="D3347" s="72">
        <v>159.03</v>
      </c>
    </row>
    <row r="3348" spans="1:4" x14ac:dyDescent="0.25">
      <c r="A3348" s="71">
        <v>102355</v>
      </c>
      <c r="B3348" s="70" t="s">
        <v>19030</v>
      </c>
      <c r="C3348" s="71" t="s">
        <v>42</v>
      </c>
      <c r="D3348" s="72">
        <v>187.3</v>
      </c>
    </row>
    <row r="3349" spans="1:4" x14ac:dyDescent="0.25">
      <c r="A3349" s="71">
        <v>102356</v>
      </c>
      <c r="B3349" s="70" t="s">
        <v>3309</v>
      </c>
      <c r="C3349" s="71" t="s">
        <v>42</v>
      </c>
      <c r="D3349" s="72">
        <v>0</v>
      </c>
    </row>
    <row r="3350" spans="1:4" x14ac:dyDescent="0.25">
      <c r="A3350" s="71">
        <v>102357</v>
      </c>
      <c r="B3350" s="70" t="s">
        <v>3310</v>
      </c>
      <c r="C3350" s="71" t="s">
        <v>42</v>
      </c>
      <c r="D3350" s="72">
        <v>0</v>
      </c>
    </row>
    <row r="3351" spans="1:4" x14ac:dyDescent="0.25">
      <c r="A3351" s="71">
        <v>102358</v>
      </c>
      <c r="B3351" s="70" t="s">
        <v>3311</v>
      </c>
      <c r="C3351" s="71" t="s">
        <v>42</v>
      </c>
      <c r="D3351" s="72">
        <v>0</v>
      </c>
    </row>
    <row r="3352" spans="1:4" x14ac:dyDescent="0.25">
      <c r="A3352" s="71">
        <v>102359</v>
      </c>
      <c r="B3352" s="70" t="s">
        <v>19031</v>
      </c>
      <c r="C3352" s="71" t="s">
        <v>42</v>
      </c>
      <c r="D3352" s="72">
        <v>0</v>
      </c>
    </row>
    <row r="3353" spans="1:4" x14ac:dyDescent="0.25">
      <c r="A3353" s="71">
        <v>102348</v>
      </c>
      <c r="B3353" s="70" t="s">
        <v>3312</v>
      </c>
      <c r="C3353" s="71" t="s">
        <v>42</v>
      </c>
      <c r="D3353" s="72">
        <v>0</v>
      </c>
    </row>
    <row r="3354" spans="1:4" x14ac:dyDescent="0.25">
      <c r="A3354" s="71">
        <v>102346</v>
      </c>
      <c r="B3354" s="70" t="s">
        <v>3313</v>
      </c>
      <c r="C3354" s="71" t="s">
        <v>42</v>
      </c>
      <c r="D3354" s="72">
        <v>0</v>
      </c>
    </row>
    <row r="3355" spans="1:4" x14ac:dyDescent="0.25">
      <c r="A3355" s="71">
        <v>102347</v>
      </c>
      <c r="B3355" s="70" t="s">
        <v>3314</v>
      </c>
      <c r="C3355" s="71" t="s">
        <v>42</v>
      </c>
      <c r="D3355" s="72">
        <v>0</v>
      </c>
    </row>
    <row r="3356" spans="1:4" x14ac:dyDescent="0.25">
      <c r="A3356" s="71">
        <v>102350</v>
      </c>
      <c r="B3356" s="70" t="s">
        <v>3315</v>
      </c>
      <c r="C3356" s="71" t="s">
        <v>42</v>
      </c>
      <c r="D3356" s="72">
        <v>0</v>
      </c>
    </row>
    <row r="3357" spans="1:4" x14ac:dyDescent="0.25">
      <c r="A3357" s="71">
        <v>102351</v>
      </c>
      <c r="B3357" s="70" t="s">
        <v>3316</v>
      </c>
      <c r="C3357" s="71" t="s">
        <v>42</v>
      </c>
      <c r="D3357" s="72">
        <v>0</v>
      </c>
    </row>
    <row r="3358" spans="1:4" x14ac:dyDescent="0.25">
      <c r="A3358" s="71">
        <v>102352</v>
      </c>
      <c r="B3358" s="70" t="s">
        <v>3317</v>
      </c>
      <c r="C3358" s="71" t="s">
        <v>42</v>
      </c>
      <c r="D3358" s="72">
        <v>0</v>
      </c>
    </row>
    <row r="3359" spans="1:4" x14ac:dyDescent="0.25">
      <c r="A3359" s="71">
        <v>102353</v>
      </c>
      <c r="B3359" s="70" t="s">
        <v>3318</v>
      </c>
      <c r="C3359" s="71" t="s">
        <v>42</v>
      </c>
      <c r="D3359" s="72">
        <v>0</v>
      </c>
    </row>
    <row r="3360" spans="1:4" x14ac:dyDescent="0.25">
      <c r="A3360" s="71">
        <v>102349</v>
      </c>
      <c r="B3360" s="70" t="s">
        <v>3319</v>
      </c>
      <c r="C3360" s="71" t="s">
        <v>42</v>
      </c>
      <c r="D3360" s="72">
        <v>0</v>
      </c>
    </row>
    <row r="3361" spans="1:4" x14ac:dyDescent="0.25">
      <c r="A3361" s="71">
        <v>102360</v>
      </c>
      <c r="B3361" s="70" t="s">
        <v>3320</v>
      </c>
      <c r="C3361" s="71" t="s">
        <v>42</v>
      </c>
      <c r="D3361" s="72">
        <v>25.28</v>
      </c>
    </row>
    <row r="3362" spans="1:4" x14ac:dyDescent="0.25">
      <c r="A3362" s="71">
        <v>102361</v>
      </c>
      <c r="B3362" s="70" t="s">
        <v>3321</v>
      </c>
      <c r="C3362" s="71" t="s">
        <v>42</v>
      </c>
      <c r="D3362" s="72">
        <v>37.369999999999997</v>
      </c>
    </row>
    <row r="3363" spans="1:4" x14ac:dyDescent="0.25">
      <c r="A3363" s="71">
        <v>101595</v>
      </c>
      <c r="B3363" s="70" t="s">
        <v>3322</v>
      </c>
      <c r="C3363" s="71" t="s">
        <v>37</v>
      </c>
      <c r="D3363" s="72">
        <v>0</v>
      </c>
    </row>
    <row r="3364" spans="1:4" x14ac:dyDescent="0.25">
      <c r="A3364" s="71">
        <v>101601</v>
      </c>
      <c r="B3364" s="70" t="s">
        <v>3323</v>
      </c>
      <c r="C3364" s="71" t="s">
        <v>37</v>
      </c>
      <c r="D3364" s="72">
        <v>25.95</v>
      </c>
    </row>
    <row r="3365" spans="1:4" x14ac:dyDescent="0.25">
      <c r="A3365" s="71">
        <v>101594</v>
      </c>
      <c r="B3365" s="70" t="s">
        <v>3324</v>
      </c>
      <c r="C3365" s="71" t="s">
        <v>37</v>
      </c>
      <c r="D3365" s="72">
        <v>0</v>
      </c>
    </row>
    <row r="3366" spans="1:4" x14ac:dyDescent="0.25">
      <c r="A3366" s="71">
        <v>101600</v>
      </c>
      <c r="B3366" s="70" t="s">
        <v>3325</v>
      </c>
      <c r="C3366" s="71" t="s">
        <v>37</v>
      </c>
      <c r="D3366" s="72">
        <v>17.53</v>
      </c>
    </row>
    <row r="3367" spans="1:4" x14ac:dyDescent="0.25">
      <c r="A3367" s="71">
        <v>101597</v>
      </c>
      <c r="B3367" s="70" t="s">
        <v>3326</v>
      </c>
      <c r="C3367" s="71" t="s">
        <v>37</v>
      </c>
      <c r="D3367" s="72">
        <v>0</v>
      </c>
    </row>
    <row r="3368" spans="1:4" x14ac:dyDescent="0.25">
      <c r="A3368" s="71">
        <v>101603</v>
      </c>
      <c r="B3368" s="70" t="s">
        <v>3327</v>
      </c>
      <c r="C3368" s="71" t="s">
        <v>37</v>
      </c>
      <c r="D3368" s="72">
        <v>21.42</v>
      </c>
    </row>
    <row r="3369" spans="1:4" x14ac:dyDescent="0.25">
      <c r="A3369" s="71">
        <v>101596</v>
      </c>
      <c r="B3369" s="70" t="s">
        <v>3328</v>
      </c>
      <c r="C3369" s="71" t="s">
        <v>37</v>
      </c>
      <c r="D3369" s="72">
        <v>0</v>
      </c>
    </row>
    <row r="3370" spans="1:4" x14ac:dyDescent="0.25">
      <c r="A3370" s="71">
        <v>101602</v>
      </c>
      <c r="B3370" s="70" t="s">
        <v>3329</v>
      </c>
      <c r="C3370" s="71" t="s">
        <v>37</v>
      </c>
      <c r="D3370" s="72">
        <v>12.99</v>
      </c>
    </row>
    <row r="3371" spans="1:4" x14ac:dyDescent="0.25">
      <c r="A3371" s="71">
        <v>101599</v>
      </c>
      <c r="B3371" s="70" t="s">
        <v>3330</v>
      </c>
      <c r="C3371" s="71" t="s">
        <v>37</v>
      </c>
      <c r="D3371" s="72">
        <v>0</v>
      </c>
    </row>
    <row r="3372" spans="1:4" x14ac:dyDescent="0.25">
      <c r="A3372" s="71">
        <v>101605</v>
      </c>
      <c r="B3372" s="70" t="s">
        <v>3331</v>
      </c>
      <c r="C3372" s="71" t="s">
        <v>37</v>
      </c>
      <c r="D3372" s="72">
        <v>16.920000000000002</v>
      </c>
    </row>
    <row r="3373" spans="1:4" x14ac:dyDescent="0.25">
      <c r="A3373" s="71">
        <v>101598</v>
      </c>
      <c r="B3373" s="70" t="s">
        <v>3332</v>
      </c>
      <c r="C3373" s="71" t="s">
        <v>37</v>
      </c>
      <c r="D3373" s="72">
        <v>0</v>
      </c>
    </row>
    <row r="3374" spans="1:4" x14ac:dyDescent="0.25">
      <c r="A3374" s="71">
        <v>101604</v>
      </c>
      <c r="B3374" s="70" t="s">
        <v>3333</v>
      </c>
      <c r="C3374" s="71" t="s">
        <v>37</v>
      </c>
      <c r="D3374" s="72">
        <v>8.5</v>
      </c>
    </row>
    <row r="3375" spans="1:4" x14ac:dyDescent="0.25">
      <c r="A3375" s="71">
        <v>101588</v>
      </c>
      <c r="B3375" s="70" t="s">
        <v>3334</v>
      </c>
      <c r="C3375" s="71" t="s">
        <v>37</v>
      </c>
      <c r="D3375" s="72">
        <v>93.86</v>
      </c>
    </row>
    <row r="3376" spans="1:4" x14ac:dyDescent="0.25">
      <c r="A3376" s="71">
        <v>101591</v>
      </c>
      <c r="B3376" s="70" t="s">
        <v>3335</v>
      </c>
      <c r="C3376" s="71" t="s">
        <v>37</v>
      </c>
      <c r="D3376" s="72">
        <v>114.26</v>
      </c>
    </row>
    <row r="3377" spans="1:4" x14ac:dyDescent="0.25">
      <c r="A3377" s="71">
        <v>101590</v>
      </c>
      <c r="B3377" s="70" t="s">
        <v>3336</v>
      </c>
      <c r="C3377" s="71" t="s">
        <v>37</v>
      </c>
      <c r="D3377" s="72">
        <v>71.14</v>
      </c>
    </row>
    <row r="3378" spans="1:4" x14ac:dyDescent="0.25">
      <c r="A3378" s="71">
        <v>101593</v>
      </c>
      <c r="B3378" s="70" t="s">
        <v>3337</v>
      </c>
      <c r="C3378" s="71" t="s">
        <v>37</v>
      </c>
      <c r="D3378" s="72">
        <v>93.55</v>
      </c>
    </row>
    <row r="3379" spans="1:4" x14ac:dyDescent="0.25">
      <c r="A3379" s="71">
        <v>101592</v>
      </c>
      <c r="B3379" s="70" t="s">
        <v>3338</v>
      </c>
      <c r="C3379" s="71" t="s">
        <v>37</v>
      </c>
      <c r="D3379" s="72">
        <v>50.18</v>
      </c>
    </row>
    <row r="3380" spans="1:4" x14ac:dyDescent="0.25">
      <c r="A3380" s="71">
        <v>101583</v>
      </c>
      <c r="B3380" s="70" t="s">
        <v>3339</v>
      </c>
      <c r="C3380" s="71" t="s">
        <v>37</v>
      </c>
      <c r="D3380" s="72">
        <v>83.19</v>
      </c>
    </row>
    <row r="3381" spans="1:4" x14ac:dyDescent="0.25">
      <c r="A3381" s="71">
        <v>101582</v>
      </c>
      <c r="B3381" s="70" t="s">
        <v>3340</v>
      </c>
      <c r="C3381" s="71" t="s">
        <v>37</v>
      </c>
      <c r="D3381" s="72">
        <v>66.86</v>
      </c>
    </row>
    <row r="3382" spans="1:4" x14ac:dyDescent="0.25">
      <c r="A3382" s="71">
        <v>101585</v>
      </c>
      <c r="B3382" s="70" t="s">
        <v>3341</v>
      </c>
      <c r="C3382" s="71" t="s">
        <v>37</v>
      </c>
      <c r="D3382" s="72">
        <v>71.430000000000007</v>
      </c>
    </row>
    <row r="3383" spans="1:4" x14ac:dyDescent="0.25">
      <c r="A3383" s="71">
        <v>101584</v>
      </c>
      <c r="B3383" s="70" t="s">
        <v>3342</v>
      </c>
      <c r="C3383" s="71" t="s">
        <v>37</v>
      </c>
      <c r="D3383" s="72">
        <v>55.11</v>
      </c>
    </row>
    <row r="3384" spans="1:4" x14ac:dyDescent="0.25">
      <c r="A3384" s="71">
        <v>101587</v>
      </c>
      <c r="B3384" s="70" t="s">
        <v>3343</v>
      </c>
      <c r="C3384" s="71" t="s">
        <v>37</v>
      </c>
      <c r="D3384" s="72">
        <v>64.569999999999993</v>
      </c>
    </row>
    <row r="3385" spans="1:4" x14ac:dyDescent="0.25">
      <c r="A3385" s="71">
        <v>101586</v>
      </c>
      <c r="B3385" s="70" t="s">
        <v>3344</v>
      </c>
      <c r="C3385" s="71" t="s">
        <v>37</v>
      </c>
      <c r="D3385" s="72">
        <v>47.96</v>
      </c>
    </row>
    <row r="3386" spans="1:4" x14ac:dyDescent="0.25">
      <c r="A3386" s="71">
        <v>101577</v>
      </c>
      <c r="B3386" s="70" t="s">
        <v>3345</v>
      </c>
      <c r="C3386" s="71" t="s">
        <v>37</v>
      </c>
      <c r="D3386" s="72">
        <v>51.46</v>
      </c>
    </row>
    <row r="3387" spans="1:4" x14ac:dyDescent="0.25">
      <c r="A3387" s="71">
        <v>101576</v>
      </c>
      <c r="B3387" s="70" t="s">
        <v>3346</v>
      </c>
      <c r="C3387" s="71" t="s">
        <v>37</v>
      </c>
      <c r="D3387" s="72">
        <v>40.840000000000003</v>
      </c>
    </row>
    <row r="3388" spans="1:4" x14ac:dyDescent="0.25">
      <c r="A3388" s="71">
        <v>101579</v>
      </c>
      <c r="B3388" s="70" t="s">
        <v>3347</v>
      </c>
      <c r="C3388" s="71" t="s">
        <v>37</v>
      </c>
      <c r="D3388" s="72">
        <v>44.48</v>
      </c>
    </row>
    <row r="3389" spans="1:4" x14ac:dyDescent="0.25">
      <c r="A3389" s="71">
        <v>101578</v>
      </c>
      <c r="B3389" s="70" t="s">
        <v>3348</v>
      </c>
      <c r="C3389" s="71" t="s">
        <v>37</v>
      </c>
      <c r="D3389" s="72">
        <v>33.869999999999997</v>
      </c>
    </row>
    <row r="3390" spans="1:4" x14ac:dyDescent="0.25">
      <c r="A3390" s="71">
        <v>101581</v>
      </c>
      <c r="B3390" s="70" t="s">
        <v>3349</v>
      </c>
      <c r="C3390" s="71" t="s">
        <v>37</v>
      </c>
      <c r="D3390" s="72">
        <v>41.15</v>
      </c>
    </row>
    <row r="3391" spans="1:4" x14ac:dyDescent="0.25">
      <c r="A3391" s="71">
        <v>101580</v>
      </c>
      <c r="B3391" s="70" t="s">
        <v>3350</v>
      </c>
      <c r="C3391" s="71" t="s">
        <v>37</v>
      </c>
      <c r="D3391" s="72">
        <v>30.24</v>
      </c>
    </row>
    <row r="3392" spans="1:4" x14ac:dyDescent="0.25">
      <c r="A3392" s="71">
        <v>101606</v>
      </c>
      <c r="B3392" s="70" t="s">
        <v>3351</v>
      </c>
      <c r="C3392" s="71" t="s">
        <v>37</v>
      </c>
      <c r="D3392" s="72">
        <v>0</v>
      </c>
    </row>
    <row r="3393" spans="1:4" x14ac:dyDescent="0.25">
      <c r="A3393" s="71">
        <v>101607</v>
      </c>
      <c r="B3393" s="70" t="s">
        <v>3352</v>
      </c>
      <c r="C3393" s="71" t="s">
        <v>37</v>
      </c>
      <c r="D3393" s="72">
        <v>0</v>
      </c>
    </row>
    <row r="3394" spans="1:4" x14ac:dyDescent="0.25">
      <c r="A3394" s="71">
        <v>101608</v>
      </c>
      <c r="B3394" s="70" t="s">
        <v>3353</v>
      </c>
      <c r="C3394" s="71" t="s">
        <v>37</v>
      </c>
      <c r="D3394" s="72">
        <v>0</v>
      </c>
    </row>
    <row r="3395" spans="1:4" x14ac:dyDescent="0.25">
      <c r="A3395" s="71">
        <v>101571</v>
      </c>
      <c r="B3395" s="70" t="s">
        <v>3354</v>
      </c>
      <c r="C3395" s="71" t="s">
        <v>37</v>
      </c>
      <c r="D3395" s="72">
        <v>31.23</v>
      </c>
    </row>
    <row r="3396" spans="1:4" x14ac:dyDescent="0.25">
      <c r="A3396" s="71">
        <v>101570</v>
      </c>
      <c r="B3396" s="70" t="s">
        <v>3355</v>
      </c>
      <c r="C3396" s="71" t="s">
        <v>37</v>
      </c>
      <c r="D3396" s="72">
        <v>22.85</v>
      </c>
    </row>
    <row r="3397" spans="1:4" x14ac:dyDescent="0.25">
      <c r="A3397" s="71">
        <v>101573</v>
      </c>
      <c r="B3397" s="70" t="s">
        <v>3356</v>
      </c>
      <c r="C3397" s="71" t="s">
        <v>37</v>
      </c>
      <c r="D3397" s="72">
        <v>26.43</v>
      </c>
    </row>
    <row r="3398" spans="1:4" x14ac:dyDescent="0.25">
      <c r="A3398" s="71">
        <v>101572</v>
      </c>
      <c r="B3398" s="70" t="s">
        <v>3357</v>
      </c>
      <c r="C3398" s="71" t="s">
        <v>37</v>
      </c>
      <c r="D3398" s="72">
        <v>18.059999999999999</v>
      </c>
    </row>
    <row r="3399" spans="1:4" x14ac:dyDescent="0.25">
      <c r="A3399" s="71">
        <v>101575</v>
      </c>
      <c r="B3399" s="70" t="s">
        <v>3358</v>
      </c>
      <c r="C3399" s="71" t="s">
        <v>37</v>
      </c>
      <c r="D3399" s="72">
        <v>22.73</v>
      </c>
    </row>
    <row r="3400" spans="1:4" x14ac:dyDescent="0.25">
      <c r="A3400" s="71">
        <v>101574</v>
      </c>
      <c r="B3400" s="70" t="s">
        <v>3359</v>
      </c>
      <c r="C3400" s="71" t="s">
        <v>37</v>
      </c>
      <c r="D3400" s="72">
        <v>14.08</v>
      </c>
    </row>
    <row r="3401" spans="1:4" x14ac:dyDescent="0.25">
      <c r="A3401" s="71">
        <v>101589</v>
      </c>
      <c r="B3401" s="70" t="s">
        <v>3360</v>
      </c>
      <c r="C3401" s="71" t="s">
        <v>37</v>
      </c>
      <c r="D3401" s="72">
        <v>136.97</v>
      </c>
    </row>
    <row r="3402" spans="1:4" x14ac:dyDescent="0.25">
      <c r="A3402" s="71">
        <v>101610</v>
      </c>
      <c r="B3402" s="70" t="s">
        <v>19032</v>
      </c>
      <c r="C3402" s="71" t="s">
        <v>14</v>
      </c>
      <c r="D3402" s="72">
        <v>0</v>
      </c>
    </row>
    <row r="3403" spans="1:4" x14ac:dyDescent="0.25">
      <c r="A3403" s="71">
        <v>101613</v>
      </c>
      <c r="B3403" s="70" t="s">
        <v>3361</v>
      </c>
      <c r="C3403" s="71" t="s">
        <v>14</v>
      </c>
      <c r="D3403" s="72">
        <v>0</v>
      </c>
    </row>
    <row r="3404" spans="1:4" x14ac:dyDescent="0.25">
      <c r="A3404" s="71">
        <v>101611</v>
      </c>
      <c r="B3404" s="70" t="s">
        <v>3362</v>
      </c>
      <c r="C3404" s="71" t="s">
        <v>14</v>
      </c>
      <c r="D3404" s="72">
        <v>0</v>
      </c>
    </row>
    <row r="3405" spans="1:4" x14ac:dyDescent="0.25">
      <c r="A3405" s="71">
        <v>101614</v>
      </c>
      <c r="B3405" s="70" t="s">
        <v>3363</v>
      </c>
      <c r="C3405" s="71" t="s">
        <v>14</v>
      </c>
      <c r="D3405" s="72">
        <v>0</v>
      </c>
    </row>
    <row r="3406" spans="1:4" x14ac:dyDescent="0.25">
      <c r="A3406" s="71">
        <v>101612</v>
      </c>
      <c r="B3406" s="70" t="s">
        <v>3364</v>
      </c>
      <c r="C3406" s="71" t="s">
        <v>14</v>
      </c>
      <c r="D3406" s="72">
        <v>0</v>
      </c>
    </row>
    <row r="3407" spans="1:4" x14ac:dyDescent="0.25">
      <c r="A3407" s="71">
        <v>101615</v>
      </c>
      <c r="B3407" s="70" t="s">
        <v>19033</v>
      </c>
      <c r="C3407" s="71" t="s">
        <v>14</v>
      </c>
      <c r="D3407" s="72">
        <v>0</v>
      </c>
    </row>
    <row r="3408" spans="1:4" x14ac:dyDescent="0.25">
      <c r="A3408" s="71">
        <v>101617</v>
      </c>
      <c r="B3408" s="70" t="s">
        <v>3365</v>
      </c>
      <c r="C3408" s="71" t="s">
        <v>37</v>
      </c>
      <c r="D3408" s="72">
        <v>2.96</v>
      </c>
    </row>
    <row r="3409" spans="1:4" x14ac:dyDescent="0.25">
      <c r="A3409" s="71">
        <v>101620</v>
      </c>
      <c r="B3409" s="70" t="s">
        <v>3366</v>
      </c>
      <c r="C3409" s="71" t="s">
        <v>42</v>
      </c>
      <c r="D3409" s="72">
        <v>187.57</v>
      </c>
    </row>
    <row r="3410" spans="1:4" x14ac:dyDescent="0.25">
      <c r="A3410" s="71">
        <v>101625</v>
      </c>
      <c r="B3410" s="70" t="s">
        <v>3367</v>
      </c>
      <c r="C3410" s="71" t="s">
        <v>42</v>
      </c>
      <c r="D3410" s="72">
        <v>148.74</v>
      </c>
    </row>
    <row r="3411" spans="1:4" x14ac:dyDescent="0.25">
      <c r="A3411" s="71">
        <v>101621</v>
      </c>
      <c r="B3411" s="70" t="s">
        <v>3368</v>
      </c>
      <c r="C3411" s="71" t="s">
        <v>42</v>
      </c>
      <c r="D3411" s="72">
        <v>247.57</v>
      </c>
    </row>
    <row r="3412" spans="1:4" x14ac:dyDescent="0.25">
      <c r="A3412" s="71">
        <v>101624</v>
      </c>
      <c r="B3412" s="70" t="s">
        <v>3369</v>
      </c>
      <c r="C3412" s="71" t="s">
        <v>42</v>
      </c>
      <c r="D3412" s="72">
        <v>197.54</v>
      </c>
    </row>
    <row r="3413" spans="1:4" x14ac:dyDescent="0.25">
      <c r="A3413" s="71">
        <v>101616</v>
      </c>
      <c r="B3413" s="70" t="s">
        <v>3370</v>
      </c>
      <c r="C3413" s="71" t="s">
        <v>37</v>
      </c>
      <c r="D3413" s="72">
        <v>6.02</v>
      </c>
    </row>
    <row r="3414" spans="1:4" x14ac:dyDescent="0.25">
      <c r="A3414" s="71">
        <v>101618</v>
      </c>
      <c r="B3414" s="70" t="s">
        <v>3371</v>
      </c>
      <c r="C3414" s="71" t="s">
        <v>42</v>
      </c>
      <c r="D3414" s="72">
        <v>211.98</v>
      </c>
    </row>
    <row r="3415" spans="1:4" x14ac:dyDescent="0.25">
      <c r="A3415" s="71">
        <v>101622</v>
      </c>
      <c r="B3415" s="70" t="s">
        <v>3372</v>
      </c>
      <c r="C3415" s="71" t="s">
        <v>42</v>
      </c>
      <c r="D3415" s="72">
        <v>188.3</v>
      </c>
    </row>
    <row r="3416" spans="1:4" x14ac:dyDescent="0.25">
      <c r="A3416" s="71">
        <v>101619</v>
      </c>
      <c r="B3416" s="70" t="s">
        <v>3373</v>
      </c>
      <c r="C3416" s="71" t="s">
        <v>42</v>
      </c>
      <c r="D3416" s="72">
        <v>271.98</v>
      </c>
    </row>
    <row r="3417" spans="1:4" x14ac:dyDescent="0.25">
      <c r="A3417" s="71">
        <v>101623</v>
      </c>
      <c r="B3417" s="70" t="s">
        <v>3374</v>
      </c>
      <c r="C3417" s="71" t="s">
        <v>42</v>
      </c>
      <c r="D3417" s="72">
        <v>242.8</v>
      </c>
    </row>
    <row r="3418" spans="1:4" x14ac:dyDescent="0.25">
      <c r="A3418" s="71">
        <v>104482</v>
      </c>
      <c r="B3418" s="70" t="s">
        <v>3375</v>
      </c>
      <c r="C3418" s="71" t="s">
        <v>44</v>
      </c>
      <c r="D3418" s="72">
        <v>30.45</v>
      </c>
    </row>
    <row r="3419" spans="1:4" x14ac:dyDescent="0.25">
      <c r="A3419" s="71">
        <v>104189</v>
      </c>
      <c r="B3419" s="70" t="s">
        <v>3376</v>
      </c>
      <c r="C3419" s="71" t="s">
        <v>42</v>
      </c>
      <c r="D3419" s="72">
        <v>130.47</v>
      </c>
    </row>
    <row r="3420" spans="1:4" x14ac:dyDescent="0.25">
      <c r="A3420" s="71">
        <v>104465</v>
      </c>
      <c r="B3420" s="70" t="s">
        <v>3377</v>
      </c>
      <c r="C3420" s="71" t="s">
        <v>16</v>
      </c>
      <c r="D3420" s="72">
        <v>0</v>
      </c>
    </row>
    <row r="3421" spans="1:4" x14ac:dyDescent="0.25">
      <c r="A3421" s="71">
        <v>104188</v>
      </c>
      <c r="B3421" s="70" t="s">
        <v>3378</v>
      </c>
      <c r="C3421" s="71" t="s">
        <v>16</v>
      </c>
      <c r="D3421" s="72">
        <v>0</v>
      </c>
    </row>
    <row r="3422" spans="1:4" x14ac:dyDescent="0.25">
      <c r="A3422" s="71">
        <v>104185</v>
      </c>
      <c r="B3422" s="70" t="s">
        <v>3379</v>
      </c>
      <c r="C3422" s="71" t="s">
        <v>14</v>
      </c>
      <c r="D3422" s="72">
        <v>25.05</v>
      </c>
    </row>
    <row r="3423" spans="1:4" x14ac:dyDescent="0.25">
      <c r="A3423" s="71">
        <v>104182</v>
      </c>
      <c r="B3423" s="70" t="s">
        <v>3380</v>
      </c>
      <c r="C3423" s="71" t="s">
        <v>16</v>
      </c>
      <c r="D3423" s="72">
        <v>0</v>
      </c>
    </row>
    <row r="3424" spans="1:4" x14ac:dyDescent="0.25">
      <c r="A3424" s="71">
        <v>104184</v>
      </c>
      <c r="B3424" s="70" t="s">
        <v>3381</v>
      </c>
      <c r="C3424" s="71" t="s">
        <v>14</v>
      </c>
      <c r="D3424" s="72">
        <v>30.02</v>
      </c>
    </row>
    <row r="3425" spans="1:4" x14ac:dyDescent="0.25">
      <c r="A3425" s="71">
        <v>104190</v>
      </c>
      <c r="B3425" s="70" t="s">
        <v>3382</v>
      </c>
      <c r="C3425" s="71" t="s">
        <v>14</v>
      </c>
      <c r="D3425" s="72">
        <v>647.42999999999995</v>
      </c>
    </row>
    <row r="3426" spans="1:4" x14ac:dyDescent="0.25">
      <c r="A3426" s="71">
        <v>104463</v>
      </c>
      <c r="B3426" s="70" t="s">
        <v>3383</v>
      </c>
      <c r="C3426" s="71" t="s">
        <v>14</v>
      </c>
      <c r="D3426" s="72">
        <v>0</v>
      </c>
    </row>
    <row r="3427" spans="1:4" x14ac:dyDescent="0.25">
      <c r="A3427" s="71">
        <v>104464</v>
      </c>
      <c r="B3427" s="70" t="s">
        <v>3384</v>
      </c>
      <c r="C3427" s="71" t="s">
        <v>14</v>
      </c>
      <c r="D3427" s="72">
        <v>0</v>
      </c>
    </row>
    <row r="3428" spans="1:4" x14ac:dyDescent="0.25">
      <c r="A3428" s="71">
        <v>104183</v>
      </c>
      <c r="B3428" s="70" t="s">
        <v>3385</v>
      </c>
      <c r="C3428" s="71" t="s">
        <v>16</v>
      </c>
      <c r="D3428" s="72">
        <v>221.62</v>
      </c>
    </row>
    <row r="3429" spans="1:4" x14ac:dyDescent="0.25">
      <c r="A3429" s="71">
        <v>104187</v>
      </c>
      <c r="B3429" s="70" t="s">
        <v>3386</v>
      </c>
      <c r="C3429" s="71" t="s">
        <v>16</v>
      </c>
      <c r="D3429" s="72">
        <v>1590.95</v>
      </c>
    </row>
    <row r="3430" spans="1:4" x14ac:dyDescent="0.25">
      <c r="A3430" s="71">
        <v>104186</v>
      </c>
      <c r="B3430" s="70" t="s">
        <v>3387</v>
      </c>
      <c r="C3430" s="71" t="s">
        <v>16</v>
      </c>
      <c r="D3430" s="72">
        <v>280.3</v>
      </c>
    </row>
    <row r="3431" spans="1:4" x14ac:dyDescent="0.25">
      <c r="A3431" s="71">
        <v>104180</v>
      </c>
      <c r="B3431" s="70" t="s">
        <v>3388</v>
      </c>
      <c r="C3431" s="71" t="s">
        <v>16</v>
      </c>
      <c r="D3431" s="72">
        <v>0</v>
      </c>
    </row>
    <row r="3432" spans="1:4" x14ac:dyDescent="0.25">
      <c r="A3432" s="71">
        <v>104181</v>
      </c>
      <c r="B3432" s="70" t="s">
        <v>3389</v>
      </c>
      <c r="C3432" s="71" t="s">
        <v>16</v>
      </c>
      <c r="D3432" s="72">
        <v>0</v>
      </c>
    </row>
    <row r="3433" spans="1:4" x14ac:dyDescent="0.25">
      <c r="A3433" s="71">
        <v>100674</v>
      </c>
      <c r="B3433" s="70" t="s">
        <v>3390</v>
      </c>
      <c r="C3433" s="71" t="s">
        <v>37</v>
      </c>
      <c r="D3433" s="72">
        <v>1023.75</v>
      </c>
    </row>
    <row r="3434" spans="1:4" x14ac:dyDescent="0.25">
      <c r="A3434" s="71">
        <v>100664</v>
      </c>
      <c r="B3434" s="70" t="s">
        <v>3391</v>
      </c>
      <c r="C3434" s="71" t="s">
        <v>37</v>
      </c>
      <c r="D3434" s="72">
        <v>0</v>
      </c>
    </row>
    <row r="3435" spans="1:4" x14ac:dyDescent="0.25">
      <c r="A3435" s="71">
        <v>94589</v>
      </c>
      <c r="B3435" s="70" t="s">
        <v>3392</v>
      </c>
      <c r="C3435" s="71" t="s">
        <v>16</v>
      </c>
      <c r="D3435" s="72">
        <v>22.29</v>
      </c>
    </row>
    <row r="3436" spans="1:4" x14ac:dyDescent="0.25">
      <c r="A3436" s="71">
        <v>94590</v>
      </c>
      <c r="B3436" s="70" t="s">
        <v>3393</v>
      </c>
      <c r="C3436" s="71" t="s">
        <v>16</v>
      </c>
      <c r="D3436" s="72">
        <v>29.01</v>
      </c>
    </row>
    <row r="3437" spans="1:4" x14ac:dyDescent="0.25">
      <c r="A3437" s="71">
        <v>94587</v>
      </c>
      <c r="B3437" s="70" t="s">
        <v>3394</v>
      </c>
      <c r="C3437" s="71" t="s">
        <v>16</v>
      </c>
      <c r="D3437" s="72">
        <v>66.31</v>
      </c>
    </row>
    <row r="3438" spans="1:4" x14ac:dyDescent="0.25">
      <c r="A3438" s="71">
        <v>94588</v>
      </c>
      <c r="B3438" s="70" t="s">
        <v>3395</v>
      </c>
      <c r="C3438" s="71" t="s">
        <v>16</v>
      </c>
      <c r="D3438" s="72">
        <v>77</v>
      </c>
    </row>
    <row r="3439" spans="1:4" x14ac:dyDescent="0.25">
      <c r="A3439" s="71">
        <v>105812</v>
      </c>
      <c r="B3439" s="70" t="s">
        <v>3396</v>
      </c>
      <c r="C3439" s="71" t="s">
        <v>16</v>
      </c>
      <c r="D3439" s="72">
        <v>41.16</v>
      </c>
    </row>
    <row r="3440" spans="1:4" x14ac:dyDescent="0.25">
      <c r="A3440" s="71">
        <v>94571</v>
      </c>
      <c r="B3440" s="70" t="s">
        <v>3397</v>
      </c>
      <c r="C3440" s="71" t="s">
        <v>37</v>
      </c>
      <c r="D3440" s="72">
        <v>0</v>
      </c>
    </row>
    <row r="3441" spans="1:4" x14ac:dyDescent="0.25">
      <c r="A3441" s="71">
        <v>94570</v>
      </c>
      <c r="B3441" s="70" t="s">
        <v>3398</v>
      </c>
      <c r="C3441" s="71" t="s">
        <v>37</v>
      </c>
      <c r="D3441" s="72">
        <v>470.15</v>
      </c>
    </row>
    <row r="3442" spans="1:4" x14ac:dyDescent="0.25">
      <c r="A3442" s="71">
        <v>105811</v>
      </c>
      <c r="B3442" s="70" t="s">
        <v>3399</v>
      </c>
      <c r="C3442" s="71" t="s">
        <v>37</v>
      </c>
      <c r="D3442" s="72">
        <v>0</v>
      </c>
    </row>
    <row r="3443" spans="1:4" x14ac:dyDescent="0.25">
      <c r="A3443" s="71">
        <v>94572</v>
      </c>
      <c r="B3443" s="70" t="s">
        <v>3400</v>
      </c>
      <c r="C3443" s="71" t="s">
        <v>37</v>
      </c>
      <c r="D3443" s="72">
        <v>674.9</v>
      </c>
    </row>
    <row r="3444" spans="1:4" x14ac:dyDescent="0.25">
      <c r="A3444" s="71">
        <v>94573</v>
      </c>
      <c r="B3444" s="70" t="s">
        <v>3401</v>
      </c>
      <c r="C3444" s="71" t="s">
        <v>37</v>
      </c>
      <c r="D3444" s="72">
        <v>525.74</v>
      </c>
    </row>
    <row r="3445" spans="1:4" x14ac:dyDescent="0.25">
      <c r="A3445" s="71">
        <v>105809</v>
      </c>
      <c r="B3445" s="70" t="s">
        <v>3402</v>
      </c>
      <c r="C3445" s="71" t="s">
        <v>37</v>
      </c>
      <c r="D3445" s="72">
        <v>0</v>
      </c>
    </row>
    <row r="3446" spans="1:4" x14ac:dyDescent="0.25">
      <c r="A3446" s="71">
        <v>94569</v>
      </c>
      <c r="B3446" s="70" t="s">
        <v>3403</v>
      </c>
      <c r="C3446" s="71" t="s">
        <v>37</v>
      </c>
      <c r="D3446" s="72">
        <v>881.42</v>
      </c>
    </row>
    <row r="3447" spans="1:4" x14ac:dyDescent="0.25">
      <c r="A3447" s="71">
        <v>105810</v>
      </c>
      <c r="B3447" s="70" t="s">
        <v>3404</v>
      </c>
      <c r="C3447" s="71" t="s">
        <v>37</v>
      </c>
      <c r="D3447" s="72">
        <v>0</v>
      </c>
    </row>
    <row r="3448" spans="1:4" x14ac:dyDescent="0.25">
      <c r="A3448" s="71">
        <v>94561</v>
      </c>
      <c r="B3448" s="70" t="s">
        <v>3405</v>
      </c>
      <c r="C3448" s="71" t="s">
        <v>37</v>
      </c>
      <c r="D3448" s="72">
        <v>0</v>
      </c>
    </row>
    <row r="3449" spans="1:4" x14ac:dyDescent="0.25">
      <c r="A3449" s="71">
        <v>94562</v>
      </c>
      <c r="B3449" s="70" t="s">
        <v>3406</v>
      </c>
      <c r="C3449" s="71" t="s">
        <v>37</v>
      </c>
      <c r="D3449" s="72">
        <v>621.76</v>
      </c>
    </row>
    <row r="3450" spans="1:4" x14ac:dyDescent="0.25">
      <c r="A3450" s="71">
        <v>105813</v>
      </c>
      <c r="B3450" s="70" t="s">
        <v>3407</v>
      </c>
      <c r="C3450" s="71" t="s">
        <v>37</v>
      </c>
      <c r="D3450" s="72">
        <v>1034.03</v>
      </c>
    </row>
    <row r="3451" spans="1:4" x14ac:dyDescent="0.25">
      <c r="A3451" s="71">
        <v>94559</v>
      </c>
      <c r="B3451" s="70" t="s">
        <v>3408</v>
      </c>
      <c r="C3451" s="71" t="s">
        <v>37</v>
      </c>
      <c r="D3451" s="72">
        <v>710.91</v>
      </c>
    </row>
    <row r="3452" spans="1:4" x14ac:dyDescent="0.25">
      <c r="A3452" s="71">
        <v>100668</v>
      </c>
      <c r="B3452" s="70" t="s">
        <v>3409</v>
      </c>
      <c r="C3452" s="71" t="s">
        <v>37</v>
      </c>
      <c r="D3452" s="72">
        <v>1267.46</v>
      </c>
    </row>
    <row r="3453" spans="1:4" x14ac:dyDescent="0.25">
      <c r="A3453" s="71">
        <v>100670</v>
      </c>
      <c r="B3453" s="70" t="s">
        <v>3410</v>
      </c>
      <c r="C3453" s="71" t="s">
        <v>37</v>
      </c>
      <c r="D3453" s="72">
        <v>972.31</v>
      </c>
    </row>
    <row r="3454" spans="1:4" x14ac:dyDescent="0.25">
      <c r="A3454" s="71">
        <v>100665</v>
      </c>
      <c r="B3454" s="70" t="s">
        <v>3411</v>
      </c>
      <c r="C3454" s="71" t="s">
        <v>37</v>
      </c>
      <c r="D3454" s="72">
        <v>809.1</v>
      </c>
    </row>
    <row r="3455" spans="1:4" x14ac:dyDescent="0.25">
      <c r="A3455" s="71">
        <v>100924</v>
      </c>
      <c r="B3455" s="70" t="s">
        <v>3412</v>
      </c>
      <c r="C3455" s="71" t="s">
        <v>37</v>
      </c>
      <c r="D3455" s="72">
        <v>0</v>
      </c>
    </row>
    <row r="3456" spans="1:4" x14ac:dyDescent="0.25">
      <c r="A3456" s="71">
        <v>100671</v>
      </c>
      <c r="B3456" s="70" t="s">
        <v>3413</v>
      </c>
      <c r="C3456" s="71" t="s">
        <v>37</v>
      </c>
      <c r="D3456" s="72">
        <v>1199.72</v>
      </c>
    </row>
    <row r="3457" spans="1:4" x14ac:dyDescent="0.25">
      <c r="A3457" s="71">
        <v>100667</v>
      </c>
      <c r="B3457" s="70" t="s">
        <v>3414</v>
      </c>
      <c r="C3457" s="71" t="s">
        <v>37</v>
      </c>
      <c r="D3457" s="72">
        <v>1032.97</v>
      </c>
    </row>
    <row r="3458" spans="1:4" x14ac:dyDescent="0.25">
      <c r="A3458" s="71">
        <v>100669</v>
      </c>
      <c r="B3458" s="70" t="s">
        <v>3415</v>
      </c>
      <c r="C3458" s="71" t="s">
        <v>37</v>
      </c>
      <c r="D3458" s="72">
        <v>926.83</v>
      </c>
    </row>
    <row r="3459" spans="1:4" x14ac:dyDescent="0.25">
      <c r="A3459" s="71">
        <v>100672</v>
      </c>
      <c r="B3459" s="70" t="s">
        <v>3416</v>
      </c>
      <c r="C3459" s="71" t="s">
        <v>37</v>
      </c>
      <c r="D3459" s="72">
        <v>784.53</v>
      </c>
    </row>
    <row r="3460" spans="1:4" x14ac:dyDescent="0.25">
      <c r="A3460" s="71">
        <v>100666</v>
      </c>
      <c r="B3460" s="70" t="s">
        <v>3417</v>
      </c>
      <c r="C3460" s="71" t="s">
        <v>37</v>
      </c>
      <c r="D3460" s="72">
        <v>650.75</v>
      </c>
    </row>
    <row r="3461" spans="1:4" x14ac:dyDescent="0.25">
      <c r="A3461" s="71">
        <v>100663</v>
      </c>
      <c r="B3461" s="70" t="s">
        <v>3418</v>
      </c>
      <c r="C3461" s="71" t="s">
        <v>37</v>
      </c>
      <c r="D3461" s="72">
        <v>0</v>
      </c>
    </row>
    <row r="3462" spans="1:4" x14ac:dyDescent="0.25">
      <c r="A3462" s="71">
        <v>100662</v>
      </c>
      <c r="B3462" s="70" t="s">
        <v>3419</v>
      </c>
      <c r="C3462" s="71" t="s">
        <v>37</v>
      </c>
      <c r="D3462" s="72">
        <v>0</v>
      </c>
    </row>
    <row r="3463" spans="1:4" x14ac:dyDescent="0.25">
      <c r="A3463" s="71">
        <v>100661</v>
      </c>
      <c r="B3463" s="70" t="s">
        <v>3420</v>
      </c>
      <c r="C3463" s="71" t="s">
        <v>37</v>
      </c>
      <c r="D3463" s="72">
        <v>0</v>
      </c>
    </row>
    <row r="3464" spans="1:4" x14ac:dyDescent="0.25">
      <c r="A3464" s="71">
        <v>100659</v>
      </c>
      <c r="B3464" s="70" t="s">
        <v>3421</v>
      </c>
      <c r="C3464" s="71" t="s">
        <v>16</v>
      </c>
      <c r="D3464" s="72">
        <v>12.2</v>
      </c>
    </row>
    <row r="3465" spans="1:4" x14ac:dyDescent="0.25">
      <c r="A3465" s="71">
        <v>100660</v>
      </c>
      <c r="B3465" s="70" t="s">
        <v>3422</v>
      </c>
      <c r="C3465" s="71" t="s">
        <v>16</v>
      </c>
      <c r="D3465" s="72">
        <v>8.2799999999999994</v>
      </c>
    </row>
    <row r="3466" spans="1:4" x14ac:dyDescent="0.25">
      <c r="A3466" s="71">
        <v>100711</v>
      </c>
      <c r="B3466" s="70" t="s">
        <v>3423</v>
      </c>
      <c r="C3466" s="71" t="s">
        <v>16</v>
      </c>
      <c r="D3466" s="72">
        <v>0</v>
      </c>
    </row>
    <row r="3467" spans="1:4" x14ac:dyDescent="0.25">
      <c r="A3467" s="71">
        <v>100676</v>
      </c>
      <c r="B3467" s="70" t="s">
        <v>3424</v>
      </c>
      <c r="C3467" s="71" t="s">
        <v>14</v>
      </c>
      <c r="D3467" s="72">
        <v>196.56</v>
      </c>
    </row>
    <row r="3468" spans="1:4" x14ac:dyDescent="0.25">
      <c r="A3468" s="71">
        <v>90806</v>
      </c>
      <c r="B3468" s="70" t="s">
        <v>3425</v>
      </c>
      <c r="C3468" s="71" t="s">
        <v>14</v>
      </c>
      <c r="D3468" s="72">
        <v>414.52</v>
      </c>
    </row>
    <row r="3469" spans="1:4" x14ac:dyDescent="0.25">
      <c r="A3469" s="71">
        <v>91292</v>
      </c>
      <c r="B3469" s="70" t="s">
        <v>3426</v>
      </c>
      <c r="C3469" s="71" t="s">
        <v>14</v>
      </c>
      <c r="D3469" s="72">
        <v>327.33999999999997</v>
      </c>
    </row>
    <row r="3470" spans="1:4" x14ac:dyDescent="0.25">
      <c r="A3470" s="71">
        <v>90801</v>
      </c>
      <c r="B3470" s="70" t="s">
        <v>3427</v>
      </c>
      <c r="C3470" s="71" t="s">
        <v>14</v>
      </c>
      <c r="D3470" s="72">
        <v>325.43</v>
      </c>
    </row>
    <row r="3471" spans="1:4" x14ac:dyDescent="0.25">
      <c r="A3471" s="71">
        <v>91287</v>
      </c>
      <c r="B3471" s="70" t="s">
        <v>3428</v>
      </c>
      <c r="C3471" s="71" t="s">
        <v>14</v>
      </c>
      <c r="D3471" s="72">
        <v>238.25</v>
      </c>
    </row>
    <row r="3472" spans="1:4" x14ac:dyDescent="0.25">
      <c r="A3472" s="71">
        <v>100706</v>
      </c>
      <c r="B3472" s="70" t="s">
        <v>3429</v>
      </c>
      <c r="C3472" s="71" t="s">
        <v>14</v>
      </c>
      <c r="D3472" s="72">
        <v>73.13</v>
      </c>
    </row>
    <row r="3473" spans="1:4" x14ac:dyDescent="0.25">
      <c r="A3473" s="71">
        <v>100709</v>
      </c>
      <c r="B3473" s="70" t="s">
        <v>3430</v>
      </c>
      <c r="C3473" s="71" t="s">
        <v>14</v>
      </c>
      <c r="D3473" s="72">
        <v>47.99</v>
      </c>
    </row>
    <row r="3474" spans="1:4" x14ac:dyDescent="0.25">
      <c r="A3474" s="71">
        <v>100710</v>
      </c>
      <c r="B3474" s="70" t="s">
        <v>3431</v>
      </c>
      <c r="C3474" s="71" t="s">
        <v>14</v>
      </c>
      <c r="D3474" s="72">
        <v>128.5</v>
      </c>
    </row>
    <row r="3475" spans="1:4" x14ac:dyDescent="0.25">
      <c r="A3475" s="71">
        <v>90830</v>
      </c>
      <c r="B3475" s="70" t="s">
        <v>3432</v>
      </c>
      <c r="C3475" s="71" t="s">
        <v>14</v>
      </c>
      <c r="D3475" s="72">
        <v>169.63</v>
      </c>
    </row>
    <row r="3476" spans="1:4" x14ac:dyDescent="0.25">
      <c r="A3476" s="71">
        <v>91304</v>
      </c>
      <c r="B3476" s="70" t="s">
        <v>3433</v>
      </c>
      <c r="C3476" s="71" t="s">
        <v>14</v>
      </c>
      <c r="D3476" s="72">
        <v>102.9</v>
      </c>
    </row>
    <row r="3477" spans="1:4" x14ac:dyDescent="0.25">
      <c r="A3477" s="71">
        <v>90831</v>
      </c>
      <c r="B3477" s="70" t="s">
        <v>3434</v>
      </c>
      <c r="C3477" s="71" t="s">
        <v>14</v>
      </c>
      <c r="D3477" s="72">
        <v>148.84</v>
      </c>
    </row>
    <row r="3478" spans="1:4" x14ac:dyDescent="0.25">
      <c r="A3478" s="71">
        <v>91305</v>
      </c>
      <c r="B3478" s="70" t="s">
        <v>3435</v>
      </c>
      <c r="C3478" s="71" t="s">
        <v>14</v>
      </c>
      <c r="D3478" s="72">
        <v>102.93</v>
      </c>
    </row>
    <row r="3479" spans="1:4" x14ac:dyDescent="0.25">
      <c r="A3479" s="71">
        <v>91306</v>
      </c>
      <c r="B3479" s="70" t="s">
        <v>3436</v>
      </c>
      <c r="C3479" s="71" t="s">
        <v>14</v>
      </c>
      <c r="D3479" s="72">
        <v>148.84</v>
      </c>
    </row>
    <row r="3480" spans="1:4" x14ac:dyDescent="0.25">
      <c r="A3480" s="71">
        <v>91307</v>
      </c>
      <c r="B3480" s="70" t="s">
        <v>3437</v>
      </c>
      <c r="C3480" s="71" t="s">
        <v>14</v>
      </c>
      <c r="D3480" s="72">
        <v>87.44</v>
      </c>
    </row>
    <row r="3481" spans="1:4" x14ac:dyDescent="0.25">
      <c r="A3481" s="71">
        <v>100707</v>
      </c>
      <c r="B3481" s="70" t="s">
        <v>3438</v>
      </c>
      <c r="C3481" s="71" t="s">
        <v>14</v>
      </c>
      <c r="D3481" s="72">
        <v>160.27000000000001</v>
      </c>
    </row>
    <row r="3482" spans="1:4" x14ac:dyDescent="0.25">
      <c r="A3482" s="71">
        <v>100708</v>
      </c>
      <c r="B3482" s="70" t="s">
        <v>3439</v>
      </c>
      <c r="C3482" s="71" t="s">
        <v>14</v>
      </c>
      <c r="D3482" s="72">
        <v>201.88</v>
      </c>
    </row>
    <row r="3483" spans="1:4" x14ac:dyDescent="0.25">
      <c r="A3483" s="71">
        <v>91328</v>
      </c>
      <c r="B3483" s="70" t="s">
        <v>3440</v>
      </c>
      <c r="C3483" s="71" t="s">
        <v>14</v>
      </c>
      <c r="D3483" s="72">
        <v>945.28</v>
      </c>
    </row>
    <row r="3484" spans="1:4" x14ac:dyDescent="0.25">
      <c r="A3484" s="71">
        <v>100687</v>
      </c>
      <c r="B3484" s="70" t="s">
        <v>3441</v>
      </c>
      <c r="C3484" s="71" t="s">
        <v>14</v>
      </c>
      <c r="D3484" s="72">
        <v>1094.1199999999999</v>
      </c>
    </row>
    <row r="3485" spans="1:4" x14ac:dyDescent="0.25">
      <c r="A3485" s="71">
        <v>100681</v>
      </c>
      <c r="B3485" s="70" t="s">
        <v>3442</v>
      </c>
      <c r="C3485" s="71" t="s">
        <v>14</v>
      </c>
      <c r="D3485" s="72">
        <v>1125.8499999999999</v>
      </c>
    </row>
    <row r="3486" spans="1:4" x14ac:dyDescent="0.25">
      <c r="A3486" s="71">
        <v>91330</v>
      </c>
      <c r="B3486" s="70" t="s">
        <v>3443</v>
      </c>
      <c r="C3486" s="71" t="s">
        <v>14</v>
      </c>
      <c r="D3486" s="72">
        <v>977.01</v>
      </c>
    </row>
    <row r="3487" spans="1:4" x14ac:dyDescent="0.25">
      <c r="A3487" s="71">
        <v>100689</v>
      </c>
      <c r="B3487" s="70" t="s">
        <v>3444</v>
      </c>
      <c r="C3487" s="71" t="s">
        <v>14</v>
      </c>
      <c r="D3487" s="72">
        <v>1193.6300000000001</v>
      </c>
    </row>
    <row r="3488" spans="1:4" x14ac:dyDescent="0.25">
      <c r="A3488" s="71">
        <v>91332</v>
      </c>
      <c r="B3488" s="70" t="s">
        <v>3445</v>
      </c>
      <c r="C3488" s="71" t="s">
        <v>14</v>
      </c>
      <c r="D3488" s="72">
        <v>1024</v>
      </c>
    </row>
    <row r="3489" spans="1:4" x14ac:dyDescent="0.25">
      <c r="A3489" s="71">
        <v>100688</v>
      </c>
      <c r="B3489" s="70" t="s">
        <v>3446</v>
      </c>
      <c r="C3489" s="71" t="s">
        <v>14</v>
      </c>
      <c r="D3489" s="72">
        <v>923.39</v>
      </c>
    </row>
    <row r="3490" spans="1:4" x14ac:dyDescent="0.25">
      <c r="A3490" s="71">
        <v>91329</v>
      </c>
      <c r="B3490" s="70" t="s">
        <v>3447</v>
      </c>
      <c r="C3490" s="71" t="s">
        <v>14</v>
      </c>
      <c r="D3490" s="72">
        <v>820.46</v>
      </c>
    </row>
    <row r="3491" spans="1:4" x14ac:dyDescent="0.25">
      <c r="A3491" s="71">
        <v>100682</v>
      </c>
      <c r="B3491" s="70" t="s">
        <v>3448</v>
      </c>
      <c r="C3491" s="71" t="s">
        <v>14</v>
      </c>
      <c r="D3491" s="72">
        <v>938.85</v>
      </c>
    </row>
    <row r="3492" spans="1:4" x14ac:dyDescent="0.25">
      <c r="A3492" s="71">
        <v>91331</v>
      </c>
      <c r="B3492" s="70" t="s">
        <v>3449</v>
      </c>
      <c r="C3492" s="71" t="s">
        <v>14</v>
      </c>
      <c r="D3492" s="72">
        <v>851.41</v>
      </c>
    </row>
    <row r="3493" spans="1:4" x14ac:dyDescent="0.25">
      <c r="A3493" s="71">
        <v>100690</v>
      </c>
      <c r="B3493" s="70" t="s">
        <v>3450</v>
      </c>
      <c r="C3493" s="71" t="s">
        <v>14</v>
      </c>
      <c r="D3493" s="72">
        <v>1000.52</v>
      </c>
    </row>
    <row r="3494" spans="1:4" x14ac:dyDescent="0.25">
      <c r="A3494" s="71">
        <v>91333</v>
      </c>
      <c r="B3494" s="70" t="s">
        <v>3451</v>
      </c>
      <c r="C3494" s="71" t="s">
        <v>14</v>
      </c>
      <c r="D3494" s="72">
        <v>897.62</v>
      </c>
    </row>
    <row r="3495" spans="1:4" x14ac:dyDescent="0.25">
      <c r="A3495" s="71">
        <v>90841</v>
      </c>
      <c r="B3495" s="70" t="s">
        <v>3452</v>
      </c>
      <c r="C3495" s="71" t="s">
        <v>14</v>
      </c>
      <c r="D3495" s="72">
        <v>1067.98</v>
      </c>
    </row>
    <row r="3496" spans="1:4" x14ac:dyDescent="0.25">
      <c r="A3496" s="71">
        <v>90847</v>
      </c>
      <c r="B3496" s="70" t="s">
        <v>3453</v>
      </c>
      <c r="C3496" s="71" t="s">
        <v>14</v>
      </c>
      <c r="D3496" s="72">
        <v>919.14</v>
      </c>
    </row>
    <row r="3497" spans="1:4" x14ac:dyDescent="0.25">
      <c r="A3497" s="71">
        <v>90842</v>
      </c>
      <c r="B3497" s="70" t="s">
        <v>3454</v>
      </c>
      <c r="C3497" s="71" t="s">
        <v>14</v>
      </c>
      <c r="D3497" s="72">
        <v>1077.27</v>
      </c>
    </row>
    <row r="3498" spans="1:4" x14ac:dyDescent="0.25">
      <c r="A3498" s="71">
        <v>90848</v>
      </c>
      <c r="B3498" s="70" t="s">
        <v>3455</v>
      </c>
      <c r="C3498" s="71" t="s">
        <v>14</v>
      </c>
      <c r="D3498" s="72">
        <v>928.43</v>
      </c>
    </row>
    <row r="3499" spans="1:4" x14ac:dyDescent="0.25">
      <c r="A3499" s="71">
        <v>90843</v>
      </c>
      <c r="B3499" s="70" t="s">
        <v>3456</v>
      </c>
      <c r="C3499" s="71" t="s">
        <v>14</v>
      </c>
      <c r="D3499" s="72">
        <v>1128.6500000000001</v>
      </c>
    </row>
    <row r="3500" spans="1:4" x14ac:dyDescent="0.25">
      <c r="A3500" s="71">
        <v>90849</v>
      </c>
      <c r="B3500" s="70" t="s">
        <v>3457</v>
      </c>
      <c r="C3500" s="71" t="s">
        <v>14</v>
      </c>
      <c r="D3500" s="72">
        <v>959.02</v>
      </c>
    </row>
    <row r="3501" spans="1:4" x14ac:dyDescent="0.25">
      <c r="A3501" s="71">
        <v>90844</v>
      </c>
      <c r="B3501" s="70" t="s">
        <v>3458</v>
      </c>
      <c r="C3501" s="71" t="s">
        <v>14</v>
      </c>
      <c r="D3501" s="72">
        <v>1229.23</v>
      </c>
    </row>
    <row r="3502" spans="1:4" x14ac:dyDescent="0.25">
      <c r="A3502" s="71">
        <v>90850</v>
      </c>
      <c r="B3502" s="70" t="s">
        <v>3459</v>
      </c>
      <c r="C3502" s="71" t="s">
        <v>14</v>
      </c>
      <c r="D3502" s="72">
        <v>1059.5999999999999</v>
      </c>
    </row>
    <row r="3503" spans="1:4" x14ac:dyDescent="0.25">
      <c r="A3503" s="71">
        <v>91312</v>
      </c>
      <c r="B3503" s="70" t="s">
        <v>3460</v>
      </c>
      <c r="C3503" s="71" t="s">
        <v>14</v>
      </c>
      <c r="D3503" s="72">
        <v>897.25</v>
      </c>
    </row>
    <row r="3504" spans="1:4" x14ac:dyDescent="0.25">
      <c r="A3504" s="71">
        <v>91318</v>
      </c>
      <c r="B3504" s="70" t="s">
        <v>3461</v>
      </c>
      <c r="C3504" s="71" t="s">
        <v>14</v>
      </c>
      <c r="D3504" s="72">
        <v>794.32</v>
      </c>
    </row>
    <row r="3505" spans="1:4" x14ac:dyDescent="0.25">
      <c r="A3505" s="71">
        <v>91313</v>
      </c>
      <c r="B3505" s="70" t="s">
        <v>3462</v>
      </c>
      <c r="C3505" s="71" t="s">
        <v>14</v>
      </c>
      <c r="D3505" s="72">
        <v>890.27</v>
      </c>
    </row>
    <row r="3506" spans="1:4" x14ac:dyDescent="0.25">
      <c r="A3506" s="71">
        <v>91319</v>
      </c>
      <c r="B3506" s="70" t="s">
        <v>3463</v>
      </c>
      <c r="C3506" s="71" t="s">
        <v>14</v>
      </c>
      <c r="D3506" s="72">
        <v>802.83</v>
      </c>
    </row>
    <row r="3507" spans="1:4" x14ac:dyDescent="0.25">
      <c r="A3507" s="71">
        <v>91314</v>
      </c>
      <c r="B3507" s="70" t="s">
        <v>3464</v>
      </c>
      <c r="C3507" s="71" t="s">
        <v>14</v>
      </c>
      <c r="D3507" s="72">
        <v>935.54</v>
      </c>
    </row>
    <row r="3508" spans="1:4" x14ac:dyDescent="0.25">
      <c r="A3508" s="71">
        <v>91320</v>
      </c>
      <c r="B3508" s="70" t="s">
        <v>3465</v>
      </c>
      <c r="C3508" s="71" t="s">
        <v>14</v>
      </c>
      <c r="D3508" s="72">
        <v>832.64</v>
      </c>
    </row>
    <row r="3509" spans="1:4" x14ac:dyDescent="0.25">
      <c r="A3509" s="71">
        <v>91315</v>
      </c>
      <c r="B3509" s="70" t="s">
        <v>3466</v>
      </c>
      <c r="C3509" s="71" t="s">
        <v>14</v>
      </c>
      <c r="D3509" s="72">
        <v>1035.33</v>
      </c>
    </row>
    <row r="3510" spans="1:4" x14ac:dyDescent="0.25">
      <c r="A3510" s="71">
        <v>91321</v>
      </c>
      <c r="B3510" s="70" t="s">
        <v>3467</v>
      </c>
      <c r="C3510" s="71" t="s">
        <v>14</v>
      </c>
      <c r="D3510" s="72">
        <v>932.43</v>
      </c>
    </row>
    <row r="3511" spans="1:4" x14ac:dyDescent="0.25">
      <c r="A3511" s="71">
        <v>90845</v>
      </c>
      <c r="B3511" s="70" t="s">
        <v>3468</v>
      </c>
      <c r="C3511" s="71" t="s">
        <v>14</v>
      </c>
      <c r="D3511" s="72">
        <v>1451.64</v>
      </c>
    </row>
    <row r="3512" spans="1:4" x14ac:dyDescent="0.25">
      <c r="A3512" s="71">
        <v>90851</v>
      </c>
      <c r="B3512" s="70" t="s">
        <v>3469</v>
      </c>
      <c r="C3512" s="71" t="s">
        <v>14</v>
      </c>
      <c r="D3512" s="72">
        <v>1282.01</v>
      </c>
    </row>
    <row r="3513" spans="1:4" x14ac:dyDescent="0.25">
      <c r="A3513" s="71">
        <v>90846</v>
      </c>
      <c r="B3513" s="70" t="s">
        <v>3470</v>
      </c>
      <c r="C3513" s="71" t="s">
        <v>14</v>
      </c>
      <c r="D3513" s="72">
        <v>1539.07</v>
      </c>
    </row>
    <row r="3514" spans="1:4" x14ac:dyDescent="0.25">
      <c r="A3514" s="71">
        <v>90852</v>
      </c>
      <c r="B3514" s="70" t="s">
        <v>3471</v>
      </c>
      <c r="C3514" s="71" t="s">
        <v>14</v>
      </c>
      <c r="D3514" s="72">
        <v>1369.44</v>
      </c>
    </row>
    <row r="3515" spans="1:4" x14ac:dyDescent="0.25">
      <c r="A3515" s="71">
        <v>91316</v>
      </c>
      <c r="B3515" s="70" t="s">
        <v>3472</v>
      </c>
      <c r="C3515" s="71" t="s">
        <v>14</v>
      </c>
      <c r="D3515" s="72">
        <v>1258.53</v>
      </c>
    </row>
    <row r="3516" spans="1:4" x14ac:dyDescent="0.25">
      <c r="A3516" s="71">
        <v>91322</v>
      </c>
      <c r="B3516" s="70" t="s">
        <v>3473</v>
      </c>
      <c r="C3516" s="71" t="s">
        <v>14</v>
      </c>
      <c r="D3516" s="72">
        <v>1155.6300000000001</v>
      </c>
    </row>
    <row r="3517" spans="1:4" x14ac:dyDescent="0.25">
      <c r="A3517" s="71">
        <v>91317</v>
      </c>
      <c r="B3517" s="70" t="s">
        <v>3474</v>
      </c>
      <c r="C3517" s="71" t="s">
        <v>14</v>
      </c>
      <c r="D3517" s="72">
        <v>1345.17</v>
      </c>
    </row>
    <row r="3518" spans="1:4" x14ac:dyDescent="0.25">
      <c r="A3518" s="71">
        <v>91323</v>
      </c>
      <c r="B3518" s="70" t="s">
        <v>3475</v>
      </c>
      <c r="C3518" s="71" t="s">
        <v>14</v>
      </c>
      <c r="D3518" s="72">
        <v>1242.27</v>
      </c>
    </row>
    <row r="3519" spans="1:4" x14ac:dyDescent="0.25">
      <c r="A3519" s="71">
        <v>100678</v>
      </c>
      <c r="B3519" s="70" t="s">
        <v>3476</v>
      </c>
      <c r="C3519" s="71" t="s">
        <v>14</v>
      </c>
      <c r="D3519" s="72">
        <v>1081.99</v>
      </c>
    </row>
    <row r="3520" spans="1:4" x14ac:dyDescent="0.25">
      <c r="A3520" s="71">
        <v>91013</v>
      </c>
      <c r="B3520" s="70" t="s">
        <v>3477</v>
      </c>
      <c r="C3520" s="71" t="s">
        <v>14</v>
      </c>
      <c r="D3520" s="72">
        <v>933.15</v>
      </c>
    </row>
    <row r="3521" spans="1:4" x14ac:dyDescent="0.25">
      <c r="A3521" s="71">
        <v>100680</v>
      </c>
      <c r="B3521" s="70" t="s">
        <v>3478</v>
      </c>
      <c r="C3521" s="71" t="s">
        <v>14</v>
      </c>
      <c r="D3521" s="72">
        <v>1091.95</v>
      </c>
    </row>
    <row r="3522" spans="1:4" x14ac:dyDescent="0.25">
      <c r="A3522" s="71">
        <v>91014</v>
      </c>
      <c r="B3522" s="70" t="s">
        <v>3479</v>
      </c>
      <c r="C3522" s="71" t="s">
        <v>14</v>
      </c>
      <c r="D3522" s="72">
        <v>943.11</v>
      </c>
    </row>
    <row r="3523" spans="1:4" x14ac:dyDescent="0.25">
      <c r="A3523" s="71">
        <v>100683</v>
      </c>
      <c r="B3523" s="70" t="s">
        <v>3480</v>
      </c>
      <c r="C3523" s="71" t="s">
        <v>14</v>
      </c>
      <c r="D3523" s="72">
        <v>1185.54</v>
      </c>
    </row>
    <row r="3524" spans="1:4" x14ac:dyDescent="0.25">
      <c r="A3524" s="71">
        <v>91015</v>
      </c>
      <c r="B3524" s="70" t="s">
        <v>3481</v>
      </c>
      <c r="C3524" s="71" t="s">
        <v>14</v>
      </c>
      <c r="D3524" s="72">
        <v>1015.91</v>
      </c>
    </row>
    <row r="3525" spans="1:4" x14ac:dyDescent="0.25">
      <c r="A3525" s="71">
        <v>100685</v>
      </c>
      <c r="B3525" s="70" t="s">
        <v>3482</v>
      </c>
      <c r="C3525" s="71" t="s">
        <v>14</v>
      </c>
      <c r="D3525" s="72">
        <v>1241.6500000000001</v>
      </c>
    </row>
    <row r="3526" spans="1:4" x14ac:dyDescent="0.25">
      <c r="A3526" s="71">
        <v>91016</v>
      </c>
      <c r="B3526" s="70" t="s">
        <v>3483</v>
      </c>
      <c r="C3526" s="71" t="s">
        <v>14</v>
      </c>
      <c r="D3526" s="72">
        <v>1072.02</v>
      </c>
    </row>
    <row r="3527" spans="1:4" x14ac:dyDescent="0.25">
      <c r="A3527" s="71">
        <v>100679</v>
      </c>
      <c r="B3527" s="70" t="s">
        <v>3484</v>
      </c>
      <c r="C3527" s="71" t="s">
        <v>14</v>
      </c>
      <c r="D3527" s="72">
        <v>911.26</v>
      </c>
    </row>
    <row r="3528" spans="1:4" x14ac:dyDescent="0.25">
      <c r="A3528" s="71">
        <v>91324</v>
      </c>
      <c r="B3528" s="70" t="s">
        <v>3485</v>
      </c>
      <c r="C3528" s="71" t="s">
        <v>14</v>
      </c>
      <c r="D3528" s="72">
        <v>808.33</v>
      </c>
    </row>
    <row r="3529" spans="1:4" x14ac:dyDescent="0.25">
      <c r="A3529" s="71">
        <v>100712</v>
      </c>
      <c r="B3529" s="70" t="s">
        <v>3486</v>
      </c>
      <c r="C3529" s="71" t="s">
        <v>14</v>
      </c>
      <c r="D3529" s="72">
        <v>904.95</v>
      </c>
    </row>
    <row r="3530" spans="1:4" x14ac:dyDescent="0.25">
      <c r="A3530" s="71">
        <v>91325</v>
      </c>
      <c r="B3530" s="70" t="s">
        <v>3487</v>
      </c>
      <c r="C3530" s="71" t="s">
        <v>14</v>
      </c>
      <c r="D3530" s="72">
        <v>817.51</v>
      </c>
    </row>
    <row r="3531" spans="1:4" x14ac:dyDescent="0.25">
      <c r="A3531" s="71">
        <v>100684</v>
      </c>
      <c r="B3531" s="70" t="s">
        <v>3488</v>
      </c>
      <c r="C3531" s="71" t="s">
        <v>14</v>
      </c>
      <c r="D3531" s="72">
        <v>992.43</v>
      </c>
    </row>
    <row r="3532" spans="1:4" x14ac:dyDescent="0.25">
      <c r="A3532" s="71">
        <v>91326</v>
      </c>
      <c r="B3532" s="70" t="s">
        <v>3489</v>
      </c>
      <c r="C3532" s="71" t="s">
        <v>14</v>
      </c>
      <c r="D3532" s="72">
        <v>889.53</v>
      </c>
    </row>
    <row r="3533" spans="1:4" x14ac:dyDescent="0.25">
      <c r="A3533" s="71">
        <v>91327</v>
      </c>
      <c r="B3533" s="70" t="s">
        <v>3490</v>
      </c>
      <c r="C3533" s="71" t="s">
        <v>14</v>
      </c>
      <c r="D3533" s="72">
        <v>944.85</v>
      </c>
    </row>
    <row r="3534" spans="1:4" x14ac:dyDescent="0.25">
      <c r="A3534" s="71">
        <v>100686</v>
      </c>
      <c r="B3534" s="70" t="s">
        <v>3491</v>
      </c>
      <c r="C3534" s="71" t="s">
        <v>14</v>
      </c>
      <c r="D3534" s="72">
        <v>1047.75</v>
      </c>
    </row>
    <row r="3535" spans="1:4" x14ac:dyDescent="0.25">
      <c r="A3535" s="71">
        <v>100693</v>
      </c>
      <c r="B3535" s="70" t="s">
        <v>3492</v>
      </c>
      <c r="C3535" s="71" t="s">
        <v>14</v>
      </c>
      <c r="D3535" s="72">
        <v>1965.77</v>
      </c>
    </row>
    <row r="3536" spans="1:4" x14ac:dyDescent="0.25">
      <c r="A3536" s="71">
        <v>91336</v>
      </c>
      <c r="B3536" s="70" t="s">
        <v>3493</v>
      </c>
      <c r="C3536" s="71" t="s">
        <v>14</v>
      </c>
      <c r="D3536" s="72">
        <v>1796.14</v>
      </c>
    </row>
    <row r="3537" spans="1:4" x14ac:dyDescent="0.25">
      <c r="A3537" s="71">
        <v>100694</v>
      </c>
      <c r="B3537" s="70" t="s">
        <v>3494</v>
      </c>
      <c r="C3537" s="71" t="s">
        <v>14</v>
      </c>
      <c r="D3537" s="72">
        <v>1772.66</v>
      </c>
    </row>
    <row r="3538" spans="1:4" x14ac:dyDescent="0.25">
      <c r="A3538" s="71">
        <v>91337</v>
      </c>
      <c r="B3538" s="70" t="s">
        <v>3495</v>
      </c>
      <c r="C3538" s="71" t="s">
        <v>14</v>
      </c>
      <c r="D3538" s="72">
        <v>1669.76</v>
      </c>
    </row>
    <row r="3539" spans="1:4" x14ac:dyDescent="0.25">
      <c r="A3539" s="71">
        <v>100691</v>
      </c>
      <c r="B3539" s="70" t="s">
        <v>3496</v>
      </c>
      <c r="C3539" s="71" t="s">
        <v>14</v>
      </c>
      <c r="D3539" s="72">
        <v>1610.5</v>
      </c>
    </row>
    <row r="3540" spans="1:4" x14ac:dyDescent="0.25">
      <c r="A3540" s="71">
        <v>100692</v>
      </c>
      <c r="B3540" s="70" t="s">
        <v>3497</v>
      </c>
      <c r="C3540" s="71" t="s">
        <v>14</v>
      </c>
      <c r="D3540" s="72">
        <v>1417.39</v>
      </c>
    </row>
    <row r="3541" spans="1:4" x14ac:dyDescent="0.25">
      <c r="A3541" s="71">
        <v>91334</v>
      </c>
      <c r="B3541" s="70" t="s">
        <v>3498</v>
      </c>
      <c r="C3541" s="71" t="s">
        <v>14</v>
      </c>
      <c r="D3541" s="72">
        <v>1440.87</v>
      </c>
    </row>
    <row r="3542" spans="1:4" x14ac:dyDescent="0.25">
      <c r="A3542" s="71">
        <v>91335</v>
      </c>
      <c r="B3542" s="70" t="s">
        <v>3499</v>
      </c>
      <c r="C3542" s="71" t="s">
        <v>14</v>
      </c>
      <c r="D3542" s="72">
        <v>1314.49</v>
      </c>
    </row>
    <row r="3543" spans="1:4" x14ac:dyDescent="0.25">
      <c r="A3543" s="71">
        <v>90788</v>
      </c>
      <c r="B3543" s="70" t="s">
        <v>3500</v>
      </c>
      <c r="C3543" s="71" t="s">
        <v>14</v>
      </c>
      <c r="D3543" s="72">
        <v>1020.76</v>
      </c>
    </row>
    <row r="3544" spans="1:4" x14ac:dyDescent="0.25">
      <c r="A3544" s="71">
        <v>90789</v>
      </c>
      <c r="B3544" s="70" t="s">
        <v>3501</v>
      </c>
      <c r="C3544" s="71" t="s">
        <v>14</v>
      </c>
      <c r="D3544" s="72">
        <v>1022.41</v>
      </c>
    </row>
    <row r="3545" spans="1:4" x14ac:dyDescent="0.25">
      <c r="A3545" s="71">
        <v>90790</v>
      </c>
      <c r="B3545" s="70" t="s">
        <v>3502</v>
      </c>
      <c r="C3545" s="71" t="s">
        <v>14</v>
      </c>
      <c r="D3545" s="72">
        <v>1054.3399999999999</v>
      </c>
    </row>
    <row r="3546" spans="1:4" x14ac:dyDescent="0.25">
      <c r="A3546" s="71">
        <v>100675</v>
      </c>
      <c r="B3546" s="70" t="s">
        <v>3503</v>
      </c>
      <c r="C3546" s="71" t="s">
        <v>14</v>
      </c>
      <c r="D3546" s="72">
        <v>1156.3</v>
      </c>
    </row>
    <row r="3547" spans="1:4" x14ac:dyDescent="0.25">
      <c r="A3547" s="71">
        <v>90794</v>
      </c>
      <c r="B3547" s="70" t="s">
        <v>3504</v>
      </c>
      <c r="C3547" s="71" t="s">
        <v>14</v>
      </c>
      <c r="D3547" s="72">
        <v>868.24</v>
      </c>
    </row>
    <row r="3548" spans="1:4" x14ac:dyDescent="0.25">
      <c r="A3548" s="71">
        <v>90795</v>
      </c>
      <c r="B3548" s="70" t="s">
        <v>3505</v>
      </c>
      <c r="C3548" s="71" t="s">
        <v>14</v>
      </c>
      <c r="D3548" s="72">
        <v>875.36</v>
      </c>
    </row>
    <row r="3549" spans="1:4" x14ac:dyDescent="0.25">
      <c r="A3549" s="71">
        <v>90796</v>
      </c>
      <c r="B3549" s="70" t="s">
        <v>3506</v>
      </c>
      <c r="C3549" s="71" t="s">
        <v>14</v>
      </c>
      <c r="D3549" s="72">
        <v>882.46</v>
      </c>
    </row>
    <row r="3550" spans="1:4" x14ac:dyDescent="0.25">
      <c r="A3550" s="71">
        <v>90797</v>
      </c>
      <c r="B3550" s="70" t="s">
        <v>3507</v>
      </c>
      <c r="C3550" s="71" t="s">
        <v>14</v>
      </c>
      <c r="D3550" s="72">
        <v>889.57</v>
      </c>
    </row>
    <row r="3551" spans="1:4" x14ac:dyDescent="0.25">
      <c r="A3551" s="71">
        <v>90791</v>
      </c>
      <c r="B3551" s="70" t="s">
        <v>3508</v>
      </c>
      <c r="C3551" s="71" t="s">
        <v>14</v>
      </c>
      <c r="D3551" s="72">
        <v>1235.4100000000001</v>
      </c>
    </row>
    <row r="3552" spans="1:4" x14ac:dyDescent="0.25">
      <c r="A3552" s="71">
        <v>90793</v>
      </c>
      <c r="B3552" s="70" t="s">
        <v>3509</v>
      </c>
      <c r="C3552" s="71" t="s">
        <v>14</v>
      </c>
      <c r="D3552" s="72">
        <v>1297.32</v>
      </c>
    </row>
    <row r="3553" spans="1:4" x14ac:dyDescent="0.25">
      <c r="A3553" s="71">
        <v>90798</v>
      </c>
      <c r="B3553" s="70" t="s">
        <v>3510</v>
      </c>
      <c r="C3553" s="71" t="s">
        <v>14</v>
      </c>
      <c r="D3553" s="72">
        <v>1300.3399999999999</v>
      </c>
    </row>
    <row r="3554" spans="1:4" x14ac:dyDescent="0.25">
      <c r="A3554" s="71">
        <v>90799</v>
      </c>
      <c r="B3554" s="70" t="s">
        <v>3511</v>
      </c>
      <c r="C3554" s="71" t="s">
        <v>14</v>
      </c>
      <c r="D3554" s="72">
        <v>1340.76</v>
      </c>
    </row>
    <row r="3555" spans="1:4" x14ac:dyDescent="0.25">
      <c r="A3555" s="71">
        <v>100704</v>
      </c>
      <c r="B3555" s="70" t="s">
        <v>3512</v>
      </c>
      <c r="C3555" s="71" t="s">
        <v>14</v>
      </c>
      <c r="D3555" s="72">
        <v>75.78</v>
      </c>
    </row>
    <row r="3556" spans="1:4" x14ac:dyDescent="0.25">
      <c r="A3556" s="71">
        <v>90838</v>
      </c>
      <c r="B3556" s="70" t="s">
        <v>3513</v>
      </c>
      <c r="C3556" s="71" t="s">
        <v>14</v>
      </c>
      <c r="D3556" s="72">
        <v>1389.7</v>
      </c>
    </row>
    <row r="3557" spans="1:4" x14ac:dyDescent="0.25">
      <c r="A3557" s="71">
        <v>91338</v>
      </c>
      <c r="B3557" s="70" t="s">
        <v>3514</v>
      </c>
      <c r="C3557" s="71" t="s">
        <v>37</v>
      </c>
      <c r="D3557" s="72">
        <v>936.85</v>
      </c>
    </row>
    <row r="3558" spans="1:4" x14ac:dyDescent="0.25">
      <c r="A3558" s="71">
        <v>94805</v>
      </c>
      <c r="B3558" s="70" t="s">
        <v>3515</v>
      </c>
      <c r="C3558" s="71" t="s">
        <v>14</v>
      </c>
      <c r="D3558" s="72">
        <v>854.33</v>
      </c>
    </row>
    <row r="3559" spans="1:4" x14ac:dyDescent="0.25">
      <c r="A3559" s="71">
        <v>100702</v>
      </c>
      <c r="B3559" s="70" t="s">
        <v>3516</v>
      </c>
      <c r="C3559" s="71" t="s">
        <v>37</v>
      </c>
      <c r="D3559" s="72">
        <v>500.36</v>
      </c>
    </row>
    <row r="3560" spans="1:4" x14ac:dyDescent="0.25">
      <c r="A3560" s="71">
        <v>100701</v>
      </c>
      <c r="B3560" s="70" t="s">
        <v>3517</v>
      </c>
      <c r="C3560" s="71" t="s">
        <v>37</v>
      </c>
      <c r="D3560" s="72">
        <v>548.14</v>
      </c>
    </row>
    <row r="3561" spans="1:4" x14ac:dyDescent="0.25">
      <c r="A3561" s="71">
        <v>100700</v>
      </c>
      <c r="B3561" s="70" t="s">
        <v>3518</v>
      </c>
      <c r="C3561" s="71" t="s">
        <v>14</v>
      </c>
      <c r="D3561" s="72">
        <v>961.6</v>
      </c>
    </row>
    <row r="3562" spans="1:4" x14ac:dyDescent="0.25">
      <c r="A3562" s="71">
        <v>91295</v>
      </c>
      <c r="B3562" s="70" t="s">
        <v>3519</v>
      </c>
      <c r="C3562" s="71" t="s">
        <v>14</v>
      </c>
      <c r="D3562" s="72">
        <v>413.64</v>
      </c>
    </row>
    <row r="3563" spans="1:4" x14ac:dyDescent="0.25">
      <c r="A3563" s="71">
        <v>91296</v>
      </c>
      <c r="B3563" s="70" t="s">
        <v>3520</v>
      </c>
      <c r="C3563" s="71" t="s">
        <v>14</v>
      </c>
      <c r="D3563" s="72">
        <v>442.93</v>
      </c>
    </row>
    <row r="3564" spans="1:4" x14ac:dyDescent="0.25">
      <c r="A3564" s="71">
        <v>91297</v>
      </c>
      <c r="B3564" s="70" t="s">
        <v>3521</v>
      </c>
      <c r="C3564" s="71" t="s">
        <v>14</v>
      </c>
      <c r="D3564" s="72">
        <v>487.48</v>
      </c>
    </row>
    <row r="3565" spans="1:4" x14ac:dyDescent="0.25">
      <c r="A3565" s="71">
        <v>90820</v>
      </c>
      <c r="B3565" s="70" t="s">
        <v>3522</v>
      </c>
      <c r="C3565" s="71" t="s">
        <v>14</v>
      </c>
      <c r="D3565" s="72">
        <v>387.5</v>
      </c>
    </row>
    <row r="3566" spans="1:4" x14ac:dyDescent="0.25">
      <c r="A3566" s="71">
        <v>90821</v>
      </c>
      <c r="B3566" s="70" t="s">
        <v>3523</v>
      </c>
      <c r="C3566" s="71" t="s">
        <v>14</v>
      </c>
      <c r="D3566" s="72">
        <v>394.35</v>
      </c>
    </row>
    <row r="3567" spans="1:4" x14ac:dyDescent="0.25">
      <c r="A3567" s="71">
        <v>90822</v>
      </c>
      <c r="B3567" s="70" t="s">
        <v>3524</v>
      </c>
      <c r="C3567" s="71" t="s">
        <v>14</v>
      </c>
      <c r="D3567" s="72">
        <v>422.5</v>
      </c>
    </row>
    <row r="3568" spans="1:4" x14ac:dyDescent="0.25">
      <c r="A3568" s="71">
        <v>90823</v>
      </c>
      <c r="B3568" s="70" t="s">
        <v>3525</v>
      </c>
      <c r="C3568" s="71" t="s">
        <v>14</v>
      </c>
      <c r="D3568" s="72">
        <v>520.64</v>
      </c>
    </row>
    <row r="3569" spans="1:4" x14ac:dyDescent="0.25">
      <c r="A3569" s="71">
        <v>90824</v>
      </c>
      <c r="B3569" s="70" t="s">
        <v>3526</v>
      </c>
      <c r="C3569" s="71" t="s">
        <v>14</v>
      </c>
      <c r="D3569" s="72">
        <v>745.49</v>
      </c>
    </row>
    <row r="3570" spans="1:4" x14ac:dyDescent="0.25">
      <c r="A3570" s="71">
        <v>91009</v>
      </c>
      <c r="B3570" s="70" t="s">
        <v>3527</v>
      </c>
      <c r="C3570" s="71" t="s">
        <v>14</v>
      </c>
      <c r="D3570" s="72">
        <v>401.51</v>
      </c>
    </row>
    <row r="3571" spans="1:4" x14ac:dyDescent="0.25">
      <c r="A3571" s="71">
        <v>91010</v>
      </c>
      <c r="B3571" s="70" t="s">
        <v>3528</v>
      </c>
      <c r="C3571" s="71" t="s">
        <v>14</v>
      </c>
      <c r="D3571" s="72">
        <v>409.03</v>
      </c>
    </row>
    <row r="3572" spans="1:4" x14ac:dyDescent="0.25">
      <c r="A3572" s="71">
        <v>91011</v>
      </c>
      <c r="B3572" s="70" t="s">
        <v>3529</v>
      </c>
      <c r="C3572" s="71" t="s">
        <v>14</v>
      </c>
      <c r="D3572" s="72">
        <v>479.39</v>
      </c>
    </row>
    <row r="3573" spans="1:4" x14ac:dyDescent="0.25">
      <c r="A3573" s="71">
        <v>91012</v>
      </c>
      <c r="B3573" s="70" t="s">
        <v>3530</v>
      </c>
      <c r="C3573" s="71" t="s">
        <v>14</v>
      </c>
      <c r="D3573" s="72">
        <v>533.05999999999995</v>
      </c>
    </row>
    <row r="3574" spans="1:4" x14ac:dyDescent="0.25">
      <c r="A3574" s="71">
        <v>91298</v>
      </c>
      <c r="B3574" s="70" t="s">
        <v>3531</v>
      </c>
      <c r="C3574" s="71" t="s">
        <v>14</v>
      </c>
      <c r="D3574" s="72">
        <v>904.35</v>
      </c>
    </row>
    <row r="3575" spans="1:4" x14ac:dyDescent="0.25">
      <c r="A3575" s="71">
        <v>90825</v>
      </c>
      <c r="B3575" s="70" t="s">
        <v>3532</v>
      </c>
      <c r="C3575" s="71" t="s">
        <v>14</v>
      </c>
      <c r="D3575" s="72">
        <v>830.48</v>
      </c>
    </row>
    <row r="3576" spans="1:4" x14ac:dyDescent="0.25">
      <c r="A3576" s="71">
        <v>91299</v>
      </c>
      <c r="B3576" s="70" t="s">
        <v>3533</v>
      </c>
      <c r="C3576" s="71" t="s">
        <v>14</v>
      </c>
      <c r="D3576" s="72">
        <v>1259.6199999999999</v>
      </c>
    </row>
    <row r="3577" spans="1:4" x14ac:dyDescent="0.25">
      <c r="A3577" s="71">
        <v>91341</v>
      </c>
      <c r="B3577" s="70" t="s">
        <v>3534</v>
      </c>
      <c r="C3577" s="71" t="s">
        <v>37</v>
      </c>
      <c r="D3577" s="72">
        <v>745.37</v>
      </c>
    </row>
    <row r="3578" spans="1:4" x14ac:dyDescent="0.25">
      <c r="A3578" s="71">
        <v>94806</v>
      </c>
      <c r="B3578" s="70" t="s">
        <v>3535</v>
      </c>
      <c r="C3578" s="71" t="s">
        <v>14</v>
      </c>
      <c r="D3578" s="72">
        <v>650.23</v>
      </c>
    </row>
    <row r="3579" spans="1:4" x14ac:dyDescent="0.25">
      <c r="A3579" s="71">
        <v>94807</v>
      </c>
      <c r="B3579" s="70" t="s">
        <v>3536</v>
      </c>
      <c r="C3579" s="71" t="s">
        <v>14</v>
      </c>
      <c r="D3579" s="72">
        <v>593.89</v>
      </c>
    </row>
    <row r="3580" spans="1:4" x14ac:dyDescent="0.25">
      <c r="A3580" s="71">
        <v>100703</v>
      </c>
      <c r="B3580" s="70" t="s">
        <v>3537</v>
      </c>
      <c r="C3580" s="71" t="s">
        <v>14</v>
      </c>
      <c r="D3580" s="72">
        <v>35.14</v>
      </c>
    </row>
    <row r="3581" spans="1:4" x14ac:dyDescent="0.25">
      <c r="A3581" s="71">
        <v>100695</v>
      </c>
      <c r="B3581" s="70" t="s">
        <v>3538</v>
      </c>
      <c r="C3581" s="71" t="s">
        <v>14</v>
      </c>
      <c r="D3581" s="72">
        <v>56.59</v>
      </c>
    </row>
    <row r="3582" spans="1:4" x14ac:dyDescent="0.25">
      <c r="A3582" s="71">
        <v>100696</v>
      </c>
      <c r="B3582" s="70" t="s">
        <v>3539</v>
      </c>
      <c r="C3582" s="71" t="s">
        <v>14</v>
      </c>
      <c r="D3582" s="72">
        <v>62.97</v>
      </c>
    </row>
    <row r="3583" spans="1:4" x14ac:dyDescent="0.25">
      <c r="A3583" s="71">
        <v>100697</v>
      </c>
      <c r="B3583" s="70" t="s">
        <v>3540</v>
      </c>
      <c r="C3583" s="71" t="s">
        <v>14</v>
      </c>
      <c r="D3583" s="72">
        <v>69.42</v>
      </c>
    </row>
    <row r="3584" spans="1:4" x14ac:dyDescent="0.25">
      <c r="A3584" s="71">
        <v>100698</v>
      </c>
      <c r="B3584" s="70" t="s">
        <v>3541</v>
      </c>
      <c r="C3584" s="71" t="s">
        <v>14</v>
      </c>
      <c r="D3584" s="72">
        <v>75.83</v>
      </c>
    </row>
    <row r="3585" spans="1:4" x14ac:dyDescent="0.25">
      <c r="A3585" s="71">
        <v>100699</v>
      </c>
      <c r="B3585" s="70" t="s">
        <v>3542</v>
      </c>
      <c r="C3585" s="71" t="s">
        <v>14</v>
      </c>
      <c r="D3585" s="72">
        <v>90.15</v>
      </c>
    </row>
    <row r="3586" spans="1:4" x14ac:dyDescent="0.25">
      <c r="A3586" s="71">
        <v>100705</v>
      </c>
      <c r="B3586" s="70" t="s">
        <v>3543</v>
      </c>
      <c r="C3586" s="71" t="s">
        <v>14</v>
      </c>
      <c r="D3586" s="72">
        <v>85.05</v>
      </c>
    </row>
    <row r="3587" spans="1:4" x14ac:dyDescent="0.25">
      <c r="A3587" s="71">
        <v>101173</v>
      </c>
      <c r="B3587" s="70" t="s">
        <v>3544</v>
      </c>
      <c r="C3587" s="71" t="s">
        <v>16</v>
      </c>
      <c r="D3587" s="72">
        <v>58.98</v>
      </c>
    </row>
    <row r="3588" spans="1:4" x14ac:dyDescent="0.25">
      <c r="A3588" s="71">
        <v>101174</v>
      </c>
      <c r="B3588" s="70" t="s">
        <v>3545</v>
      </c>
      <c r="C3588" s="71" t="s">
        <v>16</v>
      </c>
      <c r="D3588" s="72">
        <v>82.62</v>
      </c>
    </row>
    <row r="3589" spans="1:4" x14ac:dyDescent="0.25">
      <c r="A3589" s="71">
        <v>101175</v>
      </c>
      <c r="B3589" s="70" t="s">
        <v>3546</v>
      </c>
      <c r="C3589" s="71" t="s">
        <v>16</v>
      </c>
      <c r="D3589" s="72">
        <v>112.86</v>
      </c>
    </row>
    <row r="3590" spans="1:4" x14ac:dyDescent="0.25">
      <c r="A3590" s="71">
        <v>101176</v>
      </c>
      <c r="B3590" s="70" t="s">
        <v>3547</v>
      </c>
      <c r="C3590" s="71" t="s">
        <v>16</v>
      </c>
      <c r="D3590" s="72">
        <v>140.37</v>
      </c>
    </row>
    <row r="3591" spans="1:4" x14ac:dyDescent="0.25">
      <c r="A3591" s="71">
        <v>101183</v>
      </c>
      <c r="B3591" s="70" t="s">
        <v>3548</v>
      </c>
      <c r="C3591" s="71" t="s">
        <v>16</v>
      </c>
      <c r="D3591" s="72">
        <v>0</v>
      </c>
    </row>
    <row r="3592" spans="1:4" x14ac:dyDescent="0.25">
      <c r="A3592" s="71">
        <v>101184</v>
      </c>
      <c r="B3592" s="70" t="s">
        <v>3549</v>
      </c>
      <c r="C3592" s="71" t="s">
        <v>16</v>
      </c>
      <c r="D3592" s="72">
        <v>0</v>
      </c>
    </row>
    <row r="3593" spans="1:4" x14ac:dyDescent="0.25">
      <c r="A3593" s="71">
        <v>101182</v>
      </c>
      <c r="B3593" s="70" t="s">
        <v>3550</v>
      </c>
      <c r="C3593" s="71" t="s">
        <v>16</v>
      </c>
      <c r="D3593" s="72">
        <v>0</v>
      </c>
    </row>
    <row r="3594" spans="1:4" x14ac:dyDescent="0.25">
      <c r="A3594" s="71">
        <v>101185</v>
      </c>
      <c r="B3594" s="70" t="s">
        <v>3551</v>
      </c>
      <c r="C3594" s="71" t="s">
        <v>16</v>
      </c>
      <c r="D3594" s="72">
        <v>0</v>
      </c>
    </row>
    <row r="3595" spans="1:4" x14ac:dyDescent="0.25">
      <c r="A3595" s="71">
        <v>101186</v>
      </c>
      <c r="B3595" s="70" t="s">
        <v>3552</v>
      </c>
      <c r="C3595" s="71" t="s">
        <v>16</v>
      </c>
      <c r="D3595" s="72">
        <v>0</v>
      </c>
    </row>
    <row r="3596" spans="1:4" x14ac:dyDescent="0.25">
      <c r="A3596" s="71">
        <v>101187</v>
      </c>
      <c r="B3596" s="70" t="s">
        <v>3553</v>
      </c>
      <c r="C3596" s="71" t="s">
        <v>16</v>
      </c>
      <c r="D3596" s="72">
        <v>0</v>
      </c>
    </row>
    <row r="3597" spans="1:4" x14ac:dyDescent="0.25">
      <c r="A3597" s="71">
        <v>101177</v>
      </c>
      <c r="B3597" s="70" t="s">
        <v>3554</v>
      </c>
      <c r="C3597" s="71" t="s">
        <v>16</v>
      </c>
      <c r="D3597" s="72">
        <v>0</v>
      </c>
    </row>
    <row r="3598" spans="1:4" x14ac:dyDescent="0.25">
      <c r="A3598" s="71">
        <v>101178</v>
      </c>
      <c r="B3598" s="70" t="s">
        <v>3555</v>
      </c>
      <c r="C3598" s="71" t="s">
        <v>16</v>
      </c>
      <c r="D3598" s="72">
        <v>0</v>
      </c>
    </row>
    <row r="3599" spans="1:4" x14ac:dyDescent="0.25">
      <c r="A3599" s="71">
        <v>101180</v>
      </c>
      <c r="B3599" s="70" t="s">
        <v>3556</v>
      </c>
      <c r="C3599" s="71" t="s">
        <v>16</v>
      </c>
      <c r="D3599" s="72">
        <v>0</v>
      </c>
    </row>
    <row r="3600" spans="1:4" x14ac:dyDescent="0.25">
      <c r="A3600" s="71">
        <v>101179</v>
      </c>
      <c r="B3600" s="70" t="s">
        <v>3557</v>
      </c>
      <c r="C3600" s="71" t="s">
        <v>16</v>
      </c>
      <c r="D3600" s="72">
        <v>0</v>
      </c>
    </row>
    <row r="3601" spans="1:4" x14ac:dyDescent="0.25">
      <c r="A3601" s="71">
        <v>101181</v>
      </c>
      <c r="B3601" s="70" t="s">
        <v>3558</v>
      </c>
      <c r="C3601" s="71" t="s">
        <v>16</v>
      </c>
      <c r="D3601" s="72">
        <v>0</v>
      </c>
    </row>
    <row r="3602" spans="1:4" x14ac:dyDescent="0.25">
      <c r="A3602" s="71">
        <v>100899</v>
      </c>
      <c r="B3602" s="70" t="s">
        <v>3559</v>
      </c>
      <c r="C3602" s="71" t="s">
        <v>16</v>
      </c>
      <c r="D3602" s="72">
        <v>87.43</v>
      </c>
    </row>
    <row r="3603" spans="1:4" x14ac:dyDescent="0.25">
      <c r="A3603" s="71">
        <v>100896</v>
      </c>
      <c r="B3603" s="70" t="s">
        <v>3560</v>
      </c>
      <c r="C3603" s="71" t="s">
        <v>16</v>
      </c>
      <c r="D3603" s="72">
        <v>64.08</v>
      </c>
    </row>
    <row r="3604" spans="1:4" x14ac:dyDescent="0.25">
      <c r="A3604" s="71">
        <v>100897</v>
      </c>
      <c r="B3604" s="70" t="s">
        <v>3561</v>
      </c>
      <c r="C3604" s="71" t="s">
        <v>16</v>
      </c>
      <c r="D3604" s="72">
        <v>126.81</v>
      </c>
    </row>
    <row r="3605" spans="1:4" x14ac:dyDescent="0.25">
      <c r="A3605" s="71">
        <v>100900</v>
      </c>
      <c r="B3605" s="70" t="s">
        <v>3562</v>
      </c>
      <c r="C3605" s="71" t="s">
        <v>16</v>
      </c>
      <c r="D3605" s="72">
        <v>284.31</v>
      </c>
    </row>
    <row r="3606" spans="1:4" x14ac:dyDescent="0.25">
      <c r="A3606" s="71">
        <v>100898</v>
      </c>
      <c r="B3606" s="70" t="s">
        <v>3563</v>
      </c>
      <c r="C3606" s="71" t="s">
        <v>16</v>
      </c>
      <c r="D3606" s="72">
        <v>247.04</v>
      </c>
    </row>
    <row r="3607" spans="1:4" x14ac:dyDescent="0.25">
      <c r="A3607" s="71">
        <v>100892</v>
      </c>
      <c r="B3607" s="70" t="s">
        <v>3564</v>
      </c>
      <c r="C3607" s="71" t="s">
        <v>66</v>
      </c>
      <c r="D3607" s="72">
        <v>13.43</v>
      </c>
    </row>
    <row r="3608" spans="1:4" x14ac:dyDescent="0.25">
      <c r="A3608" s="71">
        <v>100893</v>
      </c>
      <c r="B3608" s="70" t="s">
        <v>3565</v>
      </c>
      <c r="C3608" s="71" t="s">
        <v>66</v>
      </c>
      <c r="D3608" s="72">
        <v>13.24</v>
      </c>
    </row>
    <row r="3609" spans="1:4" x14ac:dyDescent="0.25">
      <c r="A3609" s="71">
        <v>100894</v>
      </c>
      <c r="B3609" s="70" t="s">
        <v>3566</v>
      </c>
      <c r="C3609" s="71" t="s">
        <v>66</v>
      </c>
      <c r="D3609" s="72">
        <v>13.14</v>
      </c>
    </row>
    <row r="3610" spans="1:4" x14ac:dyDescent="0.25">
      <c r="A3610" s="71">
        <v>100889</v>
      </c>
      <c r="B3610" s="70" t="s">
        <v>3567</v>
      </c>
      <c r="C3610" s="71" t="s">
        <v>66</v>
      </c>
      <c r="D3610" s="72">
        <v>12.98</v>
      </c>
    </row>
    <row r="3611" spans="1:4" x14ac:dyDescent="0.25">
      <c r="A3611" s="71">
        <v>100891</v>
      </c>
      <c r="B3611" s="70" t="s">
        <v>3568</v>
      </c>
      <c r="C3611" s="71" t="s">
        <v>66</v>
      </c>
      <c r="D3611" s="72">
        <v>0</v>
      </c>
    </row>
    <row r="3612" spans="1:4" x14ac:dyDescent="0.25">
      <c r="A3612" s="71">
        <v>100890</v>
      </c>
      <c r="B3612" s="70" t="s">
        <v>3569</v>
      </c>
      <c r="C3612" s="71" t="s">
        <v>66</v>
      </c>
      <c r="D3612" s="72">
        <v>12.83</v>
      </c>
    </row>
    <row r="3613" spans="1:4" x14ac:dyDescent="0.25">
      <c r="A3613" s="71">
        <v>100658</v>
      </c>
      <c r="B3613" s="70" t="s">
        <v>3570</v>
      </c>
      <c r="C3613" s="71" t="s">
        <v>16</v>
      </c>
      <c r="D3613" s="72">
        <v>362.94</v>
      </c>
    </row>
    <row r="3614" spans="1:4" x14ac:dyDescent="0.25">
      <c r="A3614" s="71">
        <v>100657</v>
      </c>
      <c r="B3614" s="70" t="s">
        <v>3571</v>
      </c>
      <c r="C3614" s="71" t="s">
        <v>16</v>
      </c>
      <c r="D3614" s="72">
        <v>155.93</v>
      </c>
    </row>
    <row r="3615" spans="1:4" x14ac:dyDescent="0.25">
      <c r="A3615" s="71">
        <v>100656</v>
      </c>
      <c r="B3615" s="70" t="s">
        <v>3572</v>
      </c>
      <c r="C3615" s="71" t="s">
        <v>16</v>
      </c>
      <c r="D3615" s="72">
        <v>120.31</v>
      </c>
    </row>
    <row r="3616" spans="1:4" x14ac:dyDescent="0.25">
      <c r="A3616" s="71">
        <v>102649</v>
      </c>
      <c r="B3616" s="70" t="s">
        <v>3573</v>
      </c>
      <c r="C3616" s="71" t="s">
        <v>16</v>
      </c>
      <c r="D3616" s="72">
        <v>0</v>
      </c>
    </row>
    <row r="3617" spans="1:4" x14ac:dyDescent="0.25">
      <c r="A3617" s="71">
        <v>102645</v>
      </c>
      <c r="B3617" s="70" t="s">
        <v>3574</v>
      </c>
      <c r="C3617" s="71" t="s">
        <v>16</v>
      </c>
      <c r="D3617" s="72">
        <v>0</v>
      </c>
    </row>
    <row r="3618" spans="1:4" x14ac:dyDescent="0.25">
      <c r="A3618" s="71">
        <v>102650</v>
      </c>
      <c r="B3618" s="70" t="s">
        <v>3575</v>
      </c>
      <c r="C3618" s="71" t="s">
        <v>16</v>
      </c>
      <c r="D3618" s="72">
        <v>0</v>
      </c>
    </row>
    <row r="3619" spans="1:4" x14ac:dyDescent="0.25">
      <c r="A3619" s="71">
        <v>102646</v>
      </c>
      <c r="B3619" s="70" t="s">
        <v>3576</v>
      </c>
      <c r="C3619" s="71" t="s">
        <v>16</v>
      </c>
      <c r="D3619" s="72">
        <v>0</v>
      </c>
    </row>
    <row r="3620" spans="1:4" x14ac:dyDescent="0.25">
      <c r="A3620" s="71">
        <v>102651</v>
      </c>
      <c r="B3620" s="70" t="s">
        <v>3577</v>
      </c>
      <c r="C3620" s="71" t="s">
        <v>16</v>
      </c>
      <c r="D3620" s="72">
        <v>0</v>
      </c>
    </row>
    <row r="3621" spans="1:4" x14ac:dyDescent="0.25">
      <c r="A3621" s="71">
        <v>102647</v>
      </c>
      <c r="B3621" s="70" t="s">
        <v>3578</v>
      </c>
      <c r="C3621" s="71" t="s">
        <v>16</v>
      </c>
      <c r="D3621" s="72">
        <v>0</v>
      </c>
    </row>
    <row r="3622" spans="1:4" x14ac:dyDescent="0.25">
      <c r="A3622" s="71">
        <v>102652</v>
      </c>
      <c r="B3622" s="70" t="s">
        <v>3579</v>
      </c>
      <c r="C3622" s="71" t="s">
        <v>16</v>
      </c>
      <c r="D3622" s="72">
        <v>0</v>
      </c>
    </row>
    <row r="3623" spans="1:4" x14ac:dyDescent="0.25">
      <c r="A3623" s="71">
        <v>102648</v>
      </c>
      <c r="B3623" s="70" t="s">
        <v>3580</v>
      </c>
      <c r="C3623" s="71" t="s">
        <v>16</v>
      </c>
      <c r="D3623" s="72">
        <v>0</v>
      </c>
    </row>
    <row r="3624" spans="1:4" x14ac:dyDescent="0.25">
      <c r="A3624" s="71">
        <v>100651</v>
      </c>
      <c r="B3624" s="70" t="s">
        <v>3581</v>
      </c>
      <c r="C3624" s="71" t="s">
        <v>16</v>
      </c>
      <c r="D3624" s="72">
        <v>148.25</v>
      </c>
    </row>
    <row r="3625" spans="1:4" x14ac:dyDescent="0.25">
      <c r="A3625" s="71">
        <v>100652</v>
      </c>
      <c r="B3625" s="70" t="s">
        <v>19034</v>
      </c>
      <c r="C3625" s="71" t="s">
        <v>16</v>
      </c>
      <c r="D3625" s="72">
        <v>284.36</v>
      </c>
    </row>
    <row r="3626" spans="1:4" x14ac:dyDescent="0.25">
      <c r="A3626" s="71">
        <v>100653</v>
      </c>
      <c r="B3626" s="70" t="s">
        <v>3582</v>
      </c>
      <c r="C3626" s="71" t="s">
        <v>16</v>
      </c>
      <c r="D3626" s="72">
        <v>473.19</v>
      </c>
    </row>
    <row r="3627" spans="1:4" x14ac:dyDescent="0.25">
      <c r="A3627" s="71">
        <v>100654</v>
      </c>
      <c r="B3627" s="70" t="s">
        <v>3583</v>
      </c>
      <c r="C3627" s="71" t="s">
        <v>16</v>
      </c>
      <c r="D3627" s="72">
        <v>630.54</v>
      </c>
    </row>
    <row r="3628" spans="1:4" x14ac:dyDescent="0.25">
      <c r="A3628" s="71">
        <v>100655</v>
      </c>
      <c r="B3628" s="70" t="s">
        <v>3584</v>
      </c>
      <c r="C3628" s="71" t="s">
        <v>16</v>
      </c>
      <c r="D3628" s="72">
        <v>734.53</v>
      </c>
    </row>
    <row r="3629" spans="1:4" x14ac:dyDescent="0.25">
      <c r="A3629" s="71">
        <v>100364</v>
      </c>
      <c r="B3629" s="70" t="s">
        <v>3585</v>
      </c>
      <c r="C3629" s="71" t="s">
        <v>14</v>
      </c>
      <c r="D3629" s="72">
        <v>3051.4</v>
      </c>
    </row>
    <row r="3630" spans="1:4" x14ac:dyDescent="0.25">
      <c r="A3630" s="71">
        <v>100374</v>
      </c>
      <c r="B3630" s="70" t="s">
        <v>3586</v>
      </c>
      <c r="C3630" s="71" t="s">
        <v>14</v>
      </c>
      <c r="D3630" s="72">
        <v>2834.15</v>
      </c>
    </row>
    <row r="3631" spans="1:4" x14ac:dyDescent="0.25">
      <c r="A3631" s="71">
        <v>100365</v>
      </c>
      <c r="B3631" s="70" t="s">
        <v>3587</v>
      </c>
      <c r="C3631" s="71" t="s">
        <v>14</v>
      </c>
      <c r="D3631" s="72">
        <v>3507.84</v>
      </c>
    </row>
    <row r="3632" spans="1:4" x14ac:dyDescent="0.25">
      <c r="A3632" s="71">
        <v>100375</v>
      </c>
      <c r="B3632" s="70" t="s">
        <v>3588</v>
      </c>
      <c r="C3632" s="71" t="s">
        <v>14</v>
      </c>
      <c r="D3632" s="72">
        <v>3184.6</v>
      </c>
    </row>
    <row r="3633" spans="1:4" x14ac:dyDescent="0.25">
      <c r="A3633" s="71">
        <v>100366</v>
      </c>
      <c r="B3633" s="70" t="s">
        <v>3589</v>
      </c>
      <c r="C3633" s="71" t="s">
        <v>14</v>
      </c>
      <c r="D3633" s="72">
        <v>3757.04</v>
      </c>
    </row>
    <row r="3634" spans="1:4" x14ac:dyDescent="0.25">
      <c r="A3634" s="71">
        <v>100376</v>
      </c>
      <c r="B3634" s="70" t="s">
        <v>3590</v>
      </c>
      <c r="C3634" s="71" t="s">
        <v>14</v>
      </c>
      <c r="D3634" s="72">
        <v>3114.82</v>
      </c>
    </row>
    <row r="3635" spans="1:4" x14ac:dyDescent="0.25">
      <c r="A3635" s="71">
        <v>100357</v>
      </c>
      <c r="B3635" s="70" t="s">
        <v>3591</v>
      </c>
      <c r="C3635" s="71" t="s">
        <v>14</v>
      </c>
      <c r="D3635" s="72">
        <v>1057.27</v>
      </c>
    </row>
    <row r="3636" spans="1:4" x14ac:dyDescent="0.25">
      <c r="A3636" s="71">
        <v>100367</v>
      </c>
      <c r="B3636" s="70" t="s">
        <v>3592</v>
      </c>
      <c r="C3636" s="71" t="s">
        <v>14</v>
      </c>
      <c r="D3636" s="72">
        <v>1028.29</v>
      </c>
    </row>
    <row r="3637" spans="1:4" x14ac:dyDescent="0.25">
      <c r="A3637" s="71">
        <v>100358</v>
      </c>
      <c r="B3637" s="70" t="s">
        <v>3593</v>
      </c>
      <c r="C3637" s="71" t="s">
        <v>14</v>
      </c>
      <c r="D3637" s="72">
        <v>1424.99</v>
      </c>
    </row>
    <row r="3638" spans="1:4" x14ac:dyDescent="0.25">
      <c r="A3638" s="71">
        <v>100368</v>
      </c>
      <c r="B3638" s="70" t="s">
        <v>3594</v>
      </c>
      <c r="C3638" s="71" t="s">
        <v>14</v>
      </c>
      <c r="D3638" s="72">
        <v>1389.24</v>
      </c>
    </row>
    <row r="3639" spans="1:4" x14ac:dyDescent="0.25">
      <c r="A3639" s="71">
        <v>100359</v>
      </c>
      <c r="B3639" s="70" t="s">
        <v>3595</v>
      </c>
      <c r="C3639" s="71" t="s">
        <v>14</v>
      </c>
      <c r="D3639" s="72">
        <v>1500.99</v>
      </c>
    </row>
    <row r="3640" spans="1:4" x14ac:dyDescent="0.25">
      <c r="A3640" s="71">
        <v>100369</v>
      </c>
      <c r="B3640" s="70" t="s">
        <v>3596</v>
      </c>
      <c r="C3640" s="71" t="s">
        <v>14</v>
      </c>
      <c r="D3640" s="72">
        <v>1465.24</v>
      </c>
    </row>
    <row r="3641" spans="1:4" x14ac:dyDescent="0.25">
      <c r="A3641" s="71">
        <v>100360</v>
      </c>
      <c r="B3641" s="70" t="s">
        <v>3597</v>
      </c>
      <c r="C3641" s="71" t="s">
        <v>14</v>
      </c>
      <c r="D3641" s="72">
        <v>1665.35</v>
      </c>
    </row>
    <row r="3642" spans="1:4" x14ac:dyDescent="0.25">
      <c r="A3642" s="71">
        <v>100370</v>
      </c>
      <c r="B3642" s="70" t="s">
        <v>3598</v>
      </c>
      <c r="C3642" s="71" t="s">
        <v>14</v>
      </c>
      <c r="D3642" s="72">
        <v>1740.34</v>
      </c>
    </row>
    <row r="3643" spans="1:4" x14ac:dyDescent="0.25">
      <c r="A3643" s="71">
        <v>100361</v>
      </c>
      <c r="B3643" s="70" t="s">
        <v>3599</v>
      </c>
      <c r="C3643" s="71" t="s">
        <v>14</v>
      </c>
      <c r="D3643" s="72">
        <v>2065.21</v>
      </c>
    </row>
    <row r="3644" spans="1:4" x14ac:dyDescent="0.25">
      <c r="A3644" s="71">
        <v>100371</v>
      </c>
      <c r="B3644" s="70" t="s">
        <v>3600</v>
      </c>
      <c r="C3644" s="71" t="s">
        <v>14</v>
      </c>
      <c r="D3644" s="72">
        <v>1969.86</v>
      </c>
    </row>
    <row r="3645" spans="1:4" x14ac:dyDescent="0.25">
      <c r="A3645" s="71">
        <v>100362</v>
      </c>
      <c r="B3645" s="70" t="s">
        <v>3601</v>
      </c>
      <c r="C3645" s="71" t="s">
        <v>14</v>
      </c>
      <c r="D3645" s="72">
        <v>2713.99</v>
      </c>
    </row>
    <row r="3646" spans="1:4" x14ac:dyDescent="0.25">
      <c r="A3646" s="71">
        <v>100372</v>
      </c>
      <c r="B3646" s="70" t="s">
        <v>3602</v>
      </c>
      <c r="C3646" s="71" t="s">
        <v>14</v>
      </c>
      <c r="D3646" s="72">
        <v>2550.65</v>
      </c>
    </row>
    <row r="3647" spans="1:4" x14ac:dyDescent="0.25">
      <c r="A3647" s="71">
        <v>100363</v>
      </c>
      <c r="B3647" s="70" t="s">
        <v>3603</v>
      </c>
      <c r="C3647" s="71" t="s">
        <v>14</v>
      </c>
      <c r="D3647" s="72">
        <v>2807.32</v>
      </c>
    </row>
    <row r="3648" spans="1:4" x14ac:dyDescent="0.25">
      <c r="A3648" s="71">
        <v>100373</v>
      </c>
      <c r="B3648" s="70" t="s">
        <v>3604</v>
      </c>
      <c r="C3648" s="71" t="s">
        <v>14</v>
      </c>
      <c r="D3648" s="72">
        <v>2642.68</v>
      </c>
    </row>
    <row r="3649" spans="1:4" x14ac:dyDescent="0.25">
      <c r="A3649" s="71">
        <v>100381</v>
      </c>
      <c r="B3649" s="70" t="s">
        <v>3605</v>
      </c>
      <c r="C3649" s="71" t="s">
        <v>37</v>
      </c>
      <c r="D3649" s="72">
        <v>56.26</v>
      </c>
    </row>
    <row r="3650" spans="1:4" x14ac:dyDescent="0.25">
      <c r="A3650" s="71">
        <v>100380</v>
      </c>
      <c r="B3650" s="70" t="s">
        <v>3606</v>
      </c>
      <c r="C3650" s="71" t="s">
        <v>37</v>
      </c>
      <c r="D3650" s="72">
        <v>50.3</v>
      </c>
    </row>
    <row r="3651" spans="1:4" x14ac:dyDescent="0.25">
      <c r="A3651" s="71">
        <v>100379</v>
      </c>
      <c r="B3651" s="70" t="s">
        <v>3607</v>
      </c>
      <c r="C3651" s="71" t="s">
        <v>37</v>
      </c>
      <c r="D3651" s="72">
        <v>38.409999999999997</v>
      </c>
    </row>
    <row r="3652" spans="1:4" x14ac:dyDescent="0.25">
      <c r="A3652" s="71">
        <v>100384</v>
      </c>
      <c r="B3652" s="70" t="s">
        <v>3608</v>
      </c>
      <c r="C3652" s="71" t="s">
        <v>37</v>
      </c>
      <c r="D3652" s="72">
        <v>27.24</v>
      </c>
    </row>
    <row r="3653" spans="1:4" x14ac:dyDescent="0.25">
      <c r="A3653" s="71">
        <v>100383</v>
      </c>
      <c r="B3653" s="70" t="s">
        <v>3609</v>
      </c>
      <c r="C3653" s="71" t="s">
        <v>37</v>
      </c>
      <c r="D3653" s="72">
        <v>25.93</v>
      </c>
    </row>
    <row r="3654" spans="1:4" x14ac:dyDescent="0.25">
      <c r="A3654" s="71">
        <v>100382</v>
      </c>
      <c r="B3654" s="70" t="s">
        <v>3610</v>
      </c>
      <c r="C3654" s="71" t="s">
        <v>37</v>
      </c>
      <c r="D3654" s="72">
        <v>24.02</v>
      </c>
    </row>
    <row r="3655" spans="1:4" x14ac:dyDescent="0.25">
      <c r="A3655" s="71">
        <v>100387</v>
      </c>
      <c r="B3655" s="70" t="s">
        <v>3611</v>
      </c>
      <c r="C3655" s="71" t="s">
        <v>37</v>
      </c>
      <c r="D3655" s="72">
        <v>53.96</v>
      </c>
    </row>
    <row r="3656" spans="1:4" x14ac:dyDescent="0.25">
      <c r="A3656" s="71">
        <v>100386</v>
      </c>
      <c r="B3656" s="70" t="s">
        <v>3612</v>
      </c>
      <c r="C3656" s="71" t="s">
        <v>37</v>
      </c>
      <c r="D3656" s="72">
        <v>44.11</v>
      </c>
    </row>
    <row r="3657" spans="1:4" x14ac:dyDescent="0.25">
      <c r="A3657" s="71">
        <v>100385</v>
      </c>
      <c r="B3657" s="70" t="s">
        <v>3613</v>
      </c>
      <c r="C3657" s="71" t="s">
        <v>37</v>
      </c>
      <c r="D3657" s="72">
        <v>34.67</v>
      </c>
    </row>
    <row r="3658" spans="1:4" x14ac:dyDescent="0.25">
      <c r="A3658" s="71">
        <v>100377</v>
      </c>
      <c r="B3658" s="70" t="s">
        <v>3614</v>
      </c>
      <c r="C3658" s="71" t="s">
        <v>66</v>
      </c>
      <c r="D3658" s="72">
        <v>12.48</v>
      </c>
    </row>
    <row r="3659" spans="1:4" x14ac:dyDescent="0.25">
      <c r="A3659" s="71">
        <v>100378</v>
      </c>
      <c r="B3659" s="70" t="s">
        <v>3615</v>
      </c>
      <c r="C3659" s="71" t="s">
        <v>66</v>
      </c>
      <c r="D3659" s="72">
        <v>11.59</v>
      </c>
    </row>
    <row r="3660" spans="1:4" x14ac:dyDescent="0.25">
      <c r="A3660" s="71">
        <v>92596</v>
      </c>
      <c r="B3660" s="70" t="s">
        <v>3616</v>
      </c>
      <c r="C3660" s="71" t="s">
        <v>14</v>
      </c>
      <c r="D3660" s="72">
        <v>2042.41</v>
      </c>
    </row>
    <row r="3661" spans="1:4" x14ac:dyDescent="0.25">
      <c r="A3661" s="71">
        <v>92616</v>
      </c>
      <c r="B3661" s="70" t="s">
        <v>3617</v>
      </c>
      <c r="C3661" s="71" t="s">
        <v>14</v>
      </c>
      <c r="D3661" s="72">
        <v>1946.01</v>
      </c>
    </row>
    <row r="3662" spans="1:4" x14ac:dyDescent="0.25">
      <c r="A3662" s="71">
        <v>92598</v>
      </c>
      <c r="B3662" s="70" t="s">
        <v>3618</v>
      </c>
      <c r="C3662" s="71" t="s">
        <v>14</v>
      </c>
      <c r="D3662" s="72">
        <v>2169.35</v>
      </c>
    </row>
    <row r="3663" spans="1:4" x14ac:dyDescent="0.25">
      <c r="A3663" s="71">
        <v>92618</v>
      </c>
      <c r="B3663" s="70" t="s">
        <v>3619</v>
      </c>
      <c r="C3663" s="71" t="s">
        <v>14</v>
      </c>
      <c r="D3663" s="72">
        <v>2072.94</v>
      </c>
    </row>
    <row r="3664" spans="1:4" x14ac:dyDescent="0.25">
      <c r="A3664" s="71">
        <v>92600</v>
      </c>
      <c r="B3664" s="70" t="s">
        <v>3620</v>
      </c>
      <c r="C3664" s="71" t="s">
        <v>14</v>
      </c>
      <c r="D3664" s="72">
        <v>2328.4299999999998</v>
      </c>
    </row>
    <row r="3665" spans="1:4" x14ac:dyDescent="0.25">
      <c r="A3665" s="71">
        <v>92620</v>
      </c>
      <c r="B3665" s="70" t="s">
        <v>3621</v>
      </c>
      <c r="C3665" s="71" t="s">
        <v>14</v>
      </c>
      <c r="D3665" s="72">
        <v>2199.89</v>
      </c>
    </row>
    <row r="3666" spans="1:4" x14ac:dyDescent="0.25">
      <c r="A3666" s="71">
        <v>92582</v>
      </c>
      <c r="B3666" s="70" t="s">
        <v>3622</v>
      </c>
      <c r="C3666" s="71" t="s">
        <v>14</v>
      </c>
      <c r="D3666" s="72">
        <v>752.76</v>
      </c>
    </row>
    <row r="3667" spans="1:4" x14ac:dyDescent="0.25">
      <c r="A3667" s="71">
        <v>92602</v>
      </c>
      <c r="B3667" s="70" t="s">
        <v>3623</v>
      </c>
      <c r="C3667" s="71" t="s">
        <v>14</v>
      </c>
      <c r="D3667" s="72">
        <v>752.76</v>
      </c>
    </row>
    <row r="3668" spans="1:4" x14ac:dyDescent="0.25">
      <c r="A3668" s="71">
        <v>92584</v>
      </c>
      <c r="B3668" s="70" t="s">
        <v>3624</v>
      </c>
      <c r="C3668" s="71" t="s">
        <v>14</v>
      </c>
      <c r="D3668" s="72">
        <v>879.7</v>
      </c>
    </row>
    <row r="3669" spans="1:4" x14ac:dyDescent="0.25">
      <c r="A3669" s="71">
        <v>92604</v>
      </c>
      <c r="B3669" s="70" t="s">
        <v>3625</v>
      </c>
      <c r="C3669" s="71" t="s">
        <v>14</v>
      </c>
      <c r="D3669" s="72">
        <v>847.57</v>
      </c>
    </row>
    <row r="3670" spans="1:4" x14ac:dyDescent="0.25">
      <c r="A3670" s="71">
        <v>92586</v>
      </c>
      <c r="B3670" s="70" t="s">
        <v>3626</v>
      </c>
      <c r="C3670" s="71" t="s">
        <v>14</v>
      </c>
      <c r="D3670" s="72">
        <v>1006.64</v>
      </c>
    </row>
    <row r="3671" spans="1:4" x14ac:dyDescent="0.25">
      <c r="A3671" s="71">
        <v>92606</v>
      </c>
      <c r="B3671" s="70" t="s">
        <v>3627</v>
      </c>
      <c r="C3671" s="71" t="s">
        <v>14</v>
      </c>
      <c r="D3671" s="72">
        <v>974.5</v>
      </c>
    </row>
    <row r="3672" spans="1:4" x14ac:dyDescent="0.25">
      <c r="A3672" s="71">
        <v>92588</v>
      </c>
      <c r="B3672" s="70" t="s">
        <v>3628</v>
      </c>
      <c r="C3672" s="71" t="s">
        <v>14</v>
      </c>
      <c r="D3672" s="72">
        <v>1276.19</v>
      </c>
    </row>
    <row r="3673" spans="1:4" x14ac:dyDescent="0.25">
      <c r="A3673" s="71">
        <v>92608</v>
      </c>
      <c r="B3673" s="70" t="s">
        <v>3629</v>
      </c>
      <c r="C3673" s="71" t="s">
        <v>14</v>
      </c>
      <c r="D3673" s="72">
        <v>1211.92</v>
      </c>
    </row>
    <row r="3674" spans="1:4" x14ac:dyDescent="0.25">
      <c r="A3674" s="71">
        <v>92590</v>
      </c>
      <c r="B3674" s="70" t="s">
        <v>3630</v>
      </c>
      <c r="C3674" s="71" t="s">
        <v>14</v>
      </c>
      <c r="D3674" s="72">
        <v>1403.13</v>
      </c>
    </row>
    <row r="3675" spans="1:4" x14ac:dyDescent="0.25">
      <c r="A3675" s="71">
        <v>92610</v>
      </c>
      <c r="B3675" s="70" t="s">
        <v>3631</v>
      </c>
      <c r="C3675" s="71" t="s">
        <v>14</v>
      </c>
      <c r="D3675" s="72">
        <v>1338.86</v>
      </c>
    </row>
    <row r="3676" spans="1:4" x14ac:dyDescent="0.25">
      <c r="A3676" s="71">
        <v>92592</v>
      </c>
      <c r="B3676" s="70" t="s">
        <v>3632</v>
      </c>
      <c r="C3676" s="71" t="s">
        <v>14</v>
      </c>
      <c r="D3676" s="72">
        <v>1579.16</v>
      </c>
    </row>
    <row r="3677" spans="1:4" x14ac:dyDescent="0.25">
      <c r="A3677" s="71">
        <v>92612</v>
      </c>
      <c r="B3677" s="70" t="s">
        <v>3633</v>
      </c>
      <c r="C3677" s="71" t="s">
        <v>14</v>
      </c>
      <c r="D3677" s="72">
        <v>1514.89</v>
      </c>
    </row>
    <row r="3678" spans="1:4" x14ac:dyDescent="0.25">
      <c r="A3678" s="71">
        <v>92594</v>
      </c>
      <c r="B3678" s="70" t="s">
        <v>3634</v>
      </c>
      <c r="C3678" s="71" t="s">
        <v>14</v>
      </c>
      <c r="D3678" s="72">
        <v>1831.07</v>
      </c>
    </row>
    <row r="3679" spans="1:4" x14ac:dyDescent="0.25">
      <c r="A3679" s="71">
        <v>92614</v>
      </c>
      <c r="B3679" s="70" t="s">
        <v>3635</v>
      </c>
      <c r="C3679" s="71" t="s">
        <v>14</v>
      </c>
      <c r="D3679" s="72">
        <v>1702.53</v>
      </c>
    </row>
    <row r="3680" spans="1:4" x14ac:dyDescent="0.25">
      <c r="A3680" s="71">
        <v>92552</v>
      </c>
      <c r="B3680" s="70" t="s">
        <v>3636</v>
      </c>
      <c r="C3680" s="71" t="s">
        <v>14</v>
      </c>
      <c r="D3680" s="72">
        <v>2538.73</v>
      </c>
    </row>
    <row r="3681" spans="1:4" x14ac:dyDescent="0.25">
      <c r="A3681" s="71">
        <v>92562</v>
      </c>
      <c r="B3681" s="70" t="s">
        <v>3637</v>
      </c>
      <c r="C3681" s="71" t="s">
        <v>14</v>
      </c>
      <c r="D3681" s="72">
        <v>2477.59</v>
      </c>
    </row>
    <row r="3682" spans="1:4" x14ac:dyDescent="0.25">
      <c r="A3682" s="71">
        <v>92553</v>
      </c>
      <c r="B3682" s="70" t="s">
        <v>3638</v>
      </c>
      <c r="C3682" s="71" t="s">
        <v>14</v>
      </c>
      <c r="D3682" s="72">
        <v>2911.43</v>
      </c>
    </row>
    <row r="3683" spans="1:4" x14ac:dyDescent="0.25">
      <c r="A3683" s="71">
        <v>92563</v>
      </c>
      <c r="B3683" s="70" t="s">
        <v>3639</v>
      </c>
      <c r="C3683" s="71" t="s">
        <v>14</v>
      </c>
      <c r="D3683" s="72">
        <v>2839.93</v>
      </c>
    </row>
    <row r="3684" spans="1:4" x14ac:dyDescent="0.25">
      <c r="A3684" s="71">
        <v>92554</v>
      </c>
      <c r="B3684" s="70" t="s">
        <v>3640</v>
      </c>
      <c r="C3684" s="71" t="s">
        <v>14</v>
      </c>
      <c r="D3684" s="72">
        <v>3021.06</v>
      </c>
    </row>
    <row r="3685" spans="1:4" x14ac:dyDescent="0.25">
      <c r="A3685" s="71">
        <v>92564</v>
      </c>
      <c r="B3685" s="70" t="s">
        <v>3641</v>
      </c>
      <c r="C3685" s="71" t="s">
        <v>14</v>
      </c>
      <c r="D3685" s="72">
        <v>2933.48</v>
      </c>
    </row>
    <row r="3686" spans="1:4" x14ac:dyDescent="0.25">
      <c r="A3686" s="71">
        <v>92545</v>
      </c>
      <c r="B3686" s="70" t="s">
        <v>3642</v>
      </c>
      <c r="C3686" s="71" t="s">
        <v>14</v>
      </c>
      <c r="D3686" s="72">
        <v>1016.71</v>
      </c>
    </row>
    <row r="3687" spans="1:4" x14ac:dyDescent="0.25">
      <c r="A3687" s="71">
        <v>92555</v>
      </c>
      <c r="B3687" s="70" t="s">
        <v>3643</v>
      </c>
      <c r="C3687" s="71" t="s">
        <v>14</v>
      </c>
      <c r="D3687" s="72">
        <v>1002.22</v>
      </c>
    </row>
    <row r="3688" spans="1:4" x14ac:dyDescent="0.25">
      <c r="A3688" s="71">
        <v>92546</v>
      </c>
      <c r="B3688" s="70" t="s">
        <v>3644</v>
      </c>
      <c r="C3688" s="71" t="s">
        <v>14</v>
      </c>
      <c r="D3688" s="72">
        <v>1247.92</v>
      </c>
    </row>
    <row r="3689" spans="1:4" x14ac:dyDescent="0.25">
      <c r="A3689" s="71">
        <v>92556</v>
      </c>
      <c r="B3689" s="70" t="s">
        <v>3645</v>
      </c>
      <c r="C3689" s="71" t="s">
        <v>14</v>
      </c>
      <c r="D3689" s="72">
        <v>1222.53</v>
      </c>
    </row>
    <row r="3690" spans="1:4" x14ac:dyDescent="0.25">
      <c r="A3690" s="71">
        <v>92547</v>
      </c>
      <c r="B3690" s="70" t="s">
        <v>3646</v>
      </c>
      <c r="C3690" s="71" t="s">
        <v>14</v>
      </c>
      <c r="D3690" s="72">
        <v>1322.34</v>
      </c>
    </row>
    <row r="3691" spans="1:4" x14ac:dyDescent="0.25">
      <c r="A3691" s="71">
        <v>92557</v>
      </c>
      <c r="B3691" s="70" t="s">
        <v>3647</v>
      </c>
      <c r="C3691" s="71" t="s">
        <v>14</v>
      </c>
      <c r="D3691" s="72">
        <v>1296.95</v>
      </c>
    </row>
    <row r="3692" spans="1:4" x14ac:dyDescent="0.25">
      <c r="A3692" s="71">
        <v>92548</v>
      </c>
      <c r="B3692" s="70" t="s">
        <v>3648</v>
      </c>
      <c r="C3692" s="71" t="s">
        <v>14</v>
      </c>
      <c r="D3692" s="72">
        <v>1471.63</v>
      </c>
    </row>
    <row r="3693" spans="1:4" x14ac:dyDescent="0.25">
      <c r="A3693" s="71">
        <v>92558</v>
      </c>
      <c r="B3693" s="70" t="s">
        <v>3649</v>
      </c>
      <c r="C3693" s="71" t="s">
        <v>14</v>
      </c>
      <c r="D3693" s="72">
        <v>1457.14</v>
      </c>
    </row>
    <row r="3694" spans="1:4" x14ac:dyDescent="0.25">
      <c r="A3694" s="71">
        <v>92549</v>
      </c>
      <c r="B3694" s="70" t="s">
        <v>3650</v>
      </c>
      <c r="C3694" s="71" t="s">
        <v>14</v>
      </c>
      <c r="D3694" s="72">
        <v>1834.18</v>
      </c>
    </row>
    <row r="3695" spans="1:4" x14ac:dyDescent="0.25">
      <c r="A3695" s="71">
        <v>92559</v>
      </c>
      <c r="B3695" s="70" t="s">
        <v>3651</v>
      </c>
      <c r="C3695" s="71" t="s">
        <v>14</v>
      </c>
      <c r="D3695" s="72">
        <v>1807.2</v>
      </c>
    </row>
    <row r="3696" spans="1:4" x14ac:dyDescent="0.25">
      <c r="A3696" s="71">
        <v>92550</v>
      </c>
      <c r="B3696" s="70" t="s">
        <v>3652</v>
      </c>
      <c r="C3696" s="71" t="s">
        <v>14</v>
      </c>
      <c r="D3696" s="72">
        <v>2238.71</v>
      </c>
    </row>
    <row r="3697" spans="1:4" x14ac:dyDescent="0.25">
      <c r="A3697" s="71">
        <v>92560</v>
      </c>
      <c r="B3697" s="70" t="s">
        <v>3653</v>
      </c>
      <c r="C3697" s="71" t="s">
        <v>14</v>
      </c>
      <c r="D3697" s="72">
        <v>2201.96</v>
      </c>
    </row>
    <row r="3698" spans="1:4" x14ac:dyDescent="0.25">
      <c r="A3698" s="71">
        <v>92551</v>
      </c>
      <c r="B3698" s="70" t="s">
        <v>3654</v>
      </c>
      <c r="C3698" s="71" t="s">
        <v>14</v>
      </c>
      <c r="D3698" s="72">
        <v>2334.35</v>
      </c>
    </row>
    <row r="3699" spans="1:4" x14ac:dyDescent="0.25">
      <c r="A3699" s="71">
        <v>92561</v>
      </c>
      <c r="B3699" s="70" t="s">
        <v>3655</v>
      </c>
      <c r="C3699" s="71" t="s">
        <v>14</v>
      </c>
      <c r="D3699" s="72">
        <v>2298.6</v>
      </c>
    </row>
    <row r="3700" spans="1:4" x14ac:dyDescent="0.25">
      <c r="A3700" s="71">
        <v>92262</v>
      </c>
      <c r="B3700" s="70" t="s">
        <v>3656</v>
      </c>
      <c r="C3700" s="71" t="s">
        <v>14</v>
      </c>
      <c r="D3700" s="72">
        <v>685.95</v>
      </c>
    </row>
    <row r="3701" spans="1:4" x14ac:dyDescent="0.25">
      <c r="A3701" s="71">
        <v>92259</v>
      </c>
      <c r="B3701" s="70" t="s">
        <v>3657</v>
      </c>
      <c r="C3701" s="71" t="s">
        <v>14</v>
      </c>
      <c r="D3701" s="72">
        <v>472.77</v>
      </c>
    </row>
    <row r="3702" spans="1:4" x14ac:dyDescent="0.25">
      <c r="A3702" s="71">
        <v>92260</v>
      </c>
      <c r="B3702" s="70" t="s">
        <v>3658</v>
      </c>
      <c r="C3702" s="71" t="s">
        <v>14</v>
      </c>
      <c r="D3702" s="72">
        <v>533.15</v>
      </c>
    </row>
    <row r="3703" spans="1:4" x14ac:dyDescent="0.25">
      <c r="A3703" s="71">
        <v>92261</v>
      </c>
      <c r="B3703" s="70" t="s">
        <v>3659</v>
      </c>
      <c r="C3703" s="71" t="s">
        <v>14</v>
      </c>
      <c r="D3703" s="72">
        <v>591.70000000000005</v>
      </c>
    </row>
    <row r="3704" spans="1:4" x14ac:dyDescent="0.25">
      <c r="A3704" s="71">
        <v>92258</v>
      </c>
      <c r="B3704" s="70" t="s">
        <v>3660</v>
      </c>
      <c r="C3704" s="71" t="s">
        <v>14</v>
      </c>
      <c r="D3704" s="72">
        <v>382.18</v>
      </c>
    </row>
    <row r="3705" spans="1:4" x14ac:dyDescent="0.25">
      <c r="A3705" s="71">
        <v>92255</v>
      </c>
      <c r="B3705" s="70" t="s">
        <v>3661</v>
      </c>
      <c r="C3705" s="71" t="s">
        <v>14</v>
      </c>
      <c r="D3705" s="72">
        <v>204.35</v>
      </c>
    </row>
    <row r="3706" spans="1:4" x14ac:dyDescent="0.25">
      <c r="A3706" s="71">
        <v>92256</v>
      </c>
      <c r="B3706" s="70" t="s">
        <v>3662</v>
      </c>
      <c r="C3706" s="71" t="s">
        <v>14</v>
      </c>
      <c r="D3706" s="72">
        <v>254.13</v>
      </c>
    </row>
    <row r="3707" spans="1:4" x14ac:dyDescent="0.25">
      <c r="A3707" s="71">
        <v>92257</v>
      </c>
      <c r="B3707" s="70" t="s">
        <v>3663</v>
      </c>
      <c r="C3707" s="71" t="s">
        <v>14</v>
      </c>
      <c r="D3707" s="72">
        <v>303.22000000000003</v>
      </c>
    </row>
    <row r="3708" spans="1:4" x14ac:dyDescent="0.25">
      <c r="A3708" s="71">
        <v>100393</v>
      </c>
      <c r="B3708" s="70" t="s">
        <v>3664</v>
      </c>
      <c r="C3708" s="71" t="s">
        <v>37</v>
      </c>
      <c r="D3708" s="72">
        <v>19.48</v>
      </c>
    </row>
    <row r="3709" spans="1:4" x14ac:dyDescent="0.25">
      <c r="A3709" s="71">
        <v>100389</v>
      </c>
      <c r="B3709" s="70" t="s">
        <v>3665</v>
      </c>
      <c r="C3709" s="71" t="s">
        <v>37</v>
      </c>
      <c r="D3709" s="72">
        <v>17.11</v>
      </c>
    </row>
    <row r="3710" spans="1:4" x14ac:dyDescent="0.25">
      <c r="A3710" s="71">
        <v>100395</v>
      </c>
      <c r="B3710" s="70" t="s">
        <v>3666</v>
      </c>
      <c r="C3710" s="71" t="s">
        <v>37</v>
      </c>
      <c r="D3710" s="72">
        <v>23.06</v>
      </c>
    </row>
    <row r="3711" spans="1:4" x14ac:dyDescent="0.25">
      <c r="A3711" s="71">
        <v>100391</v>
      </c>
      <c r="B3711" s="70" t="s">
        <v>3667</v>
      </c>
      <c r="C3711" s="71" t="s">
        <v>37</v>
      </c>
      <c r="D3711" s="72">
        <v>19.38</v>
      </c>
    </row>
    <row r="3712" spans="1:4" x14ac:dyDescent="0.25">
      <c r="A3712" s="71">
        <v>100392</v>
      </c>
      <c r="B3712" s="70" t="s">
        <v>3668</v>
      </c>
      <c r="C3712" s="71" t="s">
        <v>37</v>
      </c>
      <c r="D3712" s="72">
        <v>15.32</v>
      </c>
    </row>
    <row r="3713" spans="1:4" x14ac:dyDescent="0.25">
      <c r="A3713" s="71">
        <v>100388</v>
      </c>
      <c r="B3713" s="70" t="s">
        <v>3669</v>
      </c>
      <c r="C3713" s="71" t="s">
        <v>37</v>
      </c>
      <c r="D3713" s="72">
        <v>19.440000000000001</v>
      </c>
    </row>
    <row r="3714" spans="1:4" x14ac:dyDescent="0.25">
      <c r="A3714" s="71">
        <v>100394</v>
      </c>
      <c r="B3714" s="70" t="s">
        <v>3670</v>
      </c>
      <c r="C3714" s="71" t="s">
        <v>37</v>
      </c>
      <c r="D3714" s="72">
        <v>18.12</v>
      </c>
    </row>
    <row r="3715" spans="1:4" x14ac:dyDescent="0.25">
      <c r="A3715" s="71">
        <v>100390</v>
      </c>
      <c r="B3715" s="70" t="s">
        <v>3671</v>
      </c>
      <c r="C3715" s="71" t="s">
        <v>37</v>
      </c>
      <c r="D3715" s="72">
        <v>23</v>
      </c>
    </row>
    <row r="3716" spans="1:4" x14ac:dyDescent="0.25">
      <c r="A3716" s="71">
        <v>92575</v>
      </c>
      <c r="B3716" s="70" t="s">
        <v>3672</v>
      </c>
      <c r="C3716" s="71" t="s">
        <v>37</v>
      </c>
      <c r="D3716" s="72">
        <v>68.510000000000005</v>
      </c>
    </row>
    <row r="3717" spans="1:4" x14ac:dyDescent="0.25">
      <c r="A3717" s="71">
        <v>92569</v>
      </c>
      <c r="B3717" s="70" t="s">
        <v>3673</v>
      </c>
      <c r="C3717" s="71" t="s">
        <v>37</v>
      </c>
      <c r="D3717" s="72">
        <v>74.84</v>
      </c>
    </row>
    <row r="3718" spans="1:4" x14ac:dyDescent="0.25">
      <c r="A3718" s="71">
        <v>92578</v>
      </c>
      <c r="B3718" s="70" t="s">
        <v>3674</v>
      </c>
      <c r="C3718" s="71" t="s">
        <v>37</v>
      </c>
      <c r="D3718" s="72">
        <v>74.08</v>
      </c>
    </row>
    <row r="3719" spans="1:4" x14ac:dyDescent="0.25">
      <c r="A3719" s="71">
        <v>92572</v>
      </c>
      <c r="B3719" s="70" t="s">
        <v>3675</v>
      </c>
      <c r="C3719" s="71" t="s">
        <v>37</v>
      </c>
      <c r="D3719" s="72">
        <v>86.29</v>
      </c>
    </row>
    <row r="3720" spans="1:4" x14ac:dyDescent="0.25">
      <c r="A3720" s="71">
        <v>92576</v>
      </c>
      <c r="B3720" s="70" t="s">
        <v>3676</v>
      </c>
      <c r="C3720" s="71" t="s">
        <v>37</v>
      </c>
      <c r="D3720" s="72">
        <v>37.71</v>
      </c>
    </row>
    <row r="3721" spans="1:4" x14ac:dyDescent="0.25">
      <c r="A3721" s="71">
        <v>92570</v>
      </c>
      <c r="B3721" s="70" t="s">
        <v>3677</v>
      </c>
      <c r="C3721" s="71" t="s">
        <v>37</v>
      </c>
      <c r="D3721" s="72">
        <v>47.7</v>
      </c>
    </row>
    <row r="3722" spans="1:4" x14ac:dyDescent="0.25">
      <c r="A3722" s="71">
        <v>92579</v>
      </c>
      <c r="B3722" s="70" t="s">
        <v>3678</v>
      </c>
      <c r="C3722" s="71" t="s">
        <v>37</v>
      </c>
      <c r="D3722" s="72">
        <v>40.96</v>
      </c>
    </row>
    <row r="3723" spans="1:4" x14ac:dyDescent="0.25">
      <c r="A3723" s="71">
        <v>92573</v>
      </c>
      <c r="B3723" s="70" t="s">
        <v>3679</v>
      </c>
      <c r="C3723" s="71" t="s">
        <v>37</v>
      </c>
      <c r="D3723" s="72">
        <v>51.76</v>
      </c>
    </row>
    <row r="3724" spans="1:4" x14ac:dyDescent="0.25">
      <c r="A3724" s="71">
        <v>92574</v>
      </c>
      <c r="B3724" s="70" t="s">
        <v>3680</v>
      </c>
      <c r="C3724" s="71" t="s">
        <v>37</v>
      </c>
      <c r="D3724" s="72">
        <v>136.18</v>
      </c>
    </row>
    <row r="3725" spans="1:4" x14ac:dyDescent="0.25">
      <c r="A3725" s="71">
        <v>92568</v>
      </c>
      <c r="B3725" s="70" t="s">
        <v>3681</v>
      </c>
      <c r="C3725" s="71" t="s">
        <v>37</v>
      </c>
      <c r="D3725" s="72">
        <v>133.87</v>
      </c>
    </row>
    <row r="3726" spans="1:4" x14ac:dyDescent="0.25">
      <c r="A3726" s="71">
        <v>92577</v>
      </c>
      <c r="B3726" s="70" t="s">
        <v>3682</v>
      </c>
      <c r="C3726" s="71" t="s">
        <v>37</v>
      </c>
      <c r="D3726" s="72">
        <v>146.13999999999999</v>
      </c>
    </row>
    <row r="3727" spans="1:4" x14ac:dyDescent="0.25">
      <c r="A3727" s="71">
        <v>92571</v>
      </c>
      <c r="B3727" s="70" t="s">
        <v>3683</v>
      </c>
      <c r="C3727" s="71" t="s">
        <v>37</v>
      </c>
      <c r="D3727" s="72">
        <v>143.37</v>
      </c>
    </row>
    <row r="3728" spans="1:4" x14ac:dyDescent="0.25">
      <c r="A3728" s="71">
        <v>92581</v>
      </c>
      <c r="B3728" s="70" t="s">
        <v>3684</v>
      </c>
      <c r="C3728" s="71" t="s">
        <v>37</v>
      </c>
      <c r="D3728" s="72">
        <v>53.26</v>
      </c>
    </row>
    <row r="3729" spans="1:4" x14ac:dyDescent="0.25">
      <c r="A3729" s="71">
        <v>104314</v>
      </c>
      <c r="B3729" s="70" t="s">
        <v>3685</v>
      </c>
      <c r="C3729" s="71" t="s">
        <v>66</v>
      </c>
      <c r="D3729" s="72">
        <v>11.8</v>
      </c>
    </row>
    <row r="3730" spans="1:4" x14ac:dyDescent="0.25">
      <c r="A3730" s="71">
        <v>92580</v>
      </c>
      <c r="B3730" s="70" t="s">
        <v>3686</v>
      </c>
      <c r="C3730" s="71" t="s">
        <v>37</v>
      </c>
      <c r="D3730" s="72">
        <v>51.2</v>
      </c>
    </row>
    <row r="3731" spans="1:4" x14ac:dyDescent="0.25">
      <c r="A3731" s="71">
        <v>92541</v>
      </c>
      <c r="B3731" s="70" t="s">
        <v>3687</v>
      </c>
      <c r="C3731" s="71" t="s">
        <v>37</v>
      </c>
      <c r="D3731" s="72">
        <v>84.56</v>
      </c>
    </row>
    <row r="3732" spans="1:4" x14ac:dyDescent="0.25">
      <c r="A3732" s="71">
        <v>92539</v>
      </c>
      <c r="B3732" s="70" t="s">
        <v>3688</v>
      </c>
      <c r="C3732" s="71" t="s">
        <v>37</v>
      </c>
      <c r="D3732" s="72">
        <v>78.39</v>
      </c>
    </row>
    <row r="3733" spans="1:4" x14ac:dyDescent="0.25">
      <c r="A3733" s="71">
        <v>92542</v>
      </c>
      <c r="B3733" s="70" t="s">
        <v>3689</v>
      </c>
      <c r="C3733" s="71" t="s">
        <v>37</v>
      </c>
      <c r="D3733" s="72">
        <v>102.18</v>
      </c>
    </row>
    <row r="3734" spans="1:4" x14ac:dyDescent="0.25">
      <c r="A3734" s="71">
        <v>92540</v>
      </c>
      <c r="B3734" s="70" t="s">
        <v>3690</v>
      </c>
      <c r="C3734" s="71" t="s">
        <v>37</v>
      </c>
      <c r="D3734" s="72">
        <v>87.45</v>
      </c>
    </row>
    <row r="3735" spans="1:4" x14ac:dyDescent="0.25">
      <c r="A3735" s="71">
        <v>92544</v>
      </c>
      <c r="B3735" s="70" t="s">
        <v>3691</v>
      </c>
      <c r="C3735" s="71" t="s">
        <v>37</v>
      </c>
      <c r="D3735" s="72">
        <v>18.79</v>
      </c>
    </row>
    <row r="3736" spans="1:4" x14ac:dyDescent="0.25">
      <c r="A3736" s="71">
        <v>92543</v>
      </c>
      <c r="B3736" s="70" t="s">
        <v>3692</v>
      </c>
      <c r="C3736" s="71" t="s">
        <v>37</v>
      </c>
      <c r="D3736" s="72">
        <v>23.63</v>
      </c>
    </row>
    <row r="3737" spans="1:4" x14ac:dyDescent="0.25">
      <c r="A3737" s="71">
        <v>97725</v>
      </c>
      <c r="B3737" s="70" t="s">
        <v>3693</v>
      </c>
      <c r="C3737" s="71" t="s">
        <v>42</v>
      </c>
      <c r="D3737" s="72">
        <v>0</v>
      </c>
    </row>
    <row r="3738" spans="1:4" x14ac:dyDescent="0.25">
      <c r="A3738" s="71">
        <v>97721</v>
      </c>
      <c r="B3738" s="70" t="s">
        <v>3694</v>
      </c>
      <c r="C3738" s="71" t="s">
        <v>42</v>
      </c>
      <c r="D3738" s="72">
        <v>0</v>
      </c>
    </row>
    <row r="3739" spans="1:4" x14ac:dyDescent="0.25">
      <c r="A3739" s="71">
        <v>97722</v>
      </c>
      <c r="B3739" s="70" t="s">
        <v>3695</v>
      </c>
      <c r="C3739" s="71" t="s">
        <v>42</v>
      </c>
      <c r="D3739" s="72">
        <v>0</v>
      </c>
    </row>
    <row r="3740" spans="1:4" x14ac:dyDescent="0.25">
      <c r="A3740" s="71">
        <v>97724</v>
      </c>
      <c r="B3740" s="70" t="s">
        <v>3696</v>
      </c>
      <c r="C3740" s="71" t="s">
        <v>42</v>
      </c>
      <c r="D3740" s="72">
        <v>0</v>
      </c>
    </row>
    <row r="3741" spans="1:4" x14ac:dyDescent="0.25">
      <c r="A3741" s="71">
        <v>97719</v>
      </c>
      <c r="B3741" s="70" t="s">
        <v>3697</v>
      </c>
      <c r="C3741" s="71" t="s">
        <v>42</v>
      </c>
      <c r="D3741" s="72">
        <v>0</v>
      </c>
    </row>
    <row r="3742" spans="1:4" x14ac:dyDescent="0.25">
      <c r="A3742" s="71">
        <v>97723</v>
      </c>
      <c r="B3742" s="70" t="s">
        <v>3698</v>
      </c>
      <c r="C3742" s="71" t="s">
        <v>42</v>
      </c>
      <c r="D3742" s="72">
        <v>0</v>
      </c>
    </row>
    <row r="3743" spans="1:4" x14ac:dyDescent="0.25">
      <c r="A3743" s="71">
        <v>104946</v>
      </c>
      <c r="B3743" s="70" t="s">
        <v>3699</v>
      </c>
      <c r="C3743" s="71" t="s">
        <v>42</v>
      </c>
      <c r="D3743" s="72">
        <v>0</v>
      </c>
    </row>
    <row r="3744" spans="1:4" x14ac:dyDescent="0.25">
      <c r="A3744" s="71">
        <v>104944</v>
      </c>
      <c r="B3744" s="70" t="s">
        <v>3700</v>
      </c>
      <c r="C3744" s="71" t="s">
        <v>42</v>
      </c>
      <c r="D3744" s="72">
        <v>0</v>
      </c>
    </row>
    <row r="3745" spans="1:4" x14ac:dyDescent="0.25">
      <c r="A3745" s="71">
        <v>104945</v>
      </c>
      <c r="B3745" s="70" t="s">
        <v>3701</v>
      </c>
      <c r="C3745" s="71" t="s">
        <v>42</v>
      </c>
      <c r="D3745" s="72">
        <v>0</v>
      </c>
    </row>
    <row r="3746" spans="1:4" x14ac:dyDescent="0.25">
      <c r="A3746" s="71">
        <v>97720</v>
      </c>
      <c r="B3746" s="70" t="s">
        <v>3702</v>
      </c>
      <c r="C3746" s="71" t="s">
        <v>42</v>
      </c>
      <c r="D3746" s="72">
        <v>0</v>
      </c>
    </row>
    <row r="3747" spans="1:4" x14ac:dyDescent="0.25">
      <c r="A3747" s="71">
        <v>97740</v>
      </c>
      <c r="B3747" s="70" t="s">
        <v>3703</v>
      </c>
      <c r="C3747" s="71" t="s">
        <v>42</v>
      </c>
      <c r="D3747" s="72">
        <v>2048.02</v>
      </c>
    </row>
    <row r="3748" spans="1:4" x14ac:dyDescent="0.25">
      <c r="A3748" s="71">
        <v>97738</v>
      </c>
      <c r="B3748" s="70" t="s">
        <v>3704</v>
      </c>
      <c r="C3748" s="71" t="s">
        <v>42</v>
      </c>
      <c r="D3748" s="72">
        <v>3904.68</v>
      </c>
    </row>
    <row r="3749" spans="1:4" x14ac:dyDescent="0.25">
      <c r="A3749" s="71">
        <v>97739</v>
      </c>
      <c r="B3749" s="70" t="s">
        <v>3705</v>
      </c>
      <c r="C3749" s="71" t="s">
        <v>42</v>
      </c>
      <c r="D3749" s="72">
        <v>2825.64</v>
      </c>
    </row>
    <row r="3750" spans="1:4" x14ac:dyDescent="0.25">
      <c r="A3750" s="71">
        <v>97736</v>
      </c>
      <c r="B3750" s="70" t="s">
        <v>3706</v>
      </c>
      <c r="C3750" s="71" t="s">
        <v>42</v>
      </c>
      <c r="D3750" s="72">
        <v>1449.19</v>
      </c>
    </row>
    <row r="3751" spans="1:4" x14ac:dyDescent="0.25">
      <c r="A3751" s="71">
        <v>97734</v>
      </c>
      <c r="B3751" s="70" t="s">
        <v>3707</v>
      </c>
      <c r="C3751" s="71" t="s">
        <v>42</v>
      </c>
      <c r="D3751" s="72">
        <v>2833.73</v>
      </c>
    </row>
    <row r="3752" spans="1:4" x14ac:dyDescent="0.25">
      <c r="A3752" s="71">
        <v>97735</v>
      </c>
      <c r="B3752" s="70" t="s">
        <v>3708</v>
      </c>
      <c r="C3752" s="71" t="s">
        <v>42</v>
      </c>
      <c r="D3752" s="72">
        <v>2331.66</v>
      </c>
    </row>
    <row r="3753" spans="1:4" x14ac:dyDescent="0.25">
      <c r="A3753" s="71">
        <v>97737</v>
      </c>
      <c r="B3753" s="70" t="s">
        <v>3709</v>
      </c>
      <c r="C3753" s="71" t="s">
        <v>42</v>
      </c>
      <c r="D3753" s="72">
        <v>3094.24</v>
      </c>
    </row>
    <row r="3754" spans="1:4" x14ac:dyDescent="0.25">
      <c r="A3754" s="71">
        <v>97733</v>
      </c>
      <c r="B3754" s="70" t="s">
        <v>3710</v>
      </c>
      <c r="C3754" s="71" t="s">
        <v>42</v>
      </c>
      <c r="D3754" s="72">
        <v>3248.17</v>
      </c>
    </row>
    <row r="3755" spans="1:4" x14ac:dyDescent="0.25">
      <c r="A3755" s="71">
        <v>98616</v>
      </c>
      <c r="B3755" s="70" t="s">
        <v>3711</v>
      </c>
      <c r="C3755" s="71" t="s">
        <v>37</v>
      </c>
      <c r="D3755" s="72">
        <v>268.52999999999997</v>
      </c>
    </row>
    <row r="3756" spans="1:4" x14ac:dyDescent="0.25">
      <c r="A3756" s="71">
        <v>98619</v>
      </c>
      <c r="B3756" s="70" t="s">
        <v>3712</v>
      </c>
      <c r="C3756" s="71" t="s">
        <v>37</v>
      </c>
      <c r="D3756" s="72">
        <v>294.83</v>
      </c>
    </row>
    <row r="3757" spans="1:4" x14ac:dyDescent="0.25">
      <c r="A3757" s="71">
        <v>98622</v>
      </c>
      <c r="B3757" s="70" t="s">
        <v>3713</v>
      </c>
      <c r="C3757" s="71" t="s">
        <v>37</v>
      </c>
      <c r="D3757" s="72">
        <v>457.06</v>
      </c>
    </row>
    <row r="3758" spans="1:4" x14ac:dyDescent="0.25">
      <c r="A3758" s="71">
        <v>98625</v>
      </c>
      <c r="B3758" s="70" t="s">
        <v>3714</v>
      </c>
      <c r="C3758" s="71" t="s">
        <v>37</v>
      </c>
      <c r="D3758" s="72">
        <v>482.8</v>
      </c>
    </row>
    <row r="3759" spans="1:4" x14ac:dyDescent="0.25">
      <c r="A3759" s="71">
        <v>105918</v>
      </c>
      <c r="B3759" s="70" t="s">
        <v>3715</v>
      </c>
      <c r="C3759" s="71" t="s">
        <v>37</v>
      </c>
      <c r="D3759" s="72">
        <v>0</v>
      </c>
    </row>
    <row r="3760" spans="1:4" x14ac:dyDescent="0.25">
      <c r="A3760" s="71">
        <v>98631</v>
      </c>
      <c r="B3760" s="70" t="s">
        <v>3716</v>
      </c>
      <c r="C3760" s="71" t="s">
        <v>37</v>
      </c>
      <c r="D3760" s="72">
        <v>0</v>
      </c>
    </row>
    <row r="3761" spans="1:4" x14ac:dyDescent="0.25">
      <c r="A3761" s="71">
        <v>98637</v>
      </c>
      <c r="B3761" s="70" t="s">
        <v>3717</v>
      </c>
      <c r="C3761" s="71" t="s">
        <v>42</v>
      </c>
      <c r="D3761" s="72">
        <v>0</v>
      </c>
    </row>
    <row r="3762" spans="1:4" x14ac:dyDescent="0.25">
      <c r="A3762" s="71">
        <v>98641</v>
      </c>
      <c r="B3762" s="70" t="s">
        <v>3718</v>
      </c>
      <c r="C3762" s="71" t="s">
        <v>42</v>
      </c>
      <c r="D3762" s="72">
        <v>0</v>
      </c>
    </row>
    <row r="3763" spans="1:4" x14ac:dyDescent="0.25">
      <c r="A3763" s="71">
        <v>98645</v>
      </c>
      <c r="B3763" s="70" t="s">
        <v>3719</v>
      </c>
      <c r="C3763" s="71" t="s">
        <v>42</v>
      </c>
      <c r="D3763" s="72">
        <v>0</v>
      </c>
    </row>
    <row r="3764" spans="1:4" x14ac:dyDescent="0.25">
      <c r="A3764" s="71">
        <v>98649</v>
      </c>
      <c r="B3764" s="70" t="s">
        <v>3720</v>
      </c>
      <c r="C3764" s="71" t="s">
        <v>42</v>
      </c>
      <c r="D3764" s="72">
        <v>0</v>
      </c>
    </row>
    <row r="3765" spans="1:4" x14ac:dyDescent="0.25">
      <c r="A3765" s="71">
        <v>98653</v>
      </c>
      <c r="B3765" s="70" t="s">
        <v>3721</v>
      </c>
      <c r="C3765" s="71" t="s">
        <v>42</v>
      </c>
      <c r="D3765" s="72">
        <v>0</v>
      </c>
    </row>
    <row r="3766" spans="1:4" x14ac:dyDescent="0.25">
      <c r="A3766" s="71">
        <v>98657</v>
      </c>
      <c r="B3766" s="70" t="s">
        <v>3722</v>
      </c>
      <c r="C3766" s="71" t="s">
        <v>16</v>
      </c>
      <c r="D3766" s="72">
        <v>694.33</v>
      </c>
    </row>
    <row r="3767" spans="1:4" x14ac:dyDescent="0.25">
      <c r="A3767" s="71">
        <v>100344</v>
      </c>
      <c r="B3767" s="70" t="s">
        <v>3723</v>
      </c>
      <c r="C3767" s="71" t="s">
        <v>66</v>
      </c>
      <c r="D3767" s="72">
        <v>12.39</v>
      </c>
    </row>
    <row r="3768" spans="1:4" x14ac:dyDescent="0.25">
      <c r="A3768" s="71">
        <v>100345</v>
      </c>
      <c r="B3768" s="70" t="s">
        <v>3724</v>
      </c>
      <c r="C3768" s="71" t="s">
        <v>66</v>
      </c>
      <c r="D3768" s="72">
        <v>9.77</v>
      </c>
    </row>
    <row r="3769" spans="1:4" x14ac:dyDescent="0.25">
      <c r="A3769" s="71">
        <v>100346</v>
      </c>
      <c r="B3769" s="70" t="s">
        <v>3725</v>
      </c>
      <c r="C3769" s="71" t="s">
        <v>66</v>
      </c>
      <c r="D3769" s="72">
        <v>9.39</v>
      </c>
    </row>
    <row r="3770" spans="1:4" x14ac:dyDescent="0.25">
      <c r="A3770" s="71">
        <v>100347</v>
      </c>
      <c r="B3770" s="70" t="s">
        <v>3726</v>
      </c>
      <c r="C3770" s="71" t="s">
        <v>66</v>
      </c>
      <c r="D3770" s="72">
        <v>10.62</v>
      </c>
    </row>
    <row r="3771" spans="1:4" x14ac:dyDescent="0.25">
      <c r="A3771" s="71">
        <v>100348</v>
      </c>
      <c r="B3771" s="70" t="s">
        <v>3727</v>
      </c>
      <c r="C3771" s="71" t="s">
        <v>66</v>
      </c>
      <c r="D3771" s="72">
        <v>10.46</v>
      </c>
    </row>
    <row r="3772" spans="1:4" x14ac:dyDescent="0.25">
      <c r="A3772" s="71">
        <v>100342</v>
      </c>
      <c r="B3772" s="70" t="s">
        <v>3728</v>
      </c>
      <c r="C3772" s="71" t="s">
        <v>66</v>
      </c>
      <c r="D3772" s="72">
        <v>16.600000000000001</v>
      </c>
    </row>
    <row r="3773" spans="1:4" x14ac:dyDescent="0.25">
      <c r="A3773" s="71">
        <v>100343</v>
      </c>
      <c r="B3773" s="70" t="s">
        <v>3729</v>
      </c>
      <c r="C3773" s="71" t="s">
        <v>66</v>
      </c>
      <c r="D3773" s="72">
        <v>14.87</v>
      </c>
    </row>
    <row r="3774" spans="1:4" x14ac:dyDescent="0.25">
      <c r="A3774" s="71">
        <v>100349</v>
      </c>
      <c r="B3774" s="70" t="s">
        <v>3730</v>
      </c>
      <c r="C3774" s="71" t="s">
        <v>42</v>
      </c>
      <c r="D3774" s="72">
        <v>711.43</v>
      </c>
    </row>
    <row r="3775" spans="1:4" x14ac:dyDescent="0.25">
      <c r="A3775" s="71">
        <v>100336</v>
      </c>
      <c r="B3775" s="70" t="s">
        <v>3731</v>
      </c>
      <c r="C3775" s="71" t="s">
        <v>37</v>
      </c>
      <c r="D3775" s="72">
        <v>0</v>
      </c>
    </row>
    <row r="3776" spans="1:4" x14ac:dyDescent="0.25">
      <c r="A3776" s="71">
        <v>100337</v>
      </c>
      <c r="B3776" s="70" t="s">
        <v>3732</v>
      </c>
      <c r="C3776" s="71" t="s">
        <v>37</v>
      </c>
      <c r="D3776" s="72">
        <v>0</v>
      </c>
    </row>
    <row r="3777" spans="1:4" x14ac:dyDescent="0.25">
      <c r="A3777" s="71">
        <v>100339</v>
      </c>
      <c r="B3777" s="70" t="s">
        <v>3733</v>
      </c>
      <c r="C3777" s="71" t="s">
        <v>37</v>
      </c>
      <c r="D3777" s="72">
        <v>0</v>
      </c>
    </row>
    <row r="3778" spans="1:4" x14ac:dyDescent="0.25">
      <c r="A3778" s="71">
        <v>100340</v>
      </c>
      <c r="B3778" s="70" t="s">
        <v>3734</v>
      </c>
      <c r="C3778" s="71" t="s">
        <v>37</v>
      </c>
      <c r="D3778" s="72">
        <v>0</v>
      </c>
    </row>
    <row r="3779" spans="1:4" x14ac:dyDescent="0.25">
      <c r="A3779" s="71">
        <v>105805</v>
      </c>
      <c r="B3779" s="70" t="s">
        <v>3735</v>
      </c>
      <c r="C3779" s="71" t="s">
        <v>37</v>
      </c>
      <c r="D3779" s="72">
        <v>0</v>
      </c>
    </row>
    <row r="3780" spans="1:4" x14ac:dyDescent="0.25">
      <c r="A3780" s="71">
        <v>105806</v>
      </c>
      <c r="B3780" s="70" t="s">
        <v>3736</v>
      </c>
      <c r="C3780" s="71" t="s">
        <v>37</v>
      </c>
      <c r="D3780" s="72">
        <v>0</v>
      </c>
    </row>
    <row r="3781" spans="1:4" x14ac:dyDescent="0.25">
      <c r="A3781" s="71">
        <v>105807</v>
      </c>
      <c r="B3781" s="70" t="s">
        <v>3737</v>
      </c>
      <c r="C3781" s="71" t="s">
        <v>37</v>
      </c>
      <c r="D3781" s="72">
        <v>0</v>
      </c>
    </row>
    <row r="3782" spans="1:4" x14ac:dyDescent="0.25">
      <c r="A3782" s="71">
        <v>105808</v>
      </c>
      <c r="B3782" s="70" t="s">
        <v>3738</v>
      </c>
      <c r="C3782" s="71" t="s">
        <v>37</v>
      </c>
      <c r="D3782" s="72">
        <v>0</v>
      </c>
    </row>
    <row r="3783" spans="1:4" x14ac:dyDescent="0.25">
      <c r="A3783" s="71">
        <v>100341</v>
      </c>
      <c r="B3783" s="70" t="s">
        <v>3739</v>
      </c>
      <c r="C3783" s="71" t="s">
        <v>37</v>
      </c>
      <c r="D3783" s="72">
        <v>42.78</v>
      </c>
    </row>
    <row r="3784" spans="1:4" x14ac:dyDescent="0.25">
      <c r="A3784" s="71">
        <v>100351</v>
      </c>
      <c r="B3784" s="70" t="s">
        <v>3740</v>
      </c>
      <c r="C3784" s="71" t="s">
        <v>37</v>
      </c>
      <c r="D3784" s="72">
        <v>0</v>
      </c>
    </row>
    <row r="3785" spans="1:4" x14ac:dyDescent="0.25">
      <c r="A3785" s="71">
        <v>100353</v>
      </c>
      <c r="B3785" s="70" t="s">
        <v>3741</v>
      </c>
      <c r="C3785" s="71" t="s">
        <v>37</v>
      </c>
      <c r="D3785" s="72">
        <v>0</v>
      </c>
    </row>
    <row r="3786" spans="1:4" x14ac:dyDescent="0.25">
      <c r="A3786" s="71">
        <v>100350</v>
      </c>
      <c r="B3786" s="70" t="s">
        <v>3742</v>
      </c>
      <c r="C3786" s="71" t="s">
        <v>37</v>
      </c>
      <c r="D3786" s="72">
        <v>0</v>
      </c>
    </row>
    <row r="3787" spans="1:4" x14ac:dyDescent="0.25">
      <c r="A3787" s="71">
        <v>105043</v>
      </c>
      <c r="B3787" s="70" t="s">
        <v>3743</v>
      </c>
      <c r="C3787" s="71" t="s">
        <v>16</v>
      </c>
      <c r="D3787" s="72">
        <v>0</v>
      </c>
    </row>
    <row r="3788" spans="1:4" x14ac:dyDescent="0.25">
      <c r="A3788" s="71">
        <v>105047</v>
      </c>
      <c r="B3788" s="70" t="s">
        <v>3744</v>
      </c>
      <c r="C3788" s="71" t="s">
        <v>16</v>
      </c>
      <c r="D3788" s="72">
        <v>0</v>
      </c>
    </row>
    <row r="3789" spans="1:4" x14ac:dyDescent="0.25">
      <c r="A3789" s="71">
        <v>105044</v>
      </c>
      <c r="B3789" s="70" t="s">
        <v>3745</v>
      </c>
      <c r="C3789" s="71" t="s">
        <v>16</v>
      </c>
      <c r="D3789" s="72">
        <v>0</v>
      </c>
    </row>
    <row r="3790" spans="1:4" x14ac:dyDescent="0.25">
      <c r="A3790" s="71">
        <v>105094</v>
      </c>
      <c r="B3790" s="70" t="s">
        <v>3746</v>
      </c>
      <c r="C3790" s="71" t="s">
        <v>16</v>
      </c>
      <c r="D3790" s="72">
        <v>0</v>
      </c>
    </row>
    <row r="3791" spans="1:4" x14ac:dyDescent="0.25">
      <c r="A3791" s="71">
        <v>105096</v>
      </c>
      <c r="B3791" s="70" t="s">
        <v>3747</v>
      </c>
      <c r="C3791" s="71" t="s">
        <v>16</v>
      </c>
      <c r="D3791" s="72">
        <v>0</v>
      </c>
    </row>
    <row r="3792" spans="1:4" x14ac:dyDescent="0.25">
      <c r="A3792" s="71">
        <v>105048</v>
      </c>
      <c r="B3792" s="70" t="s">
        <v>3748</v>
      </c>
      <c r="C3792" s="71" t="s">
        <v>16</v>
      </c>
      <c r="D3792" s="72">
        <v>0</v>
      </c>
    </row>
    <row r="3793" spans="1:4" x14ac:dyDescent="0.25">
      <c r="A3793" s="71">
        <v>105097</v>
      </c>
      <c r="B3793" s="70" t="s">
        <v>3749</v>
      </c>
      <c r="C3793" s="71" t="s">
        <v>16</v>
      </c>
      <c r="D3793" s="72">
        <v>0</v>
      </c>
    </row>
    <row r="3794" spans="1:4" x14ac:dyDescent="0.25">
      <c r="A3794" s="71">
        <v>105049</v>
      </c>
      <c r="B3794" s="70" t="s">
        <v>3750</v>
      </c>
      <c r="C3794" s="71" t="s">
        <v>16</v>
      </c>
      <c r="D3794" s="72">
        <v>0</v>
      </c>
    </row>
    <row r="3795" spans="1:4" x14ac:dyDescent="0.25">
      <c r="A3795" s="71">
        <v>105051</v>
      </c>
      <c r="B3795" s="70" t="s">
        <v>3751</v>
      </c>
      <c r="C3795" s="71" t="s">
        <v>16</v>
      </c>
      <c r="D3795" s="72">
        <v>0</v>
      </c>
    </row>
    <row r="3796" spans="1:4" x14ac:dyDescent="0.25">
      <c r="A3796" s="71">
        <v>105054</v>
      </c>
      <c r="B3796" s="70" t="s">
        <v>3752</v>
      </c>
      <c r="C3796" s="71" t="s">
        <v>16</v>
      </c>
      <c r="D3796" s="72">
        <v>0</v>
      </c>
    </row>
    <row r="3797" spans="1:4" x14ac:dyDescent="0.25">
      <c r="A3797" s="71">
        <v>105052</v>
      </c>
      <c r="B3797" s="70" t="s">
        <v>3753</v>
      </c>
      <c r="C3797" s="71" t="s">
        <v>16</v>
      </c>
      <c r="D3797" s="72">
        <v>0</v>
      </c>
    </row>
    <row r="3798" spans="1:4" x14ac:dyDescent="0.25">
      <c r="A3798" s="71">
        <v>105055</v>
      </c>
      <c r="B3798" s="70" t="s">
        <v>3754</v>
      </c>
      <c r="C3798" s="71" t="s">
        <v>16</v>
      </c>
      <c r="D3798" s="72">
        <v>0</v>
      </c>
    </row>
    <row r="3799" spans="1:4" x14ac:dyDescent="0.25">
      <c r="A3799" s="71">
        <v>105065</v>
      </c>
      <c r="B3799" s="70" t="s">
        <v>3755</v>
      </c>
      <c r="C3799" s="71" t="s">
        <v>16</v>
      </c>
      <c r="D3799" s="72">
        <v>0</v>
      </c>
    </row>
    <row r="3800" spans="1:4" x14ac:dyDescent="0.25">
      <c r="A3800" s="71">
        <v>105059</v>
      </c>
      <c r="B3800" s="70" t="s">
        <v>3756</v>
      </c>
      <c r="C3800" s="71" t="s">
        <v>16</v>
      </c>
      <c r="D3800" s="72">
        <v>0</v>
      </c>
    </row>
    <row r="3801" spans="1:4" x14ac:dyDescent="0.25">
      <c r="A3801" s="71">
        <v>105057</v>
      </c>
      <c r="B3801" s="70" t="s">
        <v>3757</v>
      </c>
      <c r="C3801" s="71" t="s">
        <v>16</v>
      </c>
      <c r="D3801" s="72">
        <v>0</v>
      </c>
    </row>
    <row r="3802" spans="1:4" x14ac:dyDescent="0.25">
      <c r="A3802" s="71">
        <v>105060</v>
      </c>
      <c r="B3802" s="70" t="s">
        <v>3758</v>
      </c>
      <c r="C3802" s="71" t="s">
        <v>16</v>
      </c>
      <c r="D3802" s="72">
        <v>0</v>
      </c>
    </row>
    <row r="3803" spans="1:4" x14ac:dyDescent="0.25">
      <c r="A3803" s="71">
        <v>105042</v>
      </c>
      <c r="B3803" s="70" t="s">
        <v>3759</v>
      </c>
      <c r="C3803" s="71" t="s">
        <v>16</v>
      </c>
      <c r="D3803" s="72">
        <v>81.36</v>
      </c>
    </row>
    <row r="3804" spans="1:4" x14ac:dyDescent="0.25">
      <c r="A3804" s="71">
        <v>105046</v>
      </c>
      <c r="B3804" s="70" t="s">
        <v>3760</v>
      </c>
      <c r="C3804" s="71" t="s">
        <v>16</v>
      </c>
      <c r="D3804" s="72">
        <v>71.819999999999993</v>
      </c>
    </row>
    <row r="3805" spans="1:4" x14ac:dyDescent="0.25">
      <c r="A3805" s="71">
        <v>105095</v>
      </c>
      <c r="B3805" s="70" t="s">
        <v>3761</v>
      </c>
      <c r="C3805" s="71" t="s">
        <v>16</v>
      </c>
      <c r="D3805" s="72">
        <v>128.88</v>
      </c>
    </row>
    <row r="3806" spans="1:4" x14ac:dyDescent="0.25">
      <c r="A3806" s="71">
        <v>105098</v>
      </c>
      <c r="B3806" s="70" t="s">
        <v>3762</v>
      </c>
      <c r="C3806" s="71" t="s">
        <v>16</v>
      </c>
      <c r="D3806" s="72">
        <v>119.35</v>
      </c>
    </row>
    <row r="3807" spans="1:4" x14ac:dyDescent="0.25">
      <c r="A3807" s="71">
        <v>105050</v>
      </c>
      <c r="B3807" s="70" t="s">
        <v>3763</v>
      </c>
      <c r="C3807" s="71" t="s">
        <v>16</v>
      </c>
      <c r="D3807" s="72">
        <v>284.36</v>
      </c>
    </row>
    <row r="3808" spans="1:4" x14ac:dyDescent="0.25">
      <c r="A3808" s="71">
        <v>105053</v>
      </c>
      <c r="B3808" s="70" t="s">
        <v>3764</v>
      </c>
      <c r="C3808" s="71" t="s">
        <v>16</v>
      </c>
      <c r="D3808" s="72">
        <v>274.95</v>
      </c>
    </row>
    <row r="3809" spans="1:4" x14ac:dyDescent="0.25">
      <c r="A3809" s="71">
        <v>105056</v>
      </c>
      <c r="B3809" s="70" t="s">
        <v>3765</v>
      </c>
      <c r="C3809" s="71" t="s">
        <v>16</v>
      </c>
      <c r="D3809" s="72">
        <v>398.6</v>
      </c>
    </row>
    <row r="3810" spans="1:4" x14ac:dyDescent="0.25">
      <c r="A3810" s="71">
        <v>105058</v>
      </c>
      <c r="B3810" s="70" t="s">
        <v>3766</v>
      </c>
      <c r="C3810" s="71" t="s">
        <v>16</v>
      </c>
      <c r="D3810" s="72">
        <v>389.83</v>
      </c>
    </row>
    <row r="3811" spans="1:4" x14ac:dyDescent="0.25">
      <c r="A3811" s="71">
        <v>105062</v>
      </c>
      <c r="B3811" s="70" t="s">
        <v>3767</v>
      </c>
      <c r="C3811" s="71" t="s">
        <v>16</v>
      </c>
      <c r="D3811" s="72">
        <v>0</v>
      </c>
    </row>
    <row r="3812" spans="1:4" x14ac:dyDescent="0.25">
      <c r="A3812" s="71">
        <v>105066</v>
      </c>
      <c r="B3812" s="70" t="s">
        <v>3768</v>
      </c>
      <c r="C3812" s="71" t="s">
        <v>16</v>
      </c>
      <c r="D3812" s="72">
        <v>0</v>
      </c>
    </row>
    <row r="3813" spans="1:4" x14ac:dyDescent="0.25">
      <c r="A3813" s="71">
        <v>105063</v>
      </c>
      <c r="B3813" s="70" t="s">
        <v>3769</v>
      </c>
      <c r="C3813" s="71" t="s">
        <v>16</v>
      </c>
      <c r="D3813" s="72">
        <v>0</v>
      </c>
    </row>
    <row r="3814" spans="1:4" x14ac:dyDescent="0.25">
      <c r="A3814" s="71">
        <v>105067</v>
      </c>
      <c r="B3814" s="70" t="s">
        <v>3770</v>
      </c>
      <c r="C3814" s="71" t="s">
        <v>16</v>
      </c>
      <c r="D3814" s="72">
        <v>0</v>
      </c>
    </row>
    <row r="3815" spans="1:4" x14ac:dyDescent="0.25">
      <c r="A3815" s="71">
        <v>105069</v>
      </c>
      <c r="B3815" s="70" t="s">
        <v>3771</v>
      </c>
      <c r="C3815" s="71" t="s">
        <v>16</v>
      </c>
      <c r="D3815" s="72">
        <v>0</v>
      </c>
    </row>
    <row r="3816" spans="1:4" x14ac:dyDescent="0.25">
      <c r="A3816" s="71">
        <v>105072</v>
      </c>
      <c r="B3816" s="70" t="s">
        <v>3772</v>
      </c>
      <c r="C3816" s="71" t="s">
        <v>16</v>
      </c>
      <c r="D3816" s="72">
        <v>0</v>
      </c>
    </row>
    <row r="3817" spans="1:4" x14ac:dyDescent="0.25">
      <c r="A3817" s="71">
        <v>105070</v>
      </c>
      <c r="B3817" s="70" t="s">
        <v>3773</v>
      </c>
      <c r="C3817" s="71" t="s">
        <v>16</v>
      </c>
      <c r="D3817" s="72">
        <v>0</v>
      </c>
    </row>
    <row r="3818" spans="1:4" x14ac:dyDescent="0.25">
      <c r="A3818" s="71">
        <v>105073</v>
      </c>
      <c r="B3818" s="70" t="s">
        <v>3774</v>
      </c>
      <c r="C3818" s="71" t="s">
        <v>16</v>
      </c>
      <c r="D3818" s="72">
        <v>0</v>
      </c>
    </row>
    <row r="3819" spans="1:4" x14ac:dyDescent="0.25">
      <c r="A3819" s="71">
        <v>105075</v>
      </c>
      <c r="B3819" s="70" t="s">
        <v>3775</v>
      </c>
      <c r="C3819" s="71" t="s">
        <v>16</v>
      </c>
      <c r="D3819" s="72">
        <v>0</v>
      </c>
    </row>
    <row r="3820" spans="1:4" x14ac:dyDescent="0.25">
      <c r="A3820" s="71">
        <v>105078</v>
      </c>
      <c r="B3820" s="70" t="s">
        <v>3776</v>
      </c>
      <c r="C3820" s="71" t="s">
        <v>16</v>
      </c>
      <c r="D3820" s="72">
        <v>0</v>
      </c>
    </row>
    <row r="3821" spans="1:4" x14ac:dyDescent="0.25">
      <c r="A3821" s="71">
        <v>105076</v>
      </c>
      <c r="B3821" s="70" t="s">
        <v>3777</v>
      </c>
      <c r="C3821" s="71" t="s">
        <v>16</v>
      </c>
      <c r="D3821" s="72">
        <v>0</v>
      </c>
    </row>
    <row r="3822" spans="1:4" x14ac:dyDescent="0.25">
      <c r="A3822" s="71">
        <v>105079</v>
      </c>
      <c r="B3822" s="70" t="s">
        <v>3778</v>
      </c>
      <c r="C3822" s="71" t="s">
        <v>16</v>
      </c>
      <c r="D3822" s="72">
        <v>0</v>
      </c>
    </row>
    <row r="3823" spans="1:4" x14ac:dyDescent="0.25">
      <c r="A3823" s="71">
        <v>105061</v>
      </c>
      <c r="B3823" s="70" t="s">
        <v>3779</v>
      </c>
      <c r="C3823" s="71" t="s">
        <v>16</v>
      </c>
      <c r="D3823" s="72">
        <v>96.89</v>
      </c>
    </row>
    <row r="3824" spans="1:4" x14ac:dyDescent="0.25">
      <c r="A3824" s="71">
        <v>105064</v>
      </c>
      <c r="B3824" s="70" t="s">
        <v>3780</v>
      </c>
      <c r="C3824" s="71" t="s">
        <v>16</v>
      </c>
      <c r="D3824" s="72">
        <v>84.77</v>
      </c>
    </row>
    <row r="3825" spans="1:4" x14ac:dyDescent="0.25">
      <c r="A3825" s="71">
        <v>105068</v>
      </c>
      <c r="B3825" s="70" t="s">
        <v>3781</v>
      </c>
      <c r="C3825" s="71" t="s">
        <v>16</v>
      </c>
      <c r="D3825" s="72">
        <v>160.87</v>
      </c>
    </row>
    <row r="3826" spans="1:4" x14ac:dyDescent="0.25">
      <c r="A3826" s="71">
        <v>105071</v>
      </c>
      <c r="B3826" s="70" t="s">
        <v>3782</v>
      </c>
      <c r="C3826" s="71" t="s">
        <v>16</v>
      </c>
      <c r="D3826" s="72">
        <v>148.77000000000001</v>
      </c>
    </row>
    <row r="3827" spans="1:4" x14ac:dyDescent="0.25">
      <c r="A3827" s="71">
        <v>105074</v>
      </c>
      <c r="B3827" s="70" t="s">
        <v>3783</v>
      </c>
      <c r="C3827" s="71" t="s">
        <v>16</v>
      </c>
      <c r="D3827" s="72">
        <v>250.43</v>
      </c>
    </row>
    <row r="3828" spans="1:4" x14ac:dyDescent="0.25">
      <c r="A3828" s="71">
        <v>105077</v>
      </c>
      <c r="B3828" s="70" t="s">
        <v>3784</v>
      </c>
      <c r="C3828" s="71" t="s">
        <v>16</v>
      </c>
      <c r="D3828" s="72">
        <v>238.38</v>
      </c>
    </row>
    <row r="3829" spans="1:4" x14ac:dyDescent="0.25">
      <c r="A3829" s="71">
        <v>105090</v>
      </c>
      <c r="B3829" s="70" t="s">
        <v>3785</v>
      </c>
      <c r="C3829" s="71" t="s">
        <v>37</v>
      </c>
      <c r="D3829" s="72">
        <v>525.65</v>
      </c>
    </row>
    <row r="3830" spans="1:4" x14ac:dyDescent="0.25">
      <c r="A3830" s="71">
        <v>105099</v>
      </c>
      <c r="B3830" s="70" t="s">
        <v>3786</v>
      </c>
      <c r="C3830" s="71" t="s">
        <v>16</v>
      </c>
      <c r="D3830" s="72">
        <v>93.23</v>
      </c>
    </row>
    <row r="3831" spans="1:4" x14ac:dyDescent="0.25">
      <c r="A3831" s="71">
        <v>105100</v>
      </c>
      <c r="B3831" s="70" t="s">
        <v>3787</v>
      </c>
      <c r="C3831" s="71" t="s">
        <v>16</v>
      </c>
      <c r="D3831" s="72">
        <v>143.25</v>
      </c>
    </row>
    <row r="3832" spans="1:4" x14ac:dyDescent="0.25">
      <c r="A3832" s="71">
        <v>105101</v>
      </c>
      <c r="B3832" s="70" t="s">
        <v>3788</v>
      </c>
      <c r="C3832" s="71" t="s">
        <v>16</v>
      </c>
      <c r="D3832" s="72">
        <v>303.94</v>
      </c>
    </row>
    <row r="3833" spans="1:4" x14ac:dyDescent="0.25">
      <c r="A3833" s="71">
        <v>105102</v>
      </c>
      <c r="B3833" s="70" t="s">
        <v>3789</v>
      </c>
      <c r="C3833" s="71" t="s">
        <v>16</v>
      </c>
      <c r="D3833" s="72">
        <v>424.98</v>
      </c>
    </row>
    <row r="3834" spans="1:4" x14ac:dyDescent="0.25">
      <c r="A3834" s="71">
        <v>105080</v>
      </c>
      <c r="B3834" s="70" t="s">
        <v>3790</v>
      </c>
      <c r="C3834" s="71" t="s">
        <v>16</v>
      </c>
      <c r="D3834" s="72">
        <v>63.59</v>
      </c>
    </row>
    <row r="3835" spans="1:4" x14ac:dyDescent="0.25">
      <c r="A3835" s="71">
        <v>105081</v>
      </c>
      <c r="B3835" s="70" t="s">
        <v>3791</v>
      </c>
      <c r="C3835" s="71" t="s">
        <v>16</v>
      </c>
      <c r="D3835" s="72">
        <v>73.64</v>
      </c>
    </row>
    <row r="3836" spans="1:4" x14ac:dyDescent="0.25">
      <c r="A3836" s="71">
        <v>105091</v>
      </c>
      <c r="B3836" s="70" t="s">
        <v>3792</v>
      </c>
      <c r="C3836" s="71" t="s">
        <v>16</v>
      </c>
      <c r="D3836" s="72">
        <v>128.84</v>
      </c>
    </row>
    <row r="3837" spans="1:4" x14ac:dyDescent="0.25">
      <c r="A3837" s="71">
        <v>105089</v>
      </c>
      <c r="B3837" s="70" t="s">
        <v>3793</v>
      </c>
      <c r="C3837" s="71" t="s">
        <v>16</v>
      </c>
      <c r="D3837" s="72">
        <v>162.65</v>
      </c>
    </row>
    <row r="3838" spans="1:4" x14ac:dyDescent="0.25">
      <c r="A3838" s="71">
        <v>105082</v>
      </c>
      <c r="B3838" s="70" t="s">
        <v>3794</v>
      </c>
      <c r="C3838" s="71" t="s">
        <v>16</v>
      </c>
      <c r="D3838" s="72">
        <v>66.33</v>
      </c>
    </row>
    <row r="3839" spans="1:4" x14ac:dyDescent="0.25">
      <c r="A3839" s="71">
        <v>105083</v>
      </c>
      <c r="B3839" s="70" t="s">
        <v>3795</v>
      </c>
      <c r="C3839" s="71" t="s">
        <v>16</v>
      </c>
      <c r="D3839" s="72">
        <v>74.88</v>
      </c>
    </row>
    <row r="3840" spans="1:4" x14ac:dyDescent="0.25">
      <c r="A3840" s="71">
        <v>105084</v>
      </c>
      <c r="B3840" s="70" t="s">
        <v>3796</v>
      </c>
      <c r="C3840" s="71" t="s">
        <v>16</v>
      </c>
      <c r="D3840" s="72">
        <v>93.15</v>
      </c>
    </row>
    <row r="3841" spans="1:4" x14ac:dyDescent="0.25">
      <c r="A3841" s="71">
        <v>105086</v>
      </c>
      <c r="B3841" s="70" t="s">
        <v>3797</v>
      </c>
      <c r="C3841" s="71" t="s">
        <v>16</v>
      </c>
      <c r="D3841" s="72">
        <v>86.37</v>
      </c>
    </row>
    <row r="3842" spans="1:4" x14ac:dyDescent="0.25">
      <c r="A3842" s="71">
        <v>105087</v>
      </c>
      <c r="B3842" s="70" t="s">
        <v>3798</v>
      </c>
      <c r="C3842" s="71" t="s">
        <v>16</v>
      </c>
      <c r="D3842" s="72">
        <v>97.06</v>
      </c>
    </row>
    <row r="3843" spans="1:4" x14ac:dyDescent="0.25">
      <c r="A3843" s="71">
        <v>105088</v>
      </c>
      <c r="B3843" s="70" t="s">
        <v>3799</v>
      </c>
      <c r="C3843" s="71" t="s">
        <v>16</v>
      </c>
      <c r="D3843" s="72">
        <v>176.36</v>
      </c>
    </row>
    <row r="3844" spans="1:4" x14ac:dyDescent="0.25">
      <c r="A3844" s="71">
        <v>105092</v>
      </c>
      <c r="B3844" s="70" t="s">
        <v>3800</v>
      </c>
      <c r="C3844" s="71" t="s">
        <v>16</v>
      </c>
      <c r="D3844" s="72">
        <v>140.27000000000001</v>
      </c>
    </row>
    <row r="3845" spans="1:4" x14ac:dyDescent="0.25">
      <c r="A3845" s="71">
        <v>105085</v>
      </c>
      <c r="B3845" s="70" t="s">
        <v>3801</v>
      </c>
      <c r="C3845" s="71" t="s">
        <v>16</v>
      </c>
      <c r="D3845" s="72">
        <v>97.38</v>
      </c>
    </row>
    <row r="3846" spans="1:4" x14ac:dyDescent="0.25">
      <c r="A3846" s="71">
        <v>105093</v>
      </c>
      <c r="B3846" s="70" t="s">
        <v>3802</v>
      </c>
      <c r="C3846" s="71" t="s">
        <v>16</v>
      </c>
      <c r="D3846" s="72">
        <v>142.08000000000001</v>
      </c>
    </row>
    <row r="3847" spans="1:4" x14ac:dyDescent="0.25">
      <c r="A3847" s="71">
        <v>105041</v>
      </c>
      <c r="B3847" s="70" t="s">
        <v>3803</v>
      </c>
      <c r="C3847" s="71" t="s">
        <v>16</v>
      </c>
      <c r="D3847" s="72">
        <v>49.38</v>
      </c>
    </row>
    <row r="3848" spans="1:4" x14ac:dyDescent="0.25">
      <c r="A3848" s="71">
        <v>105045</v>
      </c>
      <c r="B3848" s="70" t="s">
        <v>3804</v>
      </c>
      <c r="C3848" s="71" t="s">
        <v>16</v>
      </c>
      <c r="D3848" s="72">
        <v>55.86</v>
      </c>
    </row>
    <row r="3849" spans="1:4" x14ac:dyDescent="0.25">
      <c r="A3849" s="71">
        <v>93961</v>
      </c>
      <c r="B3849" s="70" t="s">
        <v>3805</v>
      </c>
      <c r="C3849" s="71" t="s">
        <v>16</v>
      </c>
      <c r="D3849" s="72">
        <v>249.98</v>
      </c>
    </row>
    <row r="3850" spans="1:4" x14ac:dyDescent="0.25">
      <c r="A3850" s="71">
        <v>93971</v>
      </c>
      <c r="B3850" s="70" t="s">
        <v>3806</v>
      </c>
      <c r="C3850" s="71" t="s">
        <v>16</v>
      </c>
      <c r="D3850" s="72">
        <v>209.46</v>
      </c>
    </row>
    <row r="3851" spans="1:4" x14ac:dyDescent="0.25">
      <c r="A3851" s="71">
        <v>93959</v>
      </c>
      <c r="B3851" s="70" t="s">
        <v>3807</v>
      </c>
      <c r="C3851" s="71" t="s">
        <v>16</v>
      </c>
      <c r="D3851" s="72">
        <v>277.35000000000002</v>
      </c>
    </row>
    <row r="3852" spans="1:4" x14ac:dyDescent="0.25">
      <c r="A3852" s="71">
        <v>93969</v>
      </c>
      <c r="B3852" s="70" t="s">
        <v>3808</v>
      </c>
      <c r="C3852" s="71" t="s">
        <v>16</v>
      </c>
      <c r="D3852" s="72">
        <v>231.52</v>
      </c>
    </row>
    <row r="3853" spans="1:4" x14ac:dyDescent="0.25">
      <c r="A3853" s="71">
        <v>93957</v>
      </c>
      <c r="B3853" s="70" t="s">
        <v>3809</v>
      </c>
      <c r="C3853" s="71" t="s">
        <v>16</v>
      </c>
      <c r="D3853" s="72">
        <v>342.44</v>
      </c>
    </row>
    <row r="3854" spans="1:4" x14ac:dyDescent="0.25">
      <c r="A3854" s="71">
        <v>93967</v>
      </c>
      <c r="B3854" s="70" t="s">
        <v>3810</v>
      </c>
      <c r="C3854" s="71" t="s">
        <v>16</v>
      </c>
      <c r="D3854" s="72">
        <v>285.79000000000002</v>
      </c>
    </row>
    <row r="3855" spans="1:4" x14ac:dyDescent="0.25">
      <c r="A3855" s="71">
        <v>104878</v>
      </c>
      <c r="B3855" s="70" t="s">
        <v>3811</v>
      </c>
      <c r="C3855" s="71" t="s">
        <v>14</v>
      </c>
      <c r="D3855" s="72">
        <v>2502.7199999999998</v>
      </c>
    </row>
    <row r="3856" spans="1:4" x14ac:dyDescent="0.25">
      <c r="A3856" s="71">
        <v>104877</v>
      </c>
      <c r="B3856" s="70" t="s">
        <v>3812</v>
      </c>
      <c r="C3856" s="71" t="s">
        <v>14</v>
      </c>
      <c r="D3856" s="72">
        <v>640.29</v>
      </c>
    </row>
    <row r="3857" spans="1:4" x14ac:dyDescent="0.25">
      <c r="A3857" s="71">
        <v>104841</v>
      </c>
      <c r="B3857" s="70" t="s">
        <v>3813</v>
      </c>
      <c r="C3857" s="71" t="s">
        <v>16</v>
      </c>
      <c r="D3857" s="72">
        <v>86.75</v>
      </c>
    </row>
    <row r="3858" spans="1:4" x14ac:dyDescent="0.25">
      <c r="A3858" s="71">
        <v>104849</v>
      </c>
      <c r="B3858" s="70" t="s">
        <v>3814</v>
      </c>
      <c r="C3858" s="71" t="s">
        <v>16</v>
      </c>
      <c r="D3858" s="72">
        <v>59.98</v>
      </c>
    </row>
    <row r="3859" spans="1:4" x14ac:dyDescent="0.25">
      <c r="A3859" s="71">
        <v>104887</v>
      </c>
      <c r="B3859" s="70" t="s">
        <v>3815</v>
      </c>
      <c r="C3859" s="71" t="s">
        <v>16</v>
      </c>
      <c r="D3859" s="72">
        <v>47.77</v>
      </c>
    </row>
    <row r="3860" spans="1:4" x14ac:dyDescent="0.25">
      <c r="A3860" s="71">
        <v>104844</v>
      </c>
      <c r="B3860" s="70" t="s">
        <v>3816</v>
      </c>
      <c r="C3860" s="71" t="s">
        <v>16</v>
      </c>
      <c r="D3860" s="72">
        <v>95.38</v>
      </c>
    </row>
    <row r="3861" spans="1:4" x14ac:dyDescent="0.25">
      <c r="A3861" s="71">
        <v>104852</v>
      </c>
      <c r="B3861" s="70" t="s">
        <v>3817</v>
      </c>
      <c r="C3861" s="71" t="s">
        <v>16</v>
      </c>
      <c r="D3861" s="72">
        <v>65.63</v>
      </c>
    </row>
    <row r="3862" spans="1:4" x14ac:dyDescent="0.25">
      <c r="A3862" s="71">
        <v>104846</v>
      </c>
      <c r="B3862" s="70" t="s">
        <v>3818</v>
      </c>
      <c r="C3862" s="71" t="s">
        <v>16</v>
      </c>
      <c r="D3862" s="72">
        <v>108.22</v>
      </c>
    </row>
    <row r="3863" spans="1:4" x14ac:dyDescent="0.25">
      <c r="A3863" s="71">
        <v>104854</v>
      </c>
      <c r="B3863" s="70" t="s">
        <v>3819</v>
      </c>
      <c r="C3863" s="71" t="s">
        <v>16</v>
      </c>
      <c r="D3863" s="72">
        <v>74.06</v>
      </c>
    </row>
    <row r="3864" spans="1:4" x14ac:dyDescent="0.25">
      <c r="A3864" s="71">
        <v>104890</v>
      </c>
      <c r="B3864" s="70" t="s">
        <v>3820</v>
      </c>
      <c r="C3864" s="71" t="s">
        <v>16</v>
      </c>
      <c r="D3864" s="72">
        <v>54.27</v>
      </c>
    </row>
    <row r="3865" spans="1:4" x14ac:dyDescent="0.25">
      <c r="A3865" s="71">
        <v>104842</v>
      </c>
      <c r="B3865" s="70" t="s">
        <v>3821</v>
      </c>
      <c r="C3865" s="71" t="s">
        <v>16</v>
      </c>
      <c r="D3865" s="72">
        <v>74.64</v>
      </c>
    </row>
    <row r="3866" spans="1:4" x14ac:dyDescent="0.25">
      <c r="A3866" s="71">
        <v>104850</v>
      </c>
      <c r="B3866" s="70" t="s">
        <v>3822</v>
      </c>
      <c r="C3866" s="71" t="s">
        <v>16</v>
      </c>
      <c r="D3866" s="72">
        <v>53.84</v>
      </c>
    </row>
    <row r="3867" spans="1:4" x14ac:dyDescent="0.25">
      <c r="A3867" s="71">
        <v>104888</v>
      </c>
      <c r="B3867" s="70" t="s">
        <v>3823</v>
      </c>
      <c r="C3867" s="71" t="s">
        <v>16</v>
      </c>
      <c r="D3867" s="72">
        <v>43.73</v>
      </c>
    </row>
    <row r="3868" spans="1:4" x14ac:dyDescent="0.25">
      <c r="A3868" s="71">
        <v>104879</v>
      </c>
      <c r="B3868" s="70" t="s">
        <v>3824</v>
      </c>
      <c r="C3868" s="71" t="s">
        <v>16</v>
      </c>
      <c r="D3868" s="72">
        <v>81.86</v>
      </c>
    </row>
    <row r="3869" spans="1:4" x14ac:dyDescent="0.25">
      <c r="A3869" s="71">
        <v>104853</v>
      </c>
      <c r="B3869" s="70" t="s">
        <v>3825</v>
      </c>
      <c r="C3869" s="71" t="s">
        <v>16</v>
      </c>
      <c r="D3869" s="72">
        <v>58.58</v>
      </c>
    </row>
    <row r="3870" spans="1:4" x14ac:dyDescent="0.25">
      <c r="A3870" s="71">
        <v>104847</v>
      </c>
      <c r="B3870" s="70" t="s">
        <v>3826</v>
      </c>
      <c r="C3870" s="71" t="s">
        <v>16</v>
      </c>
      <c r="D3870" s="72">
        <v>92.55</v>
      </c>
    </row>
    <row r="3871" spans="1:4" x14ac:dyDescent="0.25">
      <c r="A3871" s="71">
        <v>104855</v>
      </c>
      <c r="B3871" s="70" t="s">
        <v>3827</v>
      </c>
      <c r="C3871" s="71" t="s">
        <v>16</v>
      </c>
      <c r="D3871" s="72">
        <v>65.599999999999994</v>
      </c>
    </row>
    <row r="3872" spans="1:4" x14ac:dyDescent="0.25">
      <c r="A3872" s="71">
        <v>104891</v>
      </c>
      <c r="B3872" s="70" t="s">
        <v>3828</v>
      </c>
      <c r="C3872" s="71" t="s">
        <v>16</v>
      </c>
      <c r="D3872" s="72">
        <v>49.17</v>
      </c>
    </row>
    <row r="3873" spans="1:4" x14ac:dyDescent="0.25">
      <c r="A3873" s="71">
        <v>104892</v>
      </c>
      <c r="B3873" s="70" t="s">
        <v>3829</v>
      </c>
      <c r="C3873" s="71" t="s">
        <v>16</v>
      </c>
      <c r="D3873" s="72">
        <v>106.96</v>
      </c>
    </row>
    <row r="3874" spans="1:4" x14ac:dyDescent="0.25">
      <c r="A3874" s="71">
        <v>104848</v>
      </c>
      <c r="B3874" s="70" t="s">
        <v>3830</v>
      </c>
      <c r="C3874" s="71" t="s">
        <v>16</v>
      </c>
      <c r="D3874" s="72">
        <v>69.099999999999994</v>
      </c>
    </row>
    <row r="3875" spans="1:4" x14ac:dyDescent="0.25">
      <c r="A3875" s="71">
        <v>104886</v>
      </c>
      <c r="B3875" s="70" t="s">
        <v>3831</v>
      </c>
      <c r="C3875" s="71" t="s">
        <v>16</v>
      </c>
      <c r="D3875" s="72">
        <v>53.82</v>
      </c>
    </row>
    <row r="3876" spans="1:4" x14ac:dyDescent="0.25">
      <c r="A3876" s="71">
        <v>104843</v>
      </c>
      <c r="B3876" s="70" t="s">
        <v>3832</v>
      </c>
      <c r="C3876" s="71" t="s">
        <v>16</v>
      </c>
      <c r="D3876" s="72">
        <v>117.72</v>
      </c>
    </row>
    <row r="3877" spans="1:4" x14ac:dyDescent="0.25">
      <c r="A3877" s="71">
        <v>104851</v>
      </c>
      <c r="B3877" s="70" t="s">
        <v>3833</v>
      </c>
      <c r="C3877" s="71" t="s">
        <v>16</v>
      </c>
      <c r="D3877" s="72">
        <v>76.17</v>
      </c>
    </row>
    <row r="3878" spans="1:4" x14ac:dyDescent="0.25">
      <c r="A3878" s="71">
        <v>104845</v>
      </c>
      <c r="B3878" s="70" t="s">
        <v>3834</v>
      </c>
      <c r="C3878" s="71" t="s">
        <v>16</v>
      </c>
      <c r="D3878" s="72">
        <v>133.69999999999999</v>
      </c>
    </row>
    <row r="3879" spans="1:4" x14ac:dyDescent="0.25">
      <c r="A3879" s="71">
        <v>104880</v>
      </c>
      <c r="B3879" s="70" t="s">
        <v>3835</v>
      </c>
      <c r="C3879" s="71" t="s">
        <v>16</v>
      </c>
      <c r="D3879" s="72">
        <v>86.66</v>
      </c>
    </row>
    <row r="3880" spans="1:4" x14ac:dyDescent="0.25">
      <c r="A3880" s="71">
        <v>104889</v>
      </c>
      <c r="B3880" s="70" t="s">
        <v>3836</v>
      </c>
      <c r="C3880" s="71" t="s">
        <v>16</v>
      </c>
      <c r="D3880" s="72">
        <v>61.89</v>
      </c>
    </row>
    <row r="3881" spans="1:4" x14ac:dyDescent="0.25">
      <c r="A3881" s="71">
        <v>95108</v>
      </c>
      <c r="B3881" s="70" t="s">
        <v>3837</v>
      </c>
      <c r="C3881" s="71" t="s">
        <v>14</v>
      </c>
      <c r="D3881" s="72">
        <v>35.21</v>
      </c>
    </row>
    <row r="3882" spans="1:4" x14ac:dyDescent="0.25">
      <c r="A3882" s="71">
        <v>104857</v>
      </c>
      <c r="B3882" s="70" t="s">
        <v>3838</v>
      </c>
      <c r="C3882" s="71" t="s">
        <v>16</v>
      </c>
      <c r="D3882" s="72">
        <v>0</v>
      </c>
    </row>
    <row r="3883" spans="1:4" x14ac:dyDescent="0.25">
      <c r="A3883" s="71">
        <v>104859</v>
      </c>
      <c r="B3883" s="70" t="s">
        <v>3839</v>
      </c>
      <c r="C3883" s="71" t="s">
        <v>16</v>
      </c>
      <c r="D3883" s="72">
        <v>0</v>
      </c>
    </row>
    <row r="3884" spans="1:4" x14ac:dyDescent="0.25">
      <c r="A3884" s="71">
        <v>104861</v>
      </c>
      <c r="B3884" s="70" t="s">
        <v>3840</v>
      </c>
      <c r="C3884" s="71" t="s">
        <v>16</v>
      </c>
      <c r="D3884" s="72">
        <v>0</v>
      </c>
    </row>
    <row r="3885" spans="1:4" x14ac:dyDescent="0.25">
      <c r="A3885" s="71">
        <v>104856</v>
      </c>
      <c r="B3885" s="70" t="s">
        <v>3841</v>
      </c>
      <c r="C3885" s="71" t="s">
        <v>16</v>
      </c>
      <c r="D3885" s="72">
        <v>0</v>
      </c>
    </row>
    <row r="3886" spans="1:4" x14ac:dyDescent="0.25">
      <c r="A3886" s="71">
        <v>104858</v>
      </c>
      <c r="B3886" s="70" t="s">
        <v>3842</v>
      </c>
      <c r="C3886" s="71" t="s">
        <v>16</v>
      </c>
      <c r="D3886" s="72">
        <v>0</v>
      </c>
    </row>
    <row r="3887" spans="1:4" x14ac:dyDescent="0.25">
      <c r="A3887" s="71">
        <v>104860</v>
      </c>
      <c r="B3887" s="70" t="s">
        <v>3843</v>
      </c>
      <c r="C3887" s="71" t="s">
        <v>16</v>
      </c>
      <c r="D3887" s="72">
        <v>0</v>
      </c>
    </row>
    <row r="3888" spans="1:4" x14ac:dyDescent="0.25">
      <c r="A3888" s="71">
        <v>104871</v>
      </c>
      <c r="B3888" s="70" t="s">
        <v>3844</v>
      </c>
      <c r="C3888" s="71" t="s">
        <v>16</v>
      </c>
      <c r="D3888" s="72">
        <v>0</v>
      </c>
    </row>
    <row r="3889" spans="1:4" x14ac:dyDescent="0.25">
      <c r="A3889" s="71">
        <v>104883</v>
      </c>
      <c r="B3889" s="70" t="s">
        <v>3845</v>
      </c>
      <c r="C3889" s="71" t="s">
        <v>16</v>
      </c>
      <c r="D3889" s="72">
        <v>0</v>
      </c>
    </row>
    <row r="3890" spans="1:4" x14ac:dyDescent="0.25">
      <c r="A3890" s="71">
        <v>104865</v>
      </c>
      <c r="B3890" s="70" t="s">
        <v>3846</v>
      </c>
      <c r="C3890" s="71" t="s">
        <v>16</v>
      </c>
      <c r="D3890" s="72">
        <v>0</v>
      </c>
    </row>
    <row r="3891" spans="1:4" x14ac:dyDescent="0.25">
      <c r="A3891" s="71">
        <v>104872</v>
      </c>
      <c r="B3891" s="70" t="s">
        <v>3847</v>
      </c>
      <c r="C3891" s="71" t="s">
        <v>16</v>
      </c>
      <c r="D3891" s="72">
        <v>0</v>
      </c>
    </row>
    <row r="3892" spans="1:4" x14ac:dyDescent="0.25">
      <c r="A3892" s="71">
        <v>104884</v>
      </c>
      <c r="B3892" s="70" t="s">
        <v>3848</v>
      </c>
      <c r="C3892" s="71" t="s">
        <v>16</v>
      </c>
      <c r="D3892" s="72">
        <v>0</v>
      </c>
    </row>
    <row r="3893" spans="1:4" x14ac:dyDescent="0.25">
      <c r="A3893" s="71">
        <v>104866</v>
      </c>
      <c r="B3893" s="70" t="s">
        <v>3849</v>
      </c>
      <c r="C3893" s="71" t="s">
        <v>16</v>
      </c>
      <c r="D3893" s="72">
        <v>0</v>
      </c>
    </row>
    <row r="3894" spans="1:4" x14ac:dyDescent="0.25">
      <c r="A3894" s="71">
        <v>104873</v>
      </c>
      <c r="B3894" s="70" t="s">
        <v>3850</v>
      </c>
      <c r="C3894" s="71" t="s">
        <v>16</v>
      </c>
      <c r="D3894" s="72">
        <v>0</v>
      </c>
    </row>
    <row r="3895" spans="1:4" x14ac:dyDescent="0.25">
      <c r="A3895" s="71">
        <v>104885</v>
      </c>
      <c r="B3895" s="70" t="s">
        <v>3851</v>
      </c>
      <c r="C3895" s="71" t="s">
        <v>16</v>
      </c>
      <c r="D3895" s="72">
        <v>0</v>
      </c>
    </row>
    <row r="3896" spans="1:4" x14ac:dyDescent="0.25">
      <c r="A3896" s="71">
        <v>104867</v>
      </c>
      <c r="B3896" s="70" t="s">
        <v>3852</v>
      </c>
      <c r="C3896" s="71" t="s">
        <v>16</v>
      </c>
      <c r="D3896" s="72">
        <v>0</v>
      </c>
    </row>
    <row r="3897" spans="1:4" x14ac:dyDescent="0.25">
      <c r="A3897" s="71">
        <v>104868</v>
      </c>
      <c r="B3897" s="70" t="s">
        <v>3853</v>
      </c>
      <c r="C3897" s="71" t="s">
        <v>16</v>
      </c>
      <c r="D3897" s="72">
        <v>0</v>
      </c>
    </row>
    <row r="3898" spans="1:4" x14ac:dyDescent="0.25">
      <c r="A3898" s="71">
        <v>104874</v>
      </c>
      <c r="B3898" s="70" t="s">
        <v>3854</v>
      </c>
      <c r="C3898" s="71" t="s">
        <v>16</v>
      </c>
      <c r="D3898" s="72">
        <v>0</v>
      </c>
    </row>
    <row r="3899" spans="1:4" x14ac:dyDescent="0.25">
      <c r="A3899" s="71">
        <v>104862</v>
      </c>
      <c r="B3899" s="70" t="s">
        <v>3855</v>
      </c>
      <c r="C3899" s="71" t="s">
        <v>16</v>
      </c>
      <c r="D3899" s="72">
        <v>0</v>
      </c>
    </row>
    <row r="3900" spans="1:4" x14ac:dyDescent="0.25">
      <c r="A3900" s="71">
        <v>104869</v>
      </c>
      <c r="B3900" s="70" t="s">
        <v>3856</v>
      </c>
      <c r="C3900" s="71" t="s">
        <v>16</v>
      </c>
      <c r="D3900" s="72">
        <v>0</v>
      </c>
    </row>
    <row r="3901" spans="1:4" x14ac:dyDescent="0.25">
      <c r="A3901" s="71">
        <v>104881</v>
      </c>
      <c r="B3901" s="70" t="s">
        <v>3857</v>
      </c>
      <c r="C3901" s="71" t="s">
        <v>16</v>
      </c>
      <c r="D3901" s="72">
        <v>0</v>
      </c>
    </row>
    <row r="3902" spans="1:4" x14ac:dyDescent="0.25">
      <c r="A3902" s="71">
        <v>104863</v>
      </c>
      <c r="B3902" s="70" t="s">
        <v>3858</v>
      </c>
      <c r="C3902" s="71" t="s">
        <v>16</v>
      </c>
      <c r="D3902" s="72">
        <v>0</v>
      </c>
    </row>
    <row r="3903" spans="1:4" x14ac:dyDescent="0.25">
      <c r="A3903" s="71">
        <v>104870</v>
      </c>
      <c r="B3903" s="70" t="s">
        <v>3859</v>
      </c>
      <c r="C3903" s="71" t="s">
        <v>16</v>
      </c>
      <c r="D3903" s="72">
        <v>0</v>
      </c>
    </row>
    <row r="3904" spans="1:4" x14ac:dyDescent="0.25">
      <c r="A3904" s="71">
        <v>104882</v>
      </c>
      <c r="B3904" s="70" t="s">
        <v>3860</v>
      </c>
      <c r="C3904" s="71" t="s">
        <v>16</v>
      </c>
      <c r="D3904" s="72">
        <v>0</v>
      </c>
    </row>
    <row r="3905" spans="1:4" x14ac:dyDescent="0.25">
      <c r="A3905" s="71">
        <v>104864</v>
      </c>
      <c r="B3905" s="70" t="s">
        <v>3861</v>
      </c>
      <c r="C3905" s="71" t="s">
        <v>16</v>
      </c>
      <c r="D3905" s="72">
        <v>0</v>
      </c>
    </row>
    <row r="3906" spans="1:4" x14ac:dyDescent="0.25">
      <c r="A3906" s="71">
        <v>104876</v>
      </c>
      <c r="B3906" s="70" t="s">
        <v>3862</v>
      </c>
      <c r="C3906" s="71" t="s">
        <v>14</v>
      </c>
      <c r="D3906" s="72">
        <v>23.63</v>
      </c>
    </row>
    <row r="3907" spans="1:4" x14ac:dyDescent="0.25">
      <c r="A3907" s="71">
        <v>104875</v>
      </c>
      <c r="B3907" s="70" t="s">
        <v>3863</v>
      </c>
      <c r="C3907" s="71" t="s">
        <v>16</v>
      </c>
      <c r="D3907" s="72">
        <v>119.64</v>
      </c>
    </row>
    <row r="3908" spans="1:4" x14ac:dyDescent="0.25">
      <c r="A3908" s="71">
        <v>105942</v>
      </c>
      <c r="B3908" s="70" t="s">
        <v>19035</v>
      </c>
      <c r="C3908" s="71" t="s">
        <v>16</v>
      </c>
      <c r="D3908" s="72">
        <v>0</v>
      </c>
    </row>
    <row r="3909" spans="1:4" x14ac:dyDescent="0.25">
      <c r="A3909" s="71">
        <v>105943</v>
      </c>
      <c r="B3909" s="70" t="s">
        <v>19036</v>
      </c>
      <c r="C3909" s="71" t="s">
        <v>16</v>
      </c>
      <c r="D3909" s="72">
        <v>0</v>
      </c>
    </row>
    <row r="3910" spans="1:4" x14ac:dyDescent="0.25">
      <c r="A3910" s="71">
        <v>105941</v>
      </c>
      <c r="B3910" s="70" t="s">
        <v>19037</v>
      </c>
      <c r="C3910" s="71" t="s">
        <v>37</v>
      </c>
      <c r="D3910" s="72">
        <v>0</v>
      </c>
    </row>
    <row r="3911" spans="1:4" x14ac:dyDescent="0.25">
      <c r="A3911" s="71">
        <v>105940</v>
      </c>
      <c r="B3911" s="70" t="s">
        <v>19038</v>
      </c>
      <c r="C3911" s="71" t="s">
        <v>37</v>
      </c>
      <c r="D3911" s="72">
        <v>0</v>
      </c>
    </row>
    <row r="3912" spans="1:4" x14ac:dyDescent="0.25">
      <c r="A3912" s="71">
        <v>105938</v>
      </c>
      <c r="B3912" s="70" t="s">
        <v>19039</v>
      </c>
      <c r="C3912" s="71" t="s">
        <v>37</v>
      </c>
      <c r="D3912" s="72">
        <v>0</v>
      </c>
    </row>
    <row r="3913" spans="1:4" x14ac:dyDescent="0.25">
      <c r="A3913" s="71">
        <v>105939</v>
      </c>
      <c r="B3913" s="70" t="s">
        <v>19040</v>
      </c>
      <c r="C3913" s="71" t="s">
        <v>37</v>
      </c>
      <c r="D3913" s="72">
        <v>0</v>
      </c>
    </row>
    <row r="3914" spans="1:4" x14ac:dyDescent="0.25">
      <c r="A3914" s="71">
        <v>96120</v>
      </c>
      <c r="B3914" s="70" t="s">
        <v>3864</v>
      </c>
      <c r="C3914" s="71" t="s">
        <v>16</v>
      </c>
      <c r="D3914" s="72">
        <v>3.11</v>
      </c>
    </row>
    <row r="3915" spans="1:4" x14ac:dyDescent="0.25">
      <c r="A3915" s="71">
        <v>96123</v>
      </c>
      <c r="B3915" s="70" t="s">
        <v>3865</v>
      </c>
      <c r="C3915" s="71" t="s">
        <v>16</v>
      </c>
      <c r="D3915" s="72">
        <v>29.19</v>
      </c>
    </row>
    <row r="3916" spans="1:4" x14ac:dyDescent="0.25">
      <c r="A3916" s="71">
        <v>96122</v>
      </c>
      <c r="B3916" s="70" t="s">
        <v>3866</v>
      </c>
      <c r="C3916" s="71" t="s">
        <v>16</v>
      </c>
      <c r="D3916" s="72">
        <v>44.14</v>
      </c>
    </row>
    <row r="3917" spans="1:4" x14ac:dyDescent="0.25">
      <c r="A3917" s="71">
        <v>96121</v>
      </c>
      <c r="B3917" s="70" t="s">
        <v>3867</v>
      </c>
      <c r="C3917" s="71" t="s">
        <v>16</v>
      </c>
      <c r="D3917" s="72">
        <v>13.93</v>
      </c>
    </row>
    <row r="3918" spans="1:4" x14ac:dyDescent="0.25">
      <c r="A3918" s="71">
        <v>99054</v>
      </c>
      <c r="B3918" s="70" t="s">
        <v>3868</v>
      </c>
      <c r="C3918" s="71" t="s">
        <v>37</v>
      </c>
      <c r="D3918" s="72">
        <v>59.88</v>
      </c>
    </row>
    <row r="3919" spans="1:4" x14ac:dyDescent="0.25">
      <c r="A3919" s="71">
        <v>96110</v>
      </c>
      <c r="B3919" s="70" t="s">
        <v>3869</v>
      </c>
      <c r="C3919" s="71" t="s">
        <v>37</v>
      </c>
      <c r="D3919" s="72">
        <v>76.680000000000007</v>
      </c>
    </row>
    <row r="3920" spans="1:4" x14ac:dyDescent="0.25">
      <c r="A3920" s="71">
        <v>96114</v>
      </c>
      <c r="B3920" s="70" t="s">
        <v>3870</v>
      </c>
      <c r="C3920" s="71" t="s">
        <v>37</v>
      </c>
      <c r="D3920" s="72">
        <v>77.47</v>
      </c>
    </row>
    <row r="3921" spans="1:4" x14ac:dyDescent="0.25">
      <c r="A3921" s="71">
        <v>104757</v>
      </c>
      <c r="B3921" s="70" t="s">
        <v>3871</v>
      </c>
      <c r="C3921" s="71" t="s">
        <v>37</v>
      </c>
      <c r="D3921" s="72">
        <v>0</v>
      </c>
    </row>
    <row r="3922" spans="1:4" x14ac:dyDescent="0.25">
      <c r="A3922" s="71">
        <v>104756</v>
      </c>
      <c r="B3922" s="70" t="s">
        <v>3872</v>
      </c>
      <c r="C3922" s="71" t="s">
        <v>37</v>
      </c>
      <c r="D3922" s="72">
        <v>185.54</v>
      </c>
    </row>
    <row r="3923" spans="1:4" x14ac:dyDescent="0.25">
      <c r="A3923" s="71">
        <v>96112</v>
      </c>
      <c r="B3923" s="70" t="s">
        <v>3873</v>
      </c>
      <c r="C3923" s="71" t="s">
        <v>37</v>
      </c>
      <c r="D3923" s="72">
        <v>136.26</v>
      </c>
    </row>
    <row r="3924" spans="1:4" x14ac:dyDescent="0.25">
      <c r="A3924" s="71">
        <v>96113</v>
      </c>
      <c r="B3924" s="70" t="s">
        <v>3874</v>
      </c>
      <c r="C3924" s="71" t="s">
        <v>37</v>
      </c>
      <c r="D3924" s="72">
        <v>47.46</v>
      </c>
    </row>
    <row r="3925" spans="1:4" x14ac:dyDescent="0.25">
      <c r="A3925" s="71">
        <v>96109</v>
      </c>
      <c r="B3925" s="70" t="s">
        <v>3875</v>
      </c>
      <c r="C3925" s="71" t="s">
        <v>37</v>
      </c>
      <c r="D3925" s="72">
        <v>52.48</v>
      </c>
    </row>
    <row r="3926" spans="1:4" x14ac:dyDescent="0.25">
      <c r="A3926" s="71">
        <v>96116</v>
      </c>
      <c r="B3926" s="70" t="s">
        <v>3876</v>
      </c>
      <c r="C3926" s="71" t="s">
        <v>37</v>
      </c>
      <c r="D3926" s="72">
        <v>73.25</v>
      </c>
    </row>
    <row r="3927" spans="1:4" x14ac:dyDescent="0.25">
      <c r="A3927" s="71">
        <v>96111</v>
      </c>
      <c r="B3927" s="70" t="s">
        <v>3877</v>
      </c>
      <c r="C3927" s="71" t="s">
        <v>37</v>
      </c>
      <c r="D3927" s="72">
        <v>71.08</v>
      </c>
    </row>
    <row r="3928" spans="1:4" x14ac:dyDescent="0.25">
      <c r="A3928" s="71">
        <v>96486</v>
      </c>
      <c r="B3928" s="70" t="s">
        <v>3878</v>
      </c>
      <c r="C3928" s="71" t="s">
        <v>37</v>
      </c>
      <c r="D3928" s="72">
        <v>85.99</v>
      </c>
    </row>
    <row r="3929" spans="1:4" x14ac:dyDescent="0.25">
      <c r="A3929" s="71">
        <v>96485</v>
      </c>
      <c r="B3929" s="70" t="s">
        <v>3879</v>
      </c>
      <c r="C3929" s="71" t="s">
        <v>37</v>
      </c>
      <c r="D3929" s="72">
        <v>83.82</v>
      </c>
    </row>
    <row r="3930" spans="1:4" x14ac:dyDescent="0.25">
      <c r="A3930" s="71">
        <v>97557</v>
      </c>
      <c r="B3930" s="70" t="s">
        <v>3880</v>
      </c>
      <c r="C3930" s="71" t="s">
        <v>37</v>
      </c>
      <c r="D3930" s="72">
        <v>0</v>
      </c>
    </row>
    <row r="3931" spans="1:4" x14ac:dyDescent="0.25">
      <c r="A3931" s="71">
        <v>101807</v>
      </c>
      <c r="B3931" s="70" t="s">
        <v>3881</v>
      </c>
      <c r="C3931" s="71" t="s">
        <v>14</v>
      </c>
      <c r="D3931" s="72">
        <v>492.35</v>
      </c>
    </row>
    <row r="3932" spans="1:4" x14ac:dyDescent="0.25">
      <c r="A3932" s="71">
        <v>101806</v>
      </c>
      <c r="B3932" s="70" t="s">
        <v>3882</v>
      </c>
      <c r="C3932" s="71" t="s">
        <v>14</v>
      </c>
      <c r="D3932" s="72">
        <v>528.72</v>
      </c>
    </row>
    <row r="3933" spans="1:4" x14ac:dyDescent="0.25">
      <c r="A3933" s="71">
        <v>101808</v>
      </c>
      <c r="B3933" s="70" t="s">
        <v>3883</v>
      </c>
      <c r="C3933" s="71" t="s">
        <v>14</v>
      </c>
      <c r="D3933" s="72">
        <v>567.70000000000005</v>
      </c>
    </row>
    <row r="3934" spans="1:4" x14ac:dyDescent="0.25">
      <c r="A3934" s="71">
        <v>98058</v>
      </c>
      <c r="B3934" s="70" t="s">
        <v>3884</v>
      </c>
      <c r="C3934" s="71" t="s">
        <v>14</v>
      </c>
      <c r="D3934" s="72">
        <v>1799.65</v>
      </c>
    </row>
    <row r="3935" spans="1:4" x14ac:dyDescent="0.25">
      <c r="A3935" s="71">
        <v>98059</v>
      </c>
      <c r="B3935" s="70" t="s">
        <v>3885</v>
      </c>
      <c r="C3935" s="71" t="s">
        <v>14</v>
      </c>
      <c r="D3935" s="72">
        <v>3896.76</v>
      </c>
    </row>
    <row r="3936" spans="1:4" x14ac:dyDescent="0.25">
      <c r="A3936" s="71">
        <v>98060</v>
      </c>
      <c r="B3936" s="70" t="s">
        <v>3886</v>
      </c>
      <c r="C3936" s="71" t="s">
        <v>14</v>
      </c>
      <c r="D3936" s="72">
        <v>5429.02</v>
      </c>
    </row>
    <row r="3937" spans="1:4" x14ac:dyDescent="0.25">
      <c r="A3937" s="71">
        <v>98061</v>
      </c>
      <c r="B3937" s="70" t="s">
        <v>3887</v>
      </c>
      <c r="C3937" s="71" t="s">
        <v>14</v>
      </c>
      <c r="D3937" s="72">
        <v>7572.77</v>
      </c>
    </row>
    <row r="3938" spans="1:4" x14ac:dyDescent="0.25">
      <c r="A3938" s="71">
        <v>98088</v>
      </c>
      <c r="B3938" s="70" t="s">
        <v>3888</v>
      </c>
      <c r="C3938" s="71" t="s">
        <v>14</v>
      </c>
      <c r="D3938" s="72">
        <v>3168.96</v>
      </c>
    </row>
    <row r="3939" spans="1:4" x14ac:dyDescent="0.25">
      <c r="A3939" s="71">
        <v>98089</v>
      </c>
      <c r="B3939" s="70" t="s">
        <v>3889</v>
      </c>
      <c r="C3939" s="71" t="s">
        <v>14</v>
      </c>
      <c r="D3939" s="72">
        <v>4995.01</v>
      </c>
    </row>
    <row r="3940" spans="1:4" x14ac:dyDescent="0.25">
      <c r="A3940" s="71">
        <v>98090</v>
      </c>
      <c r="B3940" s="70" t="s">
        <v>3890</v>
      </c>
      <c r="C3940" s="71" t="s">
        <v>14</v>
      </c>
      <c r="D3940" s="72">
        <v>7828.06</v>
      </c>
    </row>
    <row r="3941" spans="1:4" x14ac:dyDescent="0.25">
      <c r="A3941" s="71">
        <v>98091</v>
      </c>
      <c r="B3941" s="70" t="s">
        <v>3891</v>
      </c>
      <c r="C3941" s="71" t="s">
        <v>14</v>
      </c>
      <c r="D3941" s="72">
        <v>10216.799999999999</v>
      </c>
    </row>
    <row r="3942" spans="1:4" x14ac:dyDescent="0.25">
      <c r="A3942" s="71">
        <v>98092</v>
      </c>
      <c r="B3942" s="70" t="s">
        <v>3892</v>
      </c>
      <c r="C3942" s="71" t="s">
        <v>14</v>
      </c>
      <c r="D3942" s="72">
        <v>11853.95</v>
      </c>
    </row>
    <row r="3943" spans="1:4" x14ac:dyDescent="0.25">
      <c r="A3943" s="71">
        <v>98093</v>
      </c>
      <c r="B3943" s="70" t="s">
        <v>3893</v>
      </c>
      <c r="C3943" s="71" t="s">
        <v>14</v>
      </c>
      <c r="D3943" s="72">
        <v>13986.53</v>
      </c>
    </row>
    <row r="3944" spans="1:4" x14ac:dyDescent="0.25">
      <c r="A3944" s="71">
        <v>98072</v>
      </c>
      <c r="B3944" s="70" t="s">
        <v>3894</v>
      </c>
      <c r="C3944" s="71" t="s">
        <v>14</v>
      </c>
      <c r="D3944" s="72">
        <v>3776.32</v>
      </c>
    </row>
    <row r="3945" spans="1:4" x14ac:dyDescent="0.25">
      <c r="A3945" s="71">
        <v>98073</v>
      </c>
      <c r="B3945" s="70" t="s">
        <v>3895</v>
      </c>
      <c r="C3945" s="71" t="s">
        <v>14</v>
      </c>
      <c r="D3945" s="72">
        <v>5927.32</v>
      </c>
    </row>
    <row r="3946" spans="1:4" x14ac:dyDescent="0.25">
      <c r="A3946" s="71">
        <v>98074</v>
      </c>
      <c r="B3946" s="70" t="s">
        <v>3896</v>
      </c>
      <c r="C3946" s="71" t="s">
        <v>14</v>
      </c>
      <c r="D3946" s="72">
        <v>9231.67</v>
      </c>
    </row>
    <row r="3947" spans="1:4" x14ac:dyDescent="0.25">
      <c r="A3947" s="71">
        <v>98075</v>
      </c>
      <c r="B3947" s="70" t="s">
        <v>3897</v>
      </c>
      <c r="C3947" s="71" t="s">
        <v>14</v>
      </c>
      <c r="D3947" s="72">
        <v>12018.76</v>
      </c>
    </row>
    <row r="3948" spans="1:4" x14ac:dyDescent="0.25">
      <c r="A3948" s="71">
        <v>98076</v>
      </c>
      <c r="B3948" s="70" t="s">
        <v>3898</v>
      </c>
      <c r="C3948" s="71" t="s">
        <v>14</v>
      </c>
      <c r="D3948" s="72">
        <v>13867.94</v>
      </c>
    </row>
    <row r="3949" spans="1:4" x14ac:dyDescent="0.25">
      <c r="A3949" s="71">
        <v>98077</v>
      </c>
      <c r="B3949" s="70" t="s">
        <v>3899</v>
      </c>
      <c r="C3949" s="71" t="s">
        <v>14</v>
      </c>
      <c r="D3949" s="72">
        <v>16336.81</v>
      </c>
    </row>
    <row r="3950" spans="1:4" x14ac:dyDescent="0.25">
      <c r="A3950" s="71">
        <v>98062</v>
      </c>
      <c r="B3950" s="70" t="s">
        <v>3900</v>
      </c>
      <c r="C3950" s="71" t="s">
        <v>14</v>
      </c>
      <c r="D3950" s="72">
        <v>3162.35</v>
      </c>
    </row>
    <row r="3951" spans="1:4" x14ac:dyDescent="0.25">
      <c r="A3951" s="71">
        <v>98063</v>
      </c>
      <c r="B3951" s="70" t="s">
        <v>3901</v>
      </c>
      <c r="C3951" s="71" t="s">
        <v>14</v>
      </c>
      <c r="D3951" s="72">
        <v>4834.88</v>
      </c>
    </row>
    <row r="3952" spans="1:4" x14ac:dyDescent="0.25">
      <c r="A3952" s="71">
        <v>98064</v>
      </c>
      <c r="B3952" s="70" t="s">
        <v>3902</v>
      </c>
      <c r="C3952" s="71" t="s">
        <v>14</v>
      </c>
      <c r="D3952" s="72">
        <v>5609.79</v>
      </c>
    </row>
    <row r="3953" spans="1:4" x14ac:dyDescent="0.25">
      <c r="A3953" s="71">
        <v>98065</v>
      </c>
      <c r="B3953" s="70" t="s">
        <v>3903</v>
      </c>
      <c r="C3953" s="71" t="s">
        <v>14</v>
      </c>
      <c r="D3953" s="72">
        <v>7801.85</v>
      </c>
    </row>
    <row r="3954" spans="1:4" x14ac:dyDescent="0.25">
      <c r="A3954" s="71">
        <v>98094</v>
      </c>
      <c r="B3954" s="70" t="s">
        <v>3904</v>
      </c>
      <c r="C3954" s="71" t="s">
        <v>14</v>
      </c>
      <c r="D3954" s="72">
        <v>2704.3</v>
      </c>
    </row>
    <row r="3955" spans="1:4" x14ac:dyDescent="0.25">
      <c r="A3955" s="71">
        <v>98099</v>
      </c>
      <c r="B3955" s="70" t="s">
        <v>3905</v>
      </c>
      <c r="C3955" s="71" t="s">
        <v>14</v>
      </c>
      <c r="D3955" s="72">
        <v>4610.47</v>
      </c>
    </row>
    <row r="3956" spans="1:4" x14ac:dyDescent="0.25">
      <c r="A3956" s="71">
        <v>98100</v>
      </c>
      <c r="B3956" s="70" t="s">
        <v>3906</v>
      </c>
      <c r="C3956" s="71" t="s">
        <v>14</v>
      </c>
      <c r="D3956" s="72">
        <v>6012.27</v>
      </c>
    </row>
    <row r="3957" spans="1:4" x14ac:dyDescent="0.25">
      <c r="A3957" s="71">
        <v>98101</v>
      </c>
      <c r="B3957" s="70" t="s">
        <v>3907</v>
      </c>
      <c r="C3957" s="71" t="s">
        <v>14</v>
      </c>
      <c r="D3957" s="72">
        <v>8868.01</v>
      </c>
    </row>
    <row r="3958" spans="1:4" x14ac:dyDescent="0.25">
      <c r="A3958" s="71">
        <v>98078</v>
      </c>
      <c r="B3958" s="70" t="s">
        <v>3908</v>
      </c>
      <c r="C3958" s="71" t="s">
        <v>14</v>
      </c>
      <c r="D3958" s="72">
        <v>4182.53</v>
      </c>
    </row>
    <row r="3959" spans="1:4" x14ac:dyDescent="0.25">
      <c r="A3959" s="71">
        <v>98079</v>
      </c>
      <c r="B3959" s="70" t="s">
        <v>3909</v>
      </c>
      <c r="C3959" s="71" t="s">
        <v>14</v>
      </c>
      <c r="D3959" s="72">
        <v>7324.91</v>
      </c>
    </row>
    <row r="3960" spans="1:4" x14ac:dyDescent="0.25">
      <c r="A3960" s="71">
        <v>98080</v>
      </c>
      <c r="B3960" s="70" t="s">
        <v>3910</v>
      </c>
      <c r="C3960" s="71" t="s">
        <v>14</v>
      </c>
      <c r="D3960" s="72">
        <v>9413.6</v>
      </c>
    </row>
    <row r="3961" spans="1:4" x14ac:dyDescent="0.25">
      <c r="A3961" s="71">
        <v>98081</v>
      </c>
      <c r="B3961" s="70" t="s">
        <v>3911</v>
      </c>
      <c r="C3961" s="71" t="s">
        <v>14</v>
      </c>
      <c r="D3961" s="72">
        <v>13941.8</v>
      </c>
    </row>
    <row r="3962" spans="1:4" x14ac:dyDescent="0.25">
      <c r="A3962" s="71">
        <v>98052</v>
      </c>
      <c r="B3962" s="70" t="s">
        <v>3912</v>
      </c>
      <c r="C3962" s="71" t="s">
        <v>14</v>
      </c>
      <c r="D3962" s="72">
        <v>2129.88</v>
      </c>
    </row>
    <row r="3963" spans="1:4" x14ac:dyDescent="0.25">
      <c r="A3963" s="71">
        <v>98053</v>
      </c>
      <c r="B3963" s="70" t="s">
        <v>3913</v>
      </c>
      <c r="C3963" s="71" t="s">
        <v>14</v>
      </c>
      <c r="D3963" s="72">
        <v>2932.86</v>
      </c>
    </row>
    <row r="3964" spans="1:4" x14ac:dyDescent="0.25">
      <c r="A3964" s="71">
        <v>98054</v>
      </c>
      <c r="B3964" s="70" t="s">
        <v>3914</v>
      </c>
      <c r="C3964" s="71" t="s">
        <v>14</v>
      </c>
      <c r="D3964" s="72">
        <v>4798.1499999999996</v>
      </c>
    </row>
    <row r="3965" spans="1:4" x14ac:dyDescent="0.25">
      <c r="A3965" s="71">
        <v>98055</v>
      </c>
      <c r="B3965" s="70" t="s">
        <v>3915</v>
      </c>
      <c r="C3965" s="71" t="s">
        <v>14</v>
      </c>
      <c r="D3965" s="72">
        <v>6519.16</v>
      </c>
    </row>
    <row r="3966" spans="1:4" x14ac:dyDescent="0.25">
      <c r="A3966" s="71">
        <v>98056</v>
      </c>
      <c r="B3966" s="70" t="s">
        <v>3916</v>
      </c>
      <c r="C3966" s="71" t="s">
        <v>14</v>
      </c>
      <c r="D3966" s="72">
        <v>7629.99</v>
      </c>
    </row>
    <row r="3967" spans="1:4" x14ac:dyDescent="0.25">
      <c r="A3967" s="71">
        <v>98057</v>
      </c>
      <c r="B3967" s="70" t="s">
        <v>3917</v>
      </c>
      <c r="C3967" s="71" t="s">
        <v>14</v>
      </c>
      <c r="D3967" s="72">
        <v>9067.99</v>
      </c>
    </row>
    <row r="3968" spans="1:4" x14ac:dyDescent="0.25">
      <c r="A3968" s="71">
        <v>98082</v>
      </c>
      <c r="B3968" s="70" t="s">
        <v>3918</v>
      </c>
      <c r="C3968" s="71" t="s">
        <v>14</v>
      </c>
      <c r="D3968" s="72">
        <v>3665.63</v>
      </c>
    </row>
    <row r="3969" spans="1:4" x14ac:dyDescent="0.25">
      <c r="A3969" s="71">
        <v>98083</v>
      </c>
      <c r="B3969" s="70" t="s">
        <v>3919</v>
      </c>
      <c r="C3969" s="71" t="s">
        <v>14</v>
      </c>
      <c r="D3969" s="72">
        <v>4833.62</v>
      </c>
    </row>
    <row r="3970" spans="1:4" x14ac:dyDescent="0.25">
      <c r="A3970" s="71">
        <v>98084</v>
      </c>
      <c r="B3970" s="70" t="s">
        <v>3920</v>
      </c>
      <c r="C3970" s="71" t="s">
        <v>14</v>
      </c>
      <c r="D3970" s="72">
        <v>6773.11</v>
      </c>
    </row>
    <row r="3971" spans="1:4" x14ac:dyDescent="0.25">
      <c r="A3971" s="71">
        <v>98085</v>
      </c>
      <c r="B3971" s="70" t="s">
        <v>3921</v>
      </c>
      <c r="C3971" s="71" t="s">
        <v>14</v>
      </c>
      <c r="D3971" s="72">
        <v>9163.73</v>
      </c>
    </row>
    <row r="3972" spans="1:4" x14ac:dyDescent="0.25">
      <c r="A3972" s="71">
        <v>98087</v>
      </c>
      <c r="B3972" s="70" t="s">
        <v>3922</v>
      </c>
      <c r="C3972" s="71" t="s">
        <v>14</v>
      </c>
      <c r="D3972" s="72">
        <v>11079.53</v>
      </c>
    </row>
    <row r="3973" spans="1:4" x14ac:dyDescent="0.25">
      <c r="A3973" s="71">
        <v>98086</v>
      </c>
      <c r="B3973" s="70" t="s">
        <v>3923</v>
      </c>
      <c r="C3973" s="71" t="s">
        <v>14</v>
      </c>
      <c r="D3973" s="72">
        <v>10355.02</v>
      </c>
    </row>
    <row r="3974" spans="1:4" x14ac:dyDescent="0.25">
      <c r="A3974" s="71">
        <v>98066</v>
      </c>
      <c r="B3974" s="70" t="s">
        <v>3924</v>
      </c>
      <c r="C3974" s="71" t="s">
        <v>14</v>
      </c>
      <c r="D3974" s="72">
        <v>4495.17</v>
      </c>
    </row>
    <row r="3975" spans="1:4" x14ac:dyDescent="0.25">
      <c r="A3975" s="71">
        <v>98067</v>
      </c>
      <c r="B3975" s="70" t="s">
        <v>3925</v>
      </c>
      <c r="C3975" s="71" t="s">
        <v>14</v>
      </c>
      <c r="D3975" s="72">
        <v>5992.73</v>
      </c>
    </row>
    <row r="3976" spans="1:4" x14ac:dyDescent="0.25">
      <c r="A3976" s="71">
        <v>98068</v>
      </c>
      <c r="B3976" s="70" t="s">
        <v>3926</v>
      </c>
      <c r="C3976" s="71" t="s">
        <v>14</v>
      </c>
      <c r="D3976" s="72">
        <v>8465.75</v>
      </c>
    </row>
    <row r="3977" spans="1:4" x14ac:dyDescent="0.25">
      <c r="A3977" s="71">
        <v>98069</v>
      </c>
      <c r="B3977" s="70" t="s">
        <v>3927</v>
      </c>
      <c r="C3977" s="71" t="s">
        <v>14</v>
      </c>
      <c r="D3977" s="72">
        <v>11382.3</v>
      </c>
    </row>
    <row r="3978" spans="1:4" x14ac:dyDescent="0.25">
      <c r="A3978" s="71">
        <v>98071</v>
      </c>
      <c r="B3978" s="70" t="s">
        <v>3928</v>
      </c>
      <c r="C3978" s="71" t="s">
        <v>14</v>
      </c>
      <c r="D3978" s="72">
        <v>14193.7</v>
      </c>
    </row>
    <row r="3979" spans="1:4" x14ac:dyDescent="0.25">
      <c r="A3979" s="71">
        <v>98070</v>
      </c>
      <c r="B3979" s="70" t="s">
        <v>3929</v>
      </c>
      <c r="C3979" s="71" t="s">
        <v>14</v>
      </c>
      <c r="D3979" s="72">
        <v>13006.23</v>
      </c>
    </row>
    <row r="3980" spans="1:4" x14ac:dyDescent="0.25">
      <c r="A3980" s="71">
        <v>104915</v>
      </c>
      <c r="B3980" s="70" t="s">
        <v>3930</v>
      </c>
      <c r="C3980" s="71" t="s">
        <v>66</v>
      </c>
      <c r="D3980" s="72">
        <v>10.33</v>
      </c>
    </row>
    <row r="3981" spans="1:4" x14ac:dyDescent="0.25">
      <c r="A3981" s="71">
        <v>96546</v>
      </c>
      <c r="B3981" s="70" t="s">
        <v>3931</v>
      </c>
      <c r="C3981" s="71" t="s">
        <v>66</v>
      </c>
      <c r="D3981" s="72">
        <v>13.9</v>
      </c>
    </row>
    <row r="3982" spans="1:4" x14ac:dyDescent="0.25">
      <c r="A3982" s="71">
        <v>96544</v>
      </c>
      <c r="B3982" s="70" t="s">
        <v>3932</v>
      </c>
      <c r="C3982" s="71" t="s">
        <v>66</v>
      </c>
      <c r="D3982" s="72">
        <v>17.489999999999998</v>
      </c>
    </row>
    <row r="3983" spans="1:4" x14ac:dyDescent="0.25">
      <c r="A3983" s="71">
        <v>96545</v>
      </c>
      <c r="B3983" s="70" t="s">
        <v>3933</v>
      </c>
      <c r="C3983" s="71" t="s">
        <v>66</v>
      </c>
      <c r="D3983" s="72">
        <v>15.85</v>
      </c>
    </row>
    <row r="3984" spans="1:4" x14ac:dyDescent="0.25">
      <c r="A3984" s="71">
        <v>96543</v>
      </c>
      <c r="B3984" s="70" t="s">
        <v>3934</v>
      </c>
      <c r="C3984" s="71" t="s">
        <v>66</v>
      </c>
      <c r="D3984" s="72">
        <v>19.28</v>
      </c>
    </row>
    <row r="3985" spans="1:4" x14ac:dyDescent="0.25">
      <c r="A3985" s="71">
        <v>104922</v>
      </c>
      <c r="B3985" s="70" t="s">
        <v>3935</v>
      </c>
      <c r="C3985" s="71" t="s">
        <v>66</v>
      </c>
      <c r="D3985" s="72">
        <v>11.27</v>
      </c>
    </row>
    <row r="3986" spans="1:4" x14ac:dyDescent="0.25">
      <c r="A3986" s="71">
        <v>104920</v>
      </c>
      <c r="B3986" s="70" t="s">
        <v>3936</v>
      </c>
      <c r="C3986" s="71" t="s">
        <v>66</v>
      </c>
      <c r="D3986" s="72">
        <v>10.78</v>
      </c>
    </row>
    <row r="3987" spans="1:4" x14ac:dyDescent="0.25">
      <c r="A3987" s="71">
        <v>104921</v>
      </c>
      <c r="B3987" s="70" t="s">
        <v>3937</v>
      </c>
      <c r="C3987" s="71" t="s">
        <v>66</v>
      </c>
      <c r="D3987" s="72">
        <v>10.19</v>
      </c>
    </row>
    <row r="3988" spans="1:4" x14ac:dyDescent="0.25">
      <c r="A3988" s="71">
        <v>104919</v>
      </c>
      <c r="B3988" s="70" t="s">
        <v>3938</v>
      </c>
      <c r="C3988" s="71" t="s">
        <v>66</v>
      </c>
      <c r="D3988" s="72">
        <v>12.71</v>
      </c>
    </row>
    <row r="3989" spans="1:4" x14ac:dyDescent="0.25">
      <c r="A3989" s="71">
        <v>104917</v>
      </c>
      <c r="B3989" s="70" t="s">
        <v>3939</v>
      </c>
      <c r="C3989" s="71" t="s">
        <v>66</v>
      </c>
      <c r="D3989" s="72">
        <v>15.25</v>
      </c>
    </row>
    <row r="3990" spans="1:4" x14ac:dyDescent="0.25">
      <c r="A3990" s="71">
        <v>104918</v>
      </c>
      <c r="B3990" s="70" t="s">
        <v>3940</v>
      </c>
      <c r="C3990" s="71" t="s">
        <v>66</v>
      </c>
      <c r="D3990" s="72">
        <v>14.21</v>
      </c>
    </row>
    <row r="3991" spans="1:4" x14ac:dyDescent="0.25">
      <c r="A3991" s="71">
        <v>104916</v>
      </c>
      <c r="B3991" s="70" t="s">
        <v>3941</v>
      </c>
      <c r="C3991" s="71" t="s">
        <v>66</v>
      </c>
      <c r="D3991" s="72">
        <v>16.3</v>
      </c>
    </row>
    <row r="3992" spans="1:4" x14ac:dyDescent="0.25">
      <c r="A3992" s="71">
        <v>96557</v>
      </c>
      <c r="B3992" s="70" t="s">
        <v>3942</v>
      </c>
      <c r="C3992" s="71" t="s">
        <v>42</v>
      </c>
      <c r="D3992" s="72">
        <v>781.74</v>
      </c>
    </row>
    <row r="3993" spans="1:4" x14ac:dyDescent="0.25">
      <c r="A3993" s="71">
        <v>96555</v>
      </c>
      <c r="B3993" s="70" t="s">
        <v>3943</v>
      </c>
      <c r="C3993" s="71" t="s">
        <v>42</v>
      </c>
      <c r="D3993" s="72">
        <v>713.08</v>
      </c>
    </row>
    <row r="3994" spans="1:4" x14ac:dyDescent="0.25">
      <c r="A3994" s="71">
        <v>104924</v>
      </c>
      <c r="B3994" s="70" t="s">
        <v>3944</v>
      </c>
      <c r="C3994" s="71" t="s">
        <v>42</v>
      </c>
      <c r="D3994" s="72">
        <v>806.41</v>
      </c>
    </row>
    <row r="3995" spans="1:4" x14ac:dyDescent="0.25">
      <c r="A3995" s="71">
        <v>104923</v>
      </c>
      <c r="B3995" s="70" t="s">
        <v>3945</v>
      </c>
      <c r="C3995" s="71" t="s">
        <v>42</v>
      </c>
      <c r="D3995" s="72">
        <v>765.77</v>
      </c>
    </row>
    <row r="3996" spans="1:4" x14ac:dyDescent="0.25">
      <c r="A3996" s="71">
        <v>96558</v>
      </c>
      <c r="B3996" s="70" t="s">
        <v>3946</v>
      </c>
      <c r="C3996" s="71" t="s">
        <v>42</v>
      </c>
      <c r="D3996" s="72">
        <v>814.86</v>
      </c>
    </row>
    <row r="3997" spans="1:4" x14ac:dyDescent="0.25">
      <c r="A3997" s="71">
        <v>96556</v>
      </c>
      <c r="B3997" s="70" t="s">
        <v>3947</v>
      </c>
      <c r="C3997" s="71" t="s">
        <v>42</v>
      </c>
      <c r="D3997" s="72">
        <v>856.25</v>
      </c>
    </row>
    <row r="3998" spans="1:4" x14ac:dyDescent="0.25">
      <c r="A3998" s="71">
        <v>96523</v>
      </c>
      <c r="B3998" s="70" t="s">
        <v>3948</v>
      </c>
      <c r="C3998" s="71" t="s">
        <v>42</v>
      </c>
      <c r="D3998" s="72">
        <v>89.7</v>
      </c>
    </row>
    <row r="3999" spans="1:4" x14ac:dyDescent="0.25">
      <c r="A3999" s="71">
        <v>96522</v>
      </c>
      <c r="B3999" s="70" t="s">
        <v>3949</v>
      </c>
      <c r="C3999" s="71" t="s">
        <v>42</v>
      </c>
      <c r="D3999" s="72">
        <v>135.43</v>
      </c>
    </row>
    <row r="4000" spans="1:4" x14ac:dyDescent="0.25">
      <c r="A4000" s="71">
        <v>96527</v>
      </c>
      <c r="B4000" s="70" t="s">
        <v>3950</v>
      </c>
      <c r="C4000" s="71" t="s">
        <v>42</v>
      </c>
      <c r="D4000" s="72">
        <v>98.75</v>
      </c>
    </row>
    <row r="4001" spans="1:4" x14ac:dyDescent="0.25">
      <c r="A4001" s="71">
        <v>96526</v>
      </c>
      <c r="B4001" s="70" t="s">
        <v>3951</v>
      </c>
      <c r="C4001" s="71" t="s">
        <v>42</v>
      </c>
      <c r="D4001" s="72">
        <v>193.51</v>
      </c>
    </row>
    <row r="4002" spans="1:4" x14ac:dyDescent="0.25">
      <c r="A4002" s="71">
        <v>96521</v>
      </c>
      <c r="B4002" s="70" t="s">
        <v>3952</v>
      </c>
      <c r="C4002" s="71" t="s">
        <v>42</v>
      </c>
      <c r="D4002" s="72">
        <v>40.72</v>
      </c>
    </row>
    <row r="4003" spans="1:4" x14ac:dyDescent="0.25">
      <c r="A4003" s="71">
        <v>96520</v>
      </c>
      <c r="B4003" s="70" t="s">
        <v>3953</v>
      </c>
      <c r="C4003" s="71" t="s">
        <v>42</v>
      </c>
      <c r="D4003" s="72">
        <v>88.37</v>
      </c>
    </row>
    <row r="4004" spans="1:4" x14ac:dyDescent="0.25">
      <c r="A4004" s="71">
        <v>96525</v>
      </c>
      <c r="B4004" s="70" t="s">
        <v>3954</v>
      </c>
      <c r="C4004" s="71" t="s">
        <v>42</v>
      </c>
      <c r="D4004" s="72">
        <v>58.78</v>
      </c>
    </row>
    <row r="4005" spans="1:4" x14ac:dyDescent="0.25">
      <c r="A4005" s="71">
        <v>96524</v>
      </c>
      <c r="B4005" s="70" t="s">
        <v>3955</v>
      </c>
      <c r="C4005" s="71" t="s">
        <v>42</v>
      </c>
      <c r="D4005" s="72">
        <v>152.5</v>
      </c>
    </row>
    <row r="4006" spans="1:4" x14ac:dyDescent="0.25">
      <c r="A4006" s="71">
        <v>96537</v>
      </c>
      <c r="B4006" s="70" t="s">
        <v>3956</v>
      </c>
      <c r="C4006" s="71" t="s">
        <v>37</v>
      </c>
      <c r="D4006" s="72">
        <v>171.66</v>
      </c>
    </row>
    <row r="4007" spans="1:4" x14ac:dyDescent="0.25">
      <c r="A4007" s="71">
        <v>96540</v>
      </c>
      <c r="B4007" s="70" t="s">
        <v>3957</v>
      </c>
      <c r="C4007" s="71" t="s">
        <v>37</v>
      </c>
      <c r="D4007" s="72">
        <v>120.2</v>
      </c>
    </row>
    <row r="4008" spans="1:4" x14ac:dyDescent="0.25">
      <c r="A4008" s="71">
        <v>96528</v>
      </c>
      <c r="B4008" s="70" t="s">
        <v>3958</v>
      </c>
      <c r="C4008" s="71" t="s">
        <v>37</v>
      </c>
      <c r="D4008" s="72">
        <v>136.88999999999999</v>
      </c>
    </row>
    <row r="4009" spans="1:4" x14ac:dyDescent="0.25">
      <c r="A4009" s="71">
        <v>96531</v>
      </c>
      <c r="B4009" s="70" t="s">
        <v>3959</v>
      </c>
      <c r="C4009" s="71" t="s">
        <v>37</v>
      </c>
      <c r="D4009" s="72">
        <v>92.25</v>
      </c>
    </row>
    <row r="4010" spans="1:4" x14ac:dyDescent="0.25">
      <c r="A4010" s="71">
        <v>96534</v>
      </c>
      <c r="B4010" s="70" t="s">
        <v>3960</v>
      </c>
      <c r="C4010" s="71" t="s">
        <v>37</v>
      </c>
      <c r="D4010" s="72">
        <v>69.040000000000006</v>
      </c>
    </row>
    <row r="4011" spans="1:4" x14ac:dyDescent="0.25">
      <c r="A4011" s="71">
        <v>104928</v>
      </c>
      <c r="B4011" s="70" t="s">
        <v>3961</v>
      </c>
      <c r="C4011" s="71" t="s">
        <v>37</v>
      </c>
      <c r="D4011" s="72">
        <v>141.35</v>
      </c>
    </row>
    <row r="4012" spans="1:4" x14ac:dyDescent="0.25">
      <c r="A4012" s="71">
        <v>104929</v>
      </c>
      <c r="B4012" s="70" t="s">
        <v>3962</v>
      </c>
      <c r="C4012" s="71" t="s">
        <v>37</v>
      </c>
      <c r="D4012" s="72">
        <v>86.08</v>
      </c>
    </row>
    <row r="4013" spans="1:4" x14ac:dyDescent="0.25">
      <c r="A4013" s="71">
        <v>104925</v>
      </c>
      <c r="B4013" s="70" t="s">
        <v>3963</v>
      </c>
      <c r="C4013" s="71" t="s">
        <v>37</v>
      </c>
      <c r="D4013" s="72">
        <v>140.86000000000001</v>
      </c>
    </row>
    <row r="4014" spans="1:4" x14ac:dyDescent="0.25">
      <c r="A4014" s="71">
        <v>104926</v>
      </c>
      <c r="B4014" s="70" t="s">
        <v>3964</v>
      </c>
      <c r="C4014" s="71" t="s">
        <v>37</v>
      </c>
      <c r="D4014" s="72">
        <v>90.81</v>
      </c>
    </row>
    <row r="4015" spans="1:4" x14ac:dyDescent="0.25">
      <c r="A4015" s="71">
        <v>104927</v>
      </c>
      <c r="B4015" s="70" t="s">
        <v>3965</v>
      </c>
      <c r="C4015" s="71" t="s">
        <v>37</v>
      </c>
      <c r="D4015" s="72">
        <v>64.790000000000006</v>
      </c>
    </row>
    <row r="4016" spans="1:4" x14ac:dyDescent="0.25">
      <c r="A4016" s="71">
        <v>96538</v>
      </c>
      <c r="B4016" s="70" t="s">
        <v>3966</v>
      </c>
      <c r="C4016" s="71" t="s">
        <v>37</v>
      </c>
      <c r="D4016" s="72">
        <v>229.07</v>
      </c>
    </row>
    <row r="4017" spans="1:4" x14ac:dyDescent="0.25">
      <c r="A4017" s="71">
        <v>96541</v>
      </c>
      <c r="B4017" s="70" t="s">
        <v>3967</v>
      </c>
      <c r="C4017" s="71" t="s">
        <v>37</v>
      </c>
      <c r="D4017" s="72">
        <v>166.94</v>
      </c>
    </row>
    <row r="4018" spans="1:4" x14ac:dyDescent="0.25">
      <c r="A4018" s="71">
        <v>96529</v>
      </c>
      <c r="B4018" s="70" t="s">
        <v>3968</v>
      </c>
      <c r="C4018" s="71" t="s">
        <v>37</v>
      </c>
      <c r="D4018" s="72">
        <v>231.64</v>
      </c>
    </row>
    <row r="4019" spans="1:4" x14ac:dyDescent="0.25">
      <c r="A4019" s="71">
        <v>96532</v>
      </c>
      <c r="B4019" s="70" t="s">
        <v>3969</v>
      </c>
      <c r="C4019" s="71" t="s">
        <v>37</v>
      </c>
      <c r="D4019" s="72">
        <v>157.34</v>
      </c>
    </row>
    <row r="4020" spans="1:4" x14ac:dyDescent="0.25">
      <c r="A4020" s="71">
        <v>96535</v>
      </c>
      <c r="B4020" s="70" t="s">
        <v>3970</v>
      </c>
      <c r="C4020" s="71" t="s">
        <v>37</v>
      </c>
      <c r="D4020" s="72">
        <v>118.67</v>
      </c>
    </row>
    <row r="4021" spans="1:4" x14ac:dyDescent="0.25">
      <c r="A4021" s="71">
        <v>96539</v>
      </c>
      <c r="B4021" s="70" t="s">
        <v>3971</v>
      </c>
      <c r="C4021" s="71" t="s">
        <v>37</v>
      </c>
      <c r="D4021" s="72">
        <v>124.18</v>
      </c>
    </row>
    <row r="4022" spans="1:4" x14ac:dyDescent="0.25">
      <c r="A4022" s="71">
        <v>96542</v>
      </c>
      <c r="B4022" s="70" t="s">
        <v>3972</v>
      </c>
      <c r="C4022" s="71" t="s">
        <v>37</v>
      </c>
      <c r="D4022" s="72">
        <v>90.74</v>
      </c>
    </row>
    <row r="4023" spans="1:4" x14ac:dyDescent="0.25">
      <c r="A4023" s="71">
        <v>96530</v>
      </c>
      <c r="B4023" s="70" t="s">
        <v>3973</v>
      </c>
      <c r="C4023" s="71" t="s">
        <v>37</v>
      </c>
      <c r="D4023" s="72">
        <v>125.39</v>
      </c>
    </row>
    <row r="4024" spans="1:4" x14ac:dyDescent="0.25">
      <c r="A4024" s="71">
        <v>96533</v>
      </c>
      <c r="B4024" s="70" t="s">
        <v>3974</v>
      </c>
      <c r="C4024" s="71" t="s">
        <v>37</v>
      </c>
      <c r="D4024" s="72">
        <v>82.42</v>
      </c>
    </row>
    <row r="4025" spans="1:4" x14ac:dyDescent="0.25">
      <c r="A4025" s="71">
        <v>96536</v>
      </c>
      <c r="B4025" s="70" t="s">
        <v>3975</v>
      </c>
      <c r="C4025" s="71" t="s">
        <v>37</v>
      </c>
      <c r="D4025" s="72">
        <v>60.05</v>
      </c>
    </row>
    <row r="4026" spans="1:4" x14ac:dyDescent="0.25">
      <c r="A4026" s="71">
        <v>105518</v>
      </c>
      <c r="B4026" s="70" t="s">
        <v>3976</v>
      </c>
      <c r="C4026" s="71" t="s">
        <v>37</v>
      </c>
      <c r="D4026" s="72">
        <v>0</v>
      </c>
    </row>
    <row r="4027" spans="1:4" x14ac:dyDescent="0.25">
      <c r="A4027" s="71">
        <v>105517</v>
      </c>
      <c r="B4027" s="70" t="s">
        <v>3977</v>
      </c>
      <c r="C4027" s="71" t="s">
        <v>37</v>
      </c>
      <c r="D4027" s="72">
        <v>0</v>
      </c>
    </row>
    <row r="4028" spans="1:4" x14ac:dyDescent="0.25">
      <c r="A4028" s="71">
        <v>105520</v>
      </c>
      <c r="B4028" s="70" t="s">
        <v>3978</v>
      </c>
      <c r="C4028" s="71" t="s">
        <v>37</v>
      </c>
      <c r="D4028" s="72">
        <v>0</v>
      </c>
    </row>
    <row r="4029" spans="1:4" x14ac:dyDescent="0.25">
      <c r="A4029" s="71">
        <v>105519</v>
      </c>
      <c r="B4029" s="70" t="s">
        <v>3979</v>
      </c>
      <c r="C4029" s="71" t="s">
        <v>37</v>
      </c>
      <c r="D4029" s="72">
        <v>0</v>
      </c>
    </row>
    <row r="4030" spans="1:4" x14ac:dyDescent="0.25">
      <c r="A4030" s="71">
        <v>101793</v>
      </c>
      <c r="B4030" s="70" t="s">
        <v>3980</v>
      </c>
      <c r="C4030" s="71" t="s">
        <v>42</v>
      </c>
      <c r="D4030" s="72">
        <v>22.93</v>
      </c>
    </row>
    <row r="4031" spans="1:4" x14ac:dyDescent="0.25">
      <c r="A4031" s="71">
        <v>101792</v>
      </c>
      <c r="B4031" s="70" t="s">
        <v>3981</v>
      </c>
      <c r="C4031" s="71" t="s">
        <v>42</v>
      </c>
      <c r="D4031" s="72">
        <v>15.4</v>
      </c>
    </row>
    <row r="4032" spans="1:4" x14ac:dyDescent="0.25">
      <c r="A4032" s="71">
        <v>92272</v>
      </c>
      <c r="B4032" s="70" t="s">
        <v>3982</v>
      </c>
      <c r="C4032" s="71" t="s">
        <v>16</v>
      </c>
      <c r="D4032" s="72">
        <v>36.19</v>
      </c>
    </row>
    <row r="4033" spans="1:4" x14ac:dyDescent="0.25">
      <c r="A4033" s="71">
        <v>101791</v>
      </c>
      <c r="B4033" s="70" t="s">
        <v>3983</v>
      </c>
      <c r="C4033" s="71" t="s">
        <v>16</v>
      </c>
      <c r="D4033" s="72">
        <v>22.23</v>
      </c>
    </row>
    <row r="4034" spans="1:4" x14ac:dyDescent="0.25">
      <c r="A4034" s="71">
        <v>92273</v>
      </c>
      <c r="B4034" s="70" t="s">
        <v>3984</v>
      </c>
      <c r="C4034" s="71" t="s">
        <v>16</v>
      </c>
      <c r="D4034" s="72">
        <v>13.34</v>
      </c>
    </row>
    <row r="4035" spans="1:4" x14ac:dyDescent="0.25">
      <c r="A4035" s="71">
        <v>92268</v>
      </c>
      <c r="B4035" s="70" t="s">
        <v>3985</v>
      </c>
      <c r="C4035" s="71" t="s">
        <v>37</v>
      </c>
      <c r="D4035" s="72">
        <v>107.14</v>
      </c>
    </row>
    <row r="4036" spans="1:4" x14ac:dyDescent="0.25">
      <c r="A4036" s="71">
        <v>92267</v>
      </c>
      <c r="B4036" s="70" t="s">
        <v>3986</v>
      </c>
      <c r="C4036" s="71" t="s">
        <v>37</v>
      </c>
      <c r="D4036" s="72">
        <v>63.67</v>
      </c>
    </row>
    <row r="4037" spans="1:4" x14ac:dyDescent="0.25">
      <c r="A4037" s="71">
        <v>92271</v>
      </c>
      <c r="B4037" s="70" t="s">
        <v>3987</v>
      </c>
      <c r="C4037" s="71" t="s">
        <v>37</v>
      </c>
      <c r="D4037" s="72">
        <v>109.42</v>
      </c>
    </row>
    <row r="4038" spans="1:4" x14ac:dyDescent="0.25">
      <c r="A4038" s="71">
        <v>92264</v>
      </c>
      <c r="B4038" s="70" t="s">
        <v>3988</v>
      </c>
      <c r="C4038" s="71" t="s">
        <v>37</v>
      </c>
      <c r="D4038" s="72">
        <v>222.03</v>
      </c>
    </row>
    <row r="4039" spans="1:4" x14ac:dyDescent="0.25">
      <c r="A4039" s="71">
        <v>92263</v>
      </c>
      <c r="B4039" s="70" t="s">
        <v>3989</v>
      </c>
      <c r="C4039" s="71" t="s">
        <v>37</v>
      </c>
      <c r="D4039" s="72">
        <v>166.72</v>
      </c>
    </row>
    <row r="4040" spans="1:4" x14ac:dyDescent="0.25">
      <c r="A4040" s="71">
        <v>92269</v>
      </c>
      <c r="B4040" s="70" t="s">
        <v>3990</v>
      </c>
      <c r="C4040" s="71" t="s">
        <v>37</v>
      </c>
      <c r="D4040" s="72">
        <v>113.26</v>
      </c>
    </row>
    <row r="4041" spans="1:4" x14ac:dyDescent="0.25">
      <c r="A4041" s="71">
        <v>92270</v>
      </c>
      <c r="B4041" s="70" t="s">
        <v>3991</v>
      </c>
      <c r="C4041" s="71" t="s">
        <v>37</v>
      </c>
      <c r="D4041" s="72">
        <v>170.47</v>
      </c>
    </row>
    <row r="4042" spans="1:4" x14ac:dyDescent="0.25">
      <c r="A4042" s="71">
        <v>92266</v>
      </c>
      <c r="B4042" s="70" t="s">
        <v>3992</v>
      </c>
      <c r="C4042" s="71" t="s">
        <v>37</v>
      </c>
      <c r="D4042" s="72">
        <v>172.72</v>
      </c>
    </row>
    <row r="4043" spans="1:4" x14ac:dyDescent="0.25">
      <c r="A4043" s="71">
        <v>92265</v>
      </c>
      <c r="B4043" s="70" t="s">
        <v>3993</v>
      </c>
      <c r="C4043" s="71" t="s">
        <v>37</v>
      </c>
      <c r="D4043" s="72">
        <v>125.28</v>
      </c>
    </row>
    <row r="4044" spans="1:4" x14ac:dyDescent="0.25">
      <c r="A4044" s="71">
        <v>92524</v>
      </c>
      <c r="B4044" s="70" t="s">
        <v>3994</v>
      </c>
      <c r="C4044" s="71" t="s">
        <v>37</v>
      </c>
      <c r="D4044" s="72">
        <v>89.95</v>
      </c>
    </row>
    <row r="4045" spans="1:4" x14ac:dyDescent="0.25">
      <c r="A4045" s="71">
        <v>92528</v>
      </c>
      <c r="B4045" s="70" t="s">
        <v>3995</v>
      </c>
      <c r="C4045" s="71" t="s">
        <v>37</v>
      </c>
      <c r="D4045" s="72">
        <v>86.53</v>
      </c>
    </row>
    <row r="4046" spans="1:4" x14ac:dyDescent="0.25">
      <c r="A4046" s="71">
        <v>92532</v>
      </c>
      <c r="B4046" s="70" t="s">
        <v>3996</v>
      </c>
      <c r="C4046" s="71" t="s">
        <v>37</v>
      </c>
      <c r="D4046" s="72">
        <v>83.59</v>
      </c>
    </row>
    <row r="4047" spans="1:4" x14ac:dyDescent="0.25">
      <c r="A4047" s="71">
        <v>92536</v>
      </c>
      <c r="B4047" s="70" t="s">
        <v>3997</v>
      </c>
      <c r="C4047" s="71" t="s">
        <v>37</v>
      </c>
      <c r="D4047" s="72">
        <v>77.87</v>
      </c>
    </row>
    <row r="4048" spans="1:4" x14ac:dyDescent="0.25">
      <c r="A4048" s="71">
        <v>92508</v>
      </c>
      <c r="B4048" s="70" t="s">
        <v>3998</v>
      </c>
      <c r="C4048" s="71" t="s">
        <v>37</v>
      </c>
      <c r="D4048" s="72">
        <v>121.51</v>
      </c>
    </row>
    <row r="4049" spans="1:4" x14ac:dyDescent="0.25">
      <c r="A4049" s="71">
        <v>92512</v>
      </c>
      <c r="B4049" s="70" t="s">
        <v>3999</v>
      </c>
      <c r="C4049" s="71" t="s">
        <v>37</v>
      </c>
      <c r="D4049" s="72">
        <v>103.87</v>
      </c>
    </row>
    <row r="4050" spans="1:4" x14ac:dyDescent="0.25">
      <c r="A4050" s="71">
        <v>92515</v>
      </c>
      <c r="B4050" s="70" t="s">
        <v>4000</v>
      </c>
      <c r="C4050" s="71" t="s">
        <v>37</v>
      </c>
      <c r="D4050" s="72">
        <v>95.33</v>
      </c>
    </row>
    <row r="4051" spans="1:4" x14ac:dyDescent="0.25">
      <c r="A4051" s="71">
        <v>92520</v>
      </c>
      <c r="B4051" s="70" t="s">
        <v>4001</v>
      </c>
      <c r="C4051" s="71" t="s">
        <v>37</v>
      </c>
      <c r="D4051" s="72">
        <v>89.91</v>
      </c>
    </row>
    <row r="4052" spans="1:4" x14ac:dyDescent="0.25">
      <c r="A4052" s="71">
        <v>92526</v>
      </c>
      <c r="B4052" s="70" t="s">
        <v>4002</v>
      </c>
      <c r="C4052" s="71" t="s">
        <v>37</v>
      </c>
      <c r="D4052" s="72">
        <v>46.94</v>
      </c>
    </row>
    <row r="4053" spans="1:4" x14ac:dyDescent="0.25">
      <c r="A4053" s="71">
        <v>92530</v>
      </c>
      <c r="B4053" s="70" t="s">
        <v>4003</v>
      </c>
      <c r="C4053" s="71" t="s">
        <v>37</v>
      </c>
      <c r="D4053" s="72">
        <v>44.34</v>
      </c>
    </row>
    <row r="4054" spans="1:4" x14ac:dyDescent="0.25">
      <c r="A4054" s="71">
        <v>92534</v>
      </c>
      <c r="B4054" s="70" t="s">
        <v>4004</v>
      </c>
      <c r="C4054" s="71" t="s">
        <v>37</v>
      </c>
      <c r="D4054" s="72">
        <v>42.14</v>
      </c>
    </row>
    <row r="4055" spans="1:4" x14ac:dyDescent="0.25">
      <c r="A4055" s="71">
        <v>92538</v>
      </c>
      <c r="B4055" s="70" t="s">
        <v>4005</v>
      </c>
      <c r="C4055" s="71" t="s">
        <v>37</v>
      </c>
      <c r="D4055" s="72">
        <v>37.72</v>
      </c>
    </row>
    <row r="4056" spans="1:4" x14ac:dyDescent="0.25">
      <c r="A4056" s="71">
        <v>103760</v>
      </c>
      <c r="B4056" s="70" t="s">
        <v>4006</v>
      </c>
      <c r="C4056" s="71" t="s">
        <v>37</v>
      </c>
      <c r="D4056" s="72">
        <v>119.34</v>
      </c>
    </row>
    <row r="4057" spans="1:4" x14ac:dyDescent="0.25">
      <c r="A4057" s="71">
        <v>103761</v>
      </c>
      <c r="B4057" s="70" t="s">
        <v>4007</v>
      </c>
      <c r="C4057" s="71" t="s">
        <v>37</v>
      </c>
      <c r="D4057" s="72">
        <v>79.45</v>
      </c>
    </row>
    <row r="4058" spans="1:4" x14ac:dyDescent="0.25">
      <c r="A4058" s="71">
        <v>103762</v>
      </c>
      <c r="B4058" s="70" t="s">
        <v>4008</v>
      </c>
      <c r="C4058" s="71" t="s">
        <v>37</v>
      </c>
      <c r="D4058" s="72">
        <v>67.14</v>
      </c>
    </row>
    <row r="4059" spans="1:4" x14ac:dyDescent="0.25">
      <c r="A4059" s="71">
        <v>103763</v>
      </c>
      <c r="B4059" s="70" t="s">
        <v>4009</v>
      </c>
      <c r="C4059" s="71" t="s">
        <v>37</v>
      </c>
      <c r="D4059" s="72">
        <v>58.77</v>
      </c>
    </row>
    <row r="4060" spans="1:4" x14ac:dyDescent="0.25">
      <c r="A4060" s="71">
        <v>92510</v>
      </c>
      <c r="B4060" s="70" t="s">
        <v>4010</v>
      </c>
      <c r="C4060" s="71" t="s">
        <v>37</v>
      </c>
      <c r="D4060" s="72">
        <v>74.55</v>
      </c>
    </row>
    <row r="4061" spans="1:4" x14ac:dyDescent="0.25">
      <c r="A4061" s="71">
        <v>92514</v>
      </c>
      <c r="B4061" s="70" t="s">
        <v>4011</v>
      </c>
      <c r="C4061" s="71" t="s">
        <v>37</v>
      </c>
      <c r="D4061" s="72">
        <v>58</v>
      </c>
    </row>
    <row r="4062" spans="1:4" x14ac:dyDescent="0.25">
      <c r="A4062" s="71">
        <v>92518</v>
      </c>
      <c r="B4062" s="70" t="s">
        <v>4012</v>
      </c>
      <c r="C4062" s="71" t="s">
        <v>37</v>
      </c>
      <c r="D4062" s="72">
        <v>50.5</v>
      </c>
    </row>
    <row r="4063" spans="1:4" x14ac:dyDescent="0.25">
      <c r="A4063" s="71">
        <v>92522</v>
      </c>
      <c r="B4063" s="70" t="s">
        <v>4013</v>
      </c>
      <c r="C4063" s="71" t="s">
        <v>37</v>
      </c>
      <c r="D4063" s="72">
        <v>46.01</v>
      </c>
    </row>
    <row r="4064" spans="1:4" x14ac:dyDescent="0.25">
      <c r="A4064" s="71">
        <v>92482</v>
      </c>
      <c r="B4064" s="70" t="s">
        <v>4014</v>
      </c>
      <c r="C4064" s="71" t="s">
        <v>37</v>
      </c>
      <c r="D4064" s="72">
        <v>322.01</v>
      </c>
    </row>
    <row r="4065" spans="1:4" x14ac:dyDescent="0.25">
      <c r="A4065" s="71">
        <v>92484</v>
      </c>
      <c r="B4065" s="70" t="s">
        <v>4015</v>
      </c>
      <c r="C4065" s="71" t="s">
        <v>37</v>
      </c>
      <c r="D4065" s="72">
        <v>220.35</v>
      </c>
    </row>
    <row r="4066" spans="1:4" x14ac:dyDescent="0.25">
      <c r="A4066" s="71">
        <v>92486</v>
      </c>
      <c r="B4066" s="70" t="s">
        <v>4016</v>
      </c>
      <c r="C4066" s="71" t="s">
        <v>37</v>
      </c>
      <c r="D4066" s="72">
        <v>155.94</v>
      </c>
    </row>
    <row r="4067" spans="1:4" x14ac:dyDescent="0.25">
      <c r="A4067" s="71">
        <v>92492</v>
      </c>
      <c r="B4067" s="70" t="s">
        <v>4017</v>
      </c>
      <c r="C4067" s="71" t="s">
        <v>37</v>
      </c>
      <c r="D4067" s="72">
        <v>118.82</v>
      </c>
    </row>
    <row r="4068" spans="1:4" x14ac:dyDescent="0.25">
      <c r="A4068" s="71">
        <v>92496</v>
      </c>
      <c r="B4068" s="70" t="s">
        <v>4018</v>
      </c>
      <c r="C4068" s="71" t="s">
        <v>37</v>
      </c>
      <c r="D4068" s="72">
        <v>114.12</v>
      </c>
    </row>
    <row r="4069" spans="1:4" x14ac:dyDescent="0.25">
      <c r="A4069" s="71">
        <v>92500</v>
      </c>
      <c r="B4069" s="70" t="s">
        <v>4019</v>
      </c>
      <c r="C4069" s="71" t="s">
        <v>37</v>
      </c>
      <c r="D4069" s="72">
        <v>110.48</v>
      </c>
    </row>
    <row r="4070" spans="1:4" x14ac:dyDescent="0.25">
      <c r="A4070" s="71">
        <v>92504</v>
      </c>
      <c r="B4070" s="70" t="s">
        <v>4020</v>
      </c>
      <c r="C4070" s="71" t="s">
        <v>37</v>
      </c>
      <c r="D4070" s="72">
        <v>103.79</v>
      </c>
    </row>
    <row r="4071" spans="1:4" x14ac:dyDescent="0.25">
      <c r="A4071" s="71">
        <v>92488</v>
      </c>
      <c r="B4071" s="70" t="s">
        <v>4021</v>
      </c>
      <c r="C4071" s="71" t="s">
        <v>37</v>
      </c>
      <c r="D4071" s="72">
        <v>124.54</v>
      </c>
    </row>
    <row r="4072" spans="1:4" x14ac:dyDescent="0.25">
      <c r="A4072" s="71">
        <v>92494</v>
      </c>
      <c r="B4072" s="70" t="s">
        <v>4022</v>
      </c>
      <c r="C4072" s="71" t="s">
        <v>37</v>
      </c>
      <c r="D4072" s="72">
        <v>74.62</v>
      </c>
    </row>
    <row r="4073" spans="1:4" x14ac:dyDescent="0.25">
      <c r="A4073" s="71">
        <v>92498</v>
      </c>
      <c r="B4073" s="70" t="s">
        <v>4023</v>
      </c>
      <c r="C4073" s="71" t="s">
        <v>37</v>
      </c>
      <c r="D4073" s="72">
        <v>70.790000000000006</v>
      </c>
    </row>
    <row r="4074" spans="1:4" x14ac:dyDescent="0.25">
      <c r="A4074" s="71">
        <v>92502</v>
      </c>
      <c r="B4074" s="70" t="s">
        <v>4024</v>
      </c>
      <c r="C4074" s="71" t="s">
        <v>37</v>
      </c>
      <c r="D4074" s="72">
        <v>67.989999999999995</v>
      </c>
    </row>
    <row r="4075" spans="1:4" x14ac:dyDescent="0.25">
      <c r="A4075" s="71">
        <v>92506</v>
      </c>
      <c r="B4075" s="70" t="s">
        <v>4025</v>
      </c>
      <c r="C4075" s="71" t="s">
        <v>37</v>
      </c>
      <c r="D4075" s="72">
        <v>62.76</v>
      </c>
    </row>
    <row r="4076" spans="1:4" x14ac:dyDescent="0.25">
      <c r="A4076" s="71">
        <v>92490</v>
      </c>
      <c r="B4076" s="70" t="s">
        <v>4026</v>
      </c>
      <c r="C4076" s="71" t="s">
        <v>37</v>
      </c>
      <c r="D4076" s="72">
        <v>79.349999999999994</v>
      </c>
    </row>
    <row r="4077" spans="1:4" x14ac:dyDescent="0.25">
      <c r="A4077" s="71">
        <v>92433</v>
      </c>
      <c r="B4077" s="70" t="s">
        <v>4027</v>
      </c>
      <c r="C4077" s="71" t="s">
        <v>37</v>
      </c>
      <c r="D4077" s="72">
        <v>80.59</v>
      </c>
    </row>
    <row r="4078" spans="1:4" x14ac:dyDescent="0.25">
      <c r="A4078" s="71">
        <v>92437</v>
      </c>
      <c r="B4078" s="70" t="s">
        <v>4028</v>
      </c>
      <c r="C4078" s="71" t="s">
        <v>37</v>
      </c>
      <c r="D4078" s="72">
        <v>77.05</v>
      </c>
    </row>
    <row r="4079" spans="1:4" x14ac:dyDescent="0.25">
      <c r="A4079" s="71">
        <v>92441</v>
      </c>
      <c r="B4079" s="70" t="s">
        <v>4029</v>
      </c>
      <c r="C4079" s="71" t="s">
        <v>37</v>
      </c>
      <c r="D4079" s="72">
        <v>74.5</v>
      </c>
    </row>
    <row r="4080" spans="1:4" x14ac:dyDescent="0.25">
      <c r="A4080" s="71">
        <v>92445</v>
      </c>
      <c r="B4080" s="70" t="s">
        <v>4030</v>
      </c>
      <c r="C4080" s="71" t="s">
        <v>37</v>
      </c>
      <c r="D4080" s="72">
        <v>69.23</v>
      </c>
    </row>
    <row r="4081" spans="1:4" x14ac:dyDescent="0.25">
      <c r="A4081" s="71">
        <v>92417</v>
      </c>
      <c r="B4081" s="70" t="s">
        <v>4031</v>
      </c>
      <c r="C4081" s="71" t="s">
        <v>37</v>
      </c>
      <c r="D4081" s="72">
        <v>167.17</v>
      </c>
    </row>
    <row r="4082" spans="1:4" x14ac:dyDescent="0.25">
      <c r="A4082" s="71">
        <v>92421</v>
      </c>
      <c r="B4082" s="70" t="s">
        <v>4032</v>
      </c>
      <c r="C4082" s="71" t="s">
        <v>37</v>
      </c>
      <c r="D4082" s="72">
        <v>110.97</v>
      </c>
    </row>
    <row r="4083" spans="1:4" x14ac:dyDescent="0.25">
      <c r="A4083" s="71">
        <v>92425</v>
      </c>
      <c r="B4083" s="70" t="s">
        <v>4033</v>
      </c>
      <c r="C4083" s="71" t="s">
        <v>37</v>
      </c>
      <c r="D4083" s="72">
        <v>93.02</v>
      </c>
    </row>
    <row r="4084" spans="1:4" x14ac:dyDescent="0.25">
      <c r="A4084" s="71">
        <v>92429</v>
      </c>
      <c r="B4084" s="70" t="s">
        <v>4034</v>
      </c>
      <c r="C4084" s="71" t="s">
        <v>37</v>
      </c>
      <c r="D4084" s="72">
        <v>83.97</v>
      </c>
    </row>
    <row r="4085" spans="1:4" x14ac:dyDescent="0.25">
      <c r="A4085" s="71">
        <v>92431</v>
      </c>
      <c r="B4085" s="70" t="s">
        <v>4035</v>
      </c>
      <c r="C4085" s="71" t="s">
        <v>37</v>
      </c>
      <c r="D4085" s="72">
        <v>68.11</v>
      </c>
    </row>
    <row r="4086" spans="1:4" x14ac:dyDescent="0.25">
      <c r="A4086" s="71">
        <v>92435</v>
      </c>
      <c r="B4086" s="70" t="s">
        <v>4036</v>
      </c>
      <c r="C4086" s="71" t="s">
        <v>37</v>
      </c>
      <c r="D4086" s="72">
        <v>65.010000000000005</v>
      </c>
    </row>
    <row r="4087" spans="1:4" x14ac:dyDescent="0.25">
      <c r="A4087" s="71">
        <v>92439</v>
      </c>
      <c r="B4087" s="70" t="s">
        <v>4037</v>
      </c>
      <c r="C4087" s="71" t="s">
        <v>37</v>
      </c>
      <c r="D4087" s="72">
        <v>62.76</v>
      </c>
    </row>
    <row r="4088" spans="1:4" x14ac:dyDescent="0.25">
      <c r="A4088" s="71">
        <v>92443</v>
      </c>
      <c r="B4088" s="70" t="s">
        <v>158</v>
      </c>
      <c r="C4088" s="71" t="s">
        <v>37</v>
      </c>
      <c r="D4088" s="72">
        <v>57.9</v>
      </c>
    </row>
    <row r="4089" spans="1:4" x14ac:dyDescent="0.25">
      <c r="A4089" s="71">
        <v>92415</v>
      </c>
      <c r="B4089" s="70" t="s">
        <v>4038</v>
      </c>
      <c r="C4089" s="71" t="s">
        <v>37</v>
      </c>
      <c r="D4089" s="72">
        <v>145.91</v>
      </c>
    </row>
    <row r="4090" spans="1:4" x14ac:dyDescent="0.25">
      <c r="A4090" s="71">
        <v>92419</v>
      </c>
      <c r="B4090" s="70" t="s">
        <v>4039</v>
      </c>
      <c r="C4090" s="71" t="s">
        <v>37</v>
      </c>
      <c r="D4090" s="72">
        <v>94.68</v>
      </c>
    </row>
    <row r="4091" spans="1:4" x14ac:dyDescent="0.25">
      <c r="A4091" s="71">
        <v>92423</v>
      </c>
      <c r="B4091" s="70" t="s">
        <v>4040</v>
      </c>
      <c r="C4091" s="71" t="s">
        <v>37</v>
      </c>
      <c r="D4091" s="72">
        <v>78.849999999999994</v>
      </c>
    </row>
    <row r="4092" spans="1:4" x14ac:dyDescent="0.25">
      <c r="A4092" s="71">
        <v>92427</v>
      </c>
      <c r="B4092" s="70" t="s">
        <v>4041</v>
      </c>
      <c r="C4092" s="71" t="s">
        <v>37</v>
      </c>
      <c r="D4092" s="72">
        <v>70.83</v>
      </c>
    </row>
    <row r="4093" spans="1:4" x14ac:dyDescent="0.25">
      <c r="A4093" s="71">
        <v>92409</v>
      </c>
      <c r="B4093" s="70" t="s">
        <v>4042</v>
      </c>
      <c r="C4093" s="71" t="s">
        <v>37</v>
      </c>
      <c r="D4093" s="72">
        <v>204.59</v>
      </c>
    </row>
    <row r="4094" spans="1:4" x14ac:dyDescent="0.25">
      <c r="A4094" s="71">
        <v>92411</v>
      </c>
      <c r="B4094" s="70" t="s">
        <v>4043</v>
      </c>
      <c r="C4094" s="71" t="s">
        <v>37</v>
      </c>
      <c r="D4094" s="72">
        <v>138.72</v>
      </c>
    </row>
    <row r="4095" spans="1:4" x14ac:dyDescent="0.25">
      <c r="A4095" s="71">
        <v>92413</v>
      </c>
      <c r="B4095" s="70" t="s">
        <v>75</v>
      </c>
      <c r="C4095" s="71" t="s">
        <v>37</v>
      </c>
      <c r="D4095" s="72">
        <v>91.84</v>
      </c>
    </row>
    <row r="4096" spans="1:4" x14ac:dyDescent="0.25">
      <c r="A4096" s="71">
        <v>92465</v>
      </c>
      <c r="B4096" s="70" t="s">
        <v>4044</v>
      </c>
      <c r="C4096" s="71" t="s">
        <v>37</v>
      </c>
      <c r="D4096" s="72">
        <v>149.51</v>
      </c>
    </row>
    <row r="4097" spans="1:4" x14ac:dyDescent="0.25">
      <c r="A4097" s="71">
        <v>92469</v>
      </c>
      <c r="B4097" s="70" t="s">
        <v>4045</v>
      </c>
      <c r="C4097" s="71" t="s">
        <v>37</v>
      </c>
      <c r="D4097" s="72">
        <v>136.13999999999999</v>
      </c>
    </row>
    <row r="4098" spans="1:4" x14ac:dyDescent="0.25">
      <c r="A4098" s="71">
        <v>92473</v>
      </c>
      <c r="B4098" s="70" t="s">
        <v>4046</v>
      </c>
      <c r="C4098" s="71" t="s">
        <v>37</v>
      </c>
      <c r="D4098" s="72">
        <v>125.37</v>
      </c>
    </row>
    <row r="4099" spans="1:4" x14ac:dyDescent="0.25">
      <c r="A4099" s="71">
        <v>92477</v>
      </c>
      <c r="B4099" s="70" t="s">
        <v>4047</v>
      </c>
      <c r="C4099" s="71" t="s">
        <v>37</v>
      </c>
      <c r="D4099" s="72">
        <v>102.2</v>
      </c>
    </row>
    <row r="4100" spans="1:4" x14ac:dyDescent="0.25">
      <c r="A4100" s="71">
        <v>92449</v>
      </c>
      <c r="B4100" s="70" t="s">
        <v>4048</v>
      </c>
      <c r="C4100" s="71" t="s">
        <v>37</v>
      </c>
      <c r="D4100" s="72">
        <v>273.04000000000002</v>
      </c>
    </row>
    <row r="4101" spans="1:4" x14ac:dyDescent="0.25">
      <c r="A4101" s="71">
        <v>92453</v>
      </c>
      <c r="B4101" s="70" t="s">
        <v>4049</v>
      </c>
      <c r="C4101" s="71" t="s">
        <v>37</v>
      </c>
      <c r="D4101" s="72">
        <v>232.38</v>
      </c>
    </row>
    <row r="4102" spans="1:4" x14ac:dyDescent="0.25">
      <c r="A4102" s="71">
        <v>92457</v>
      </c>
      <c r="B4102" s="70" t="s">
        <v>4050</v>
      </c>
      <c r="C4102" s="71" t="s">
        <v>37</v>
      </c>
      <c r="D4102" s="72">
        <v>201.44</v>
      </c>
    </row>
    <row r="4103" spans="1:4" x14ac:dyDescent="0.25">
      <c r="A4103" s="71">
        <v>92461</v>
      </c>
      <c r="B4103" s="70" t="s">
        <v>4051</v>
      </c>
      <c r="C4103" s="71" t="s">
        <v>37</v>
      </c>
      <c r="D4103" s="72">
        <v>185.68</v>
      </c>
    </row>
    <row r="4104" spans="1:4" x14ac:dyDescent="0.25">
      <c r="A4104" s="71">
        <v>92467</v>
      </c>
      <c r="B4104" s="70" t="s">
        <v>4052</v>
      </c>
      <c r="C4104" s="71" t="s">
        <v>37</v>
      </c>
      <c r="D4104" s="72">
        <v>97.5</v>
      </c>
    </row>
    <row r="4105" spans="1:4" x14ac:dyDescent="0.25">
      <c r="A4105" s="71">
        <v>92471</v>
      </c>
      <c r="B4105" s="70" t="s">
        <v>4053</v>
      </c>
      <c r="C4105" s="71" t="s">
        <v>37</v>
      </c>
      <c r="D4105" s="72">
        <v>88.89</v>
      </c>
    </row>
    <row r="4106" spans="1:4" x14ac:dyDescent="0.25">
      <c r="A4106" s="71">
        <v>92475</v>
      </c>
      <c r="B4106" s="70" t="s">
        <v>4054</v>
      </c>
      <c r="C4106" s="71" t="s">
        <v>37</v>
      </c>
      <c r="D4106" s="72">
        <v>81.93</v>
      </c>
    </row>
    <row r="4107" spans="1:4" x14ac:dyDescent="0.25">
      <c r="A4107" s="71">
        <v>92479</v>
      </c>
      <c r="B4107" s="70" t="s">
        <v>4055</v>
      </c>
      <c r="C4107" s="71" t="s">
        <v>37</v>
      </c>
      <c r="D4107" s="72">
        <v>66.95</v>
      </c>
    </row>
    <row r="4108" spans="1:4" x14ac:dyDescent="0.25">
      <c r="A4108" s="71">
        <v>92451</v>
      </c>
      <c r="B4108" s="70" t="s">
        <v>4056</v>
      </c>
      <c r="C4108" s="71" t="s">
        <v>37</v>
      </c>
      <c r="D4108" s="72">
        <v>187.29</v>
      </c>
    </row>
    <row r="4109" spans="1:4" x14ac:dyDescent="0.25">
      <c r="A4109" s="71">
        <v>92455</v>
      </c>
      <c r="B4109" s="70" t="s">
        <v>4057</v>
      </c>
      <c r="C4109" s="71" t="s">
        <v>37</v>
      </c>
      <c r="D4109" s="72">
        <v>152.29</v>
      </c>
    </row>
    <row r="4110" spans="1:4" x14ac:dyDescent="0.25">
      <c r="A4110" s="71">
        <v>92459</v>
      </c>
      <c r="B4110" s="70" t="s">
        <v>4058</v>
      </c>
      <c r="C4110" s="71" t="s">
        <v>37</v>
      </c>
      <c r="D4110" s="72">
        <v>128.88999999999999</v>
      </c>
    </row>
    <row r="4111" spans="1:4" x14ac:dyDescent="0.25">
      <c r="A4111" s="71">
        <v>92463</v>
      </c>
      <c r="B4111" s="70" t="s">
        <v>4059</v>
      </c>
      <c r="C4111" s="71" t="s">
        <v>37</v>
      </c>
      <c r="D4111" s="72">
        <v>116.63</v>
      </c>
    </row>
    <row r="4112" spans="1:4" x14ac:dyDescent="0.25">
      <c r="A4112" s="71">
        <v>92446</v>
      </c>
      <c r="B4112" s="70" t="s">
        <v>4060</v>
      </c>
      <c r="C4112" s="71" t="s">
        <v>37</v>
      </c>
      <c r="D4112" s="72">
        <v>288.19</v>
      </c>
    </row>
    <row r="4113" spans="1:4" x14ac:dyDescent="0.25">
      <c r="A4113" s="71">
        <v>92447</v>
      </c>
      <c r="B4113" s="70" t="s">
        <v>4061</v>
      </c>
      <c r="C4113" s="71" t="s">
        <v>37</v>
      </c>
      <c r="D4113" s="72">
        <v>198.78</v>
      </c>
    </row>
    <row r="4114" spans="1:4" x14ac:dyDescent="0.25">
      <c r="A4114" s="71">
        <v>92448</v>
      </c>
      <c r="B4114" s="70" t="s">
        <v>4062</v>
      </c>
      <c r="C4114" s="71" t="s">
        <v>37</v>
      </c>
      <c r="D4114" s="72">
        <v>153.82</v>
      </c>
    </row>
    <row r="4115" spans="1:4" x14ac:dyDescent="0.25">
      <c r="A4115" s="71">
        <v>92466</v>
      </c>
      <c r="B4115" s="70" t="s">
        <v>4063</v>
      </c>
      <c r="C4115" s="71" t="s">
        <v>37</v>
      </c>
      <c r="D4115" s="72">
        <v>312.88</v>
      </c>
    </row>
    <row r="4116" spans="1:4" x14ac:dyDescent="0.25">
      <c r="A4116" s="71">
        <v>92470</v>
      </c>
      <c r="B4116" s="70" t="s">
        <v>4064</v>
      </c>
      <c r="C4116" s="71" t="s">
        <v>37</v>
      </c>
      <c r="D4116" s="72">
        <v>306.14</v>
      </c>
    </row>
    <row r="4117" spans="1:4" x14ac:dyDescent="0.25">
      <c r="A4117" s="71">
        <v>92474</v>
      </c>
      <c r="B4117" s="70" t="s">
        <v>4065</v>
      </c>
      <c r="C4117" s="71" t="s">
        <v>37</v>
      </c>
      <c r="D4117" s="72">
        <v>300.39</v>
      </c>
    </row>
    <row r="4118" spans="1:4" x14ac:dyDescent="0.25">
      <c r="A4118" s="71">
        <v>92478</v>
      </c>
      <c r="B4118" s="70" t="s">
        <v>4066</v>
      </c>
      <c r="C4118" s="71" t="s">
        <v>37</v>
      </c>
      <c r="D4118" s="72">
        <v>288.92</v>
      </c>
    </row>
    <row r="4119" spans="1:4" x14ac:dyDescent="0.25">
      <c r="A4119" s="71">
        <v>92450</v>
      </c>
      <c r="B4119" s="70" t="s">
        <v>4067</v>
      </c>
      <c r="C4119" s="71" t="s">
        <v>37</v>
      </c>
      <c r="D4119" s="72">
        <v>381.43</v>
      </c>
    </row>
    <row r="4120" spans="1:4" x14ac:dyDescent="0.25">
      <c r="A4120" s="71">
        <v>92454</v>
      </c>
      <c r="B4120" s="70" t="s">
        <v>4068</v>
      </c>
      <c r="C4120" s="71" t="s">
        <v>37</v>
      </c>
      <c r="D4120" s="72">
        <v>349.69</v>
      </c>
    </row>
    <row r="4121" spans="1:4" x14ac:dyDescent="0.25">
      <c r="A4121" s="71">
        <v>92458</v>
      </c>
      <c r="B4121" s="70" t="s">
        <v>4069</v>
      </c>
      <c r="C4121" s="71" t="s">
        <v>37</v>
      </c>
      <c r="D4121" s="72">
        <v>330.2</v>
      </c>
    </row>
    <row r="4122" spans="1:4" x14ac:dyDescent="0.25">
      <c r="A4122" s="71">
        <v>92462</v>
      </c>
      <c r="B4122" s="70" t="s">
        <v>4070</v>
      </c>
      <c r="C4122" s="71" t="s">
        <v>37</v>
      </c>
      <c r="D4122" s="72">
        <v>318.08999999999997</v>
      </c>
    </row>
    <row r="4123" spans="1:4" x14ac:dyDescent="0.25">
      <c r="A4123" s="71">
        <v>92468</v>
      </c>
      <c r="B4123" s="70" t="s">
        <v>4071</v>
      </c>
      <c r="C4123" s="71" t="s">
        <v>37</v>
      </c>
      <c r="D4123" s="72">
        <v>133.09</v>
      </c>
    </row>
    <row r="4124" spans="1:4" x14ac:dyDescent="0.25">
      <c r="A4124" s="71">
        <v>92472</v>
      </c>
      <c r="B4124" s="70" t="s">
        <v>4072</v>
      </c>
      <c r="C4124" s="71" t="s">
        <v>37</v>
      </c>
      <c r="D4124" s="72">
        <v>127.14</v>
      </c>
    </row>
    <row r="4125" spans="1:4" x14ac:dyDescent="0.25">
      <c r="A4125" s="71">
        <v>92476</v>
      </c>
      <c r="B4125" s="70" t="s">
        <v>4073</v>
      </c>
      <c r="C4125" s="71" t="s">
        <v>37</v>
      </c>
      <c r="D4125" s="72">
        <v>122.14</v>
      </c>
    </row>
    <row r="4126" spans="1:4" x14ac:dyDescent="0.25">
      <c r="A4126" s="71">
        <v>92480</v>
      </c>
      <c r="B4126" s="70" t="s">
        <v>4074</v>
      </c>
      <c r="C4126" s="71" t="s">
        <v>37</v>
      </c>
      <c r="D4126" s="72">
        <v>112</v>
      </c>
    </row>
    <row r="4127" spans="1:4" x14ac:dyDescent="0.25">
      <c r="A4127" s="71">
        <v>92452</v>
      </c>
      <c r="B4127" s="70" t="s">
        <v>4075</v>
      </c>
      <c r="C4127" s="71" t="s">
        <v>37</v>
      </c>
      <c r="D4127" s="72">
        <v>200.6</v>
      </c>
    </row>
    <row r="4128" spans="1:4" x14ac:dyDescent="0.25">
      <c r="A4128" s="71">
        <v>92456</v>
      </c>
      <c r="B4128" s="70" t="s">
        <v>4076</v>
      </c>
      <c r="C4128" s="71" t="s">
        <v>37</v>
      </c>
      <c r="D4128" s="72">
        <v>168.69</v>
      </c>
    </row>
    <row r="4129" spans="1:4" x14ac:dyDescent="0.25">
      <c r="A4129" s="71">
        <v>92460</v>
      </c>
      <c r="B4129" s="70" t="s">
        <v>4077</v>
      </c>
      <c r="C4129" s="71" t="s">
        <v>37</v>
      </c>
      <c r="D4129" s="72">
        <v>141.74</v>
      </c>
    </row>
    <row r="4130" spans="1:4" x14ac:dyDescent="0.25">
      <c r="A4130" s="71">
        <v>92464</v>
      </c>
      <c r="B4130" s="70" t="s">
        <v>4078</v>
      </c>
      <c r="C4130" s="71" t="s">
        <v>37</v>
      </c>
      <c r="D4130" s="72">
        <v>137.9</v>
      </c>
    </row>
    <row r="4131" spans="1:4" x14ac:dyDescent="0.25">
      <c r="A4131" s="71">
        <v>105403</v>
      </c>
      <c r="B4131" s="70" t="s">
        <v>4079</v>
      </c>
      <c r="C4131" s="71" t="s">
        <v>37</v>
      </c>
      <c r="D4131" s="72">
        <v>191.39</v>
      </c>
    </row>
    <row r="4132" spans="1:4" x14ac:dyDescent="0.25">
      <c r="A4132" s="71">
        <v>96252</v>
      </c>
      <c r="B4132" s="70" t="s">
        <v>4080</v>
      </c>
      <c r="C4132" s="71" t="s">
        <v>37</v>
      </c>
      <c r="D4132" s="72">
        <v>155.03</v>
      </c>
    </row>
    <row r="4133" spans="1:4" x14ac:dyDescent="0.25">
      <c r="A4133" s="71">
        <v>96254</v>
      </c>
      <c r="B4133" s="70" t="s">
        <v>4081</v>
      </c>
      <c r="C4133" s="71" t="s">
        <v>16</v>
      </c>
      <c r="D4133" s="72">
        <v>0</v>
      </c>
    </row>
    <row r="4134" spans="1:4" x14ac:dyDescent="0.25">
      <c r="A4134" s="71">
        <v>96253</v>
      </c>
      <c r="B4134" s="70" t="s">
        <v>4082</v>
      </c>
      <c r="C4134" s="71" t="s">
        <v>16</v>
      </c>
      <c r="D4134" s="72">
        <v>0</v>
      </c>
    </row>
    <row r="4135" spans="1:4" x14ac:dyDescent="0.25">
      <c r="A4135" s="71">
        <v>105406</v>
      </c>
      <c r="B4135" s="70" t="s">
        <v>4083</v>
      </c>
      <c r="C4135" s="71" t="s">
        <v>37</v>
      </c>
      <c r="D4135" s="72">
        <v>197.45</v>
      </c>
    </row>
    <row r="4136" spans="1:4" x14ac:dyDescent="0.25">
      <c r="A4136" s="71">
        <v>96264</v>
      </c>
      <c r="B4136" s="70" t="s">
        <v>4084</v>
      </c>
      <c r="C4136" s="71" t="s">
        <v>37</v>
      </c>
      <c r="D4136" s="72">
        <v>0</v>
      </c>
    </row>
    <row r="4137" spans="1:4" x14ac:dyDescent="0.25">
      <c r="A4137" s="71">
        <v>105405</v>
      </c>
      <c r="B4137" s="70" t="s">
        <v>4085</v>
      </c>
      <c r="C4137" s="71" t="s">
        <v>37</v>
      </c>
      <c r="D4137" s="72">
        <v>0</v>
      </c>
    </row>
    <row r="4138" spans="1:4" x14ac:dyDescent="0.25">
      <c r="A4138" s="71">
        <v>96258</v>
      </c>
      <c r="B4138" s="70" t="s">
        <v>4086</v>
      </c>
      <c r="C4138" s="71" t="s">
        <v>37</v>
      </c>
      <c r="D4138" s="72">
        <v>139.6</v>
      </c>
    </row>
    <row r="4139" spans="1:4" x14ac:dyDescent="0.25">
      <c r="A4139" s="71">
        <v>96262</v>
      </c>
      <c r="B4139" s="70" t="s">
        <v>4087</v>
      </c>
      <c r="C4139" s="71" t="s">
        <v>37</v>
      </c>
      <c r="D4139" s="72">
        <v>0</v>
      </c>
    </row>
    <row r="4140" spans="1:4" x14ac:dyDescent="0.25">
      <c r="A4140" s="71">
        <v>105404</v>
      </c>
      <c r="B4140" s="70" t="s">
        <v>4088</v>
      </c>
      <c r="C4140" s="71" t="s">
        <v>37</v>
      </c>
      <c r="D4140" s="72">
        <v>0</v>
      </c>
    </row>
    <row r="4141" spans="1:4" x14ac:dyDescent="0.25">
      <c r="A4141" s="71">
        <v>92751</v>
      </c>
      <c r="B4141" s="70" t="s">
        <v>4089</v>
      </c>
      <c r="C4141" s="71" t="s">
        <v>42</v>
      </c>
      <c r="D4141" s="72">
        <v>1762.43</v>
      </c>
    </row>
    <row r="4142" spans="1:4" x14ac:dyDescent="0.25">
      <c r="A4142" s="71">
        <v>92752</v>
      </c>
      <c r="B4142" s="70" t="s">
        <v>4090</v>
      </c>
      <c r="C4142" s="71" t="s">
        <v>42</v>
      </c>
      <c r="D4142" s="72">
        <v>2089.5500000000002</v>
      </c>
    </row>
    <row r="4143" spans="1:4" x14ac:dyDescent="0.25">
      <c r="A4143" s="71">
        <v>92750</v>
      </c>
      <c r="B4143" s="70" t="s">
        <v>4091</v>
      </c>
      <c r="C4143" s="71" t="s">
        <v>42</v>
      </c>
      <c r="D4143" s="72">
        <v>1432.92</v>
      </c>
    </row>
    <row r="4144" spans="1:4" x14ac:dyDescent="0.25">
      <c r="A4144" s="71">
        <v>92749</v>
      </c>
      <c r="B4144" s="70" t="s">
        <v>4092</v>
      </c>
      <c r="C4144" s="71" t="s">
        <v>42</v>
      </c>
      <c r="D4144" s="72">
        <v>869.44</v>
      </c>
    </row>
    <row r="4145" spans="1:4" x14ac:dyDescent="0.25">
      <c r="A4145" s="71">
        <v>92745</v>
      </c>
      <c r="B4145" s="70" t="s">
        <v>4093</v>
      </c>
      <c r="C4145" s="71" t="s">
        <v>42</v>
      </c>
      <c r="D4145" s="72">
        <v>744.59</v>
      </c>
    </row>
    <row r="4146" spans="1:4" x14ac:dyDescent="0.25">
      <c r="A4146" s="71">
        <v>92747</v>
      </c>
      <c r="B4146" s="70" t="s">
        <v>4094</v>
      </c>
      <c r="C4146" s="71" t="s">
        <v>42</v>
      </c>
      <c r="D4146" s="72">
        <v>824.58</v>
      </c>
    </row>
    <row r="4147" spans="1:4" x14ac:dyDescent="0.25">
      <c r="A4147" s="71">
        <v>92743</v>
      </c>
      <c r="B4147" s="70" t="s">
        <v>4095</v>
      </c>
      <c r="C4147" s="71" t="s">
        <v>42</v>
      </c>
      <c r="D4147" s="72">
        <v>616.87</v>
      </c>
    </row>
    <row r="4148" spans="1:4" x14ac:dyDescent="0.25">
      <c r="A4148" s="71">
        <v>92746</v>
      </c>
      <c r="B4148" s="70" t="s">
        <v>4096</v>
      </c>
      <c r="C4148" s="71" t="s">
        <v>42</v>
      </c>
      <c r="D4148" s="72">
        <v>672.99</v>
      </c>
    </row>
    <row r="4149" spans="1:4" x14ac:dyDescent="0.25">
      <c r="A4149" s="71">
        <v>92748</v>
      </c>
      <c r="B4149" s="70" t="s">
        <v>4097</v>
      </c>
      <c r="C4149" s="71" t="s">
        <v>42</v>
      </c>
      <c r="D4149" s="72">
        <v>736.32</v>
      </c>
    </row>
    <row r="4150" spans="1:4" x14ac:dyDescent="0.25">
      <c r="A4150" s="71">
        <v>92744</v>
      </c>
      <c r="B4150" s="70" t="s">
        <v>4098</v>
      </c>
      <c r="C4150" s="71" t="s">
        <v>42</v>
      </c>
      <c r="D4150" s="72">
        <v>568.53</v>
      </c>
    </row>
    <row r="4151" spans="1:4" x14ac:dyDescent="0.25">
      <c r="A4151" s="71">
        <v>92754</v>
      </c>
      <c r="B4151" s="70" t="s">
        <v>4099</v>
      </c>
      <c r="C4151" s="71" t="s">
        <v>42</v>
      </c>
      <c r="D4151" s="72">
        <v>571.29</v>
      </c>
    </row>
    <row r="4152" spans="1:4" x14ac:dyDescent="0.25">
      <c r="A4152" s="71">
        <v>92753</v>
      </c>
      <c r="B4152" s="70" t="s">
        <v>4100</v>
      </c>
      <c r="C4152" s="71" t="s">
        <v>42</v>
      </c>
      <c r="D4152" s="72">
        <v>582.91</v>
      </c>
    </row>
    <row r="4153" spans="1:4" x14ac:dyDescent="0.25">
      <c r="A4153" s="71">
        <v>92755</v>
      </c>
      <c r="B4153" s="70" t="s">
        <v>4101</v>
      </c>
      <c r="C4153" s="71" t="s">
        <v>37</v>
      </c>
      <c r="D4153" s="72">
        <v>223.59</v>
      </c>
    </row>
    <row r="4154" spans="1:4" x14ac:dyDescent="0.25">
      <c r="A4154" s="71">
        <v>92756</v>
      </c>
      <c r="B4154" s="70" t="s">
        <v>4102</v>
      </c>
      <c r="C4154" s="71" t="s">
        <v>37</v>
      </c>
      <c r="D4154" s="72">
        <v>257.37</v>
      </c>
    </row>
    <row r="4155" spans="1:4" x14ac:dyDescent="0.25">
      <c r="A4155" s="71">
        <v>92757</v>
      </c>
      <c r="B4155" s="70" t="s">
        <v>4103</v>
      </c>
      <c r="C4155" s="71" t="s">
        <v>37</v>
      </c>
      <c r="D4155" s="72">
        <v>297.77</v>
      </c>
    </row>
    <row r="4156" spans="1:4" x14ac:dyDescent="0.25">
      <c r="A4156" s="71">
        <v>92758</v>
      </c>
      <c r="B4156" s="70" t="s">
        <v>4104</v>
      </c>
      <c r="C4156" s="71" t="s">
        <v>42</v>
      </c>
      <c r="D4156" s="72">
        <v>620.83000000000004</v>
      </c>
    </row>
    <row r="4157" spans="1:4" x14ac:dyDescent="0.25">
      <c r="A4157" s="71">
        <v>104500</v>
      </c>
      <c r="B4157" s="70" t="s">
        <v>19041</v>
      </c>
      <c r="C4157" s="71" t="s">
        <v>16</v>
      </c>
      <c r="D4157" s="72">
        <v>0</v>
      </c>
    </row>
    <row r="4158" spans="1:4" x14ac:dyDescent="0.25">
      <c r="A4158" s="71">
        <v>104503</v>
      </c>
      <c r="B4158" s="70" t="s">
        <v>19042</v>
      </c>
      <c r="C4158" s="71" t="s">
        <v>16</v>
      </c>
      <c r="D4158" s="72">
        <v>0</v>
      </c>
    </row>
    <row r="4159" spans="1:4" x14ac:dyDescent="0.25">
      <c r="A4159" s="71">
        <v>104504</v>
      </c>
      <c r="B4159" s="70" t="s">
        <v>19043</v>
      </c>
      <c r="C4159" s="71" t="s">
        <v>16</v>
      </c>
      <c r="D4159" s="72">
        <v>0</v>
      </c>
    </row>
    <row r="4160" spans="1:4" x14ac:dyDescent="0.25">
      <c r="A4160" s="71">
        <v>104507</v>
      </c>
      <c r="B4160" s="70" t="s">
        <v>19044</v>
      </c>
      <c r="C4160" s="71" t="s">
        <v>16</v>
      </c>
      <c r="D4160" s="72">
        <v>0</v>
      </c>
    </row>
    <row r="4161" spans="1:4" x14ac:dyDescent="0.25">
      <c r="A4161" s="71">
        <v>104508</v>
      </c>
      <c r="B4161" s="70" t="s">
        <v>19045</v>
      </c>
      <c r="C4161" s="71" t="s">
        <v>16</v>
      </c>
      <c r="D4161" s="72">
        <v>0</v>
      </c>
    </row>
    <row r="4162" spans="1:4" x14ac:dyDescent="0.25">
      <c r="A4162" s="71">
        <v>104509</v>
      </c>
      <c r="B4162" s="70" t="s">
        <v>19046</v>
      </c>
      <c r="C4162" s="71" t="s">
        <v>16</v>
      </c>
      <c r="D4162" s="72">
        <v>0</v>
      </c>
    </row>
    <row r="4163" spans="1:4" x14ac:dyDescent="0.25">
      <c r="A4163" s="71">
        <v>104512</v>
      </c>
      <c r="B4163" s="70" t="s">
        <v>19047</v>
      </c>
      <c r="C4163" s="71" t="s">
        <v>16</v>
      </c>
      <c r="D4163" s="72">
        <v>0</v>
      </c>
    </row>
    <row r="4164" spans="1:4" x14ac:dyDescent="0.25">
      <c r="A4164" s="71">
        <v>104513</v>
      </c>
      <c r="B4164" s="70" t="s">
        <v>19048</v>
      </c>
      <c r="C4164" s="71" t="s">
        <v>16</v>
      </c>
      <c r="D4164" s="72">
        <v>0</v>
      </c>
    </row>
    <row r="4165" spans="1:4" x14ac:dyDescent="0.25">
      <c r="A4165" s="71">
        <v>104514</v>
      </c>
      <c r="B4165" s="70" t="s">
        <v>19049</v>
      </c>
      <c r="C4165" s="71" t="s">
        <v>16</v>
      </c>
      <c r="D4165" s="72">
        <v>0</v>
      </c>
    </row>
    <row r="4166" spans="1:4" x14ac:dyDescent="0.25">
      <c r="A4166" s="71">
        <v>104501</v>
      </c>
      <c r="B4166" s="70" t="s">
        <v>19050</v>
      </c>
      <c r="C4166" s="71" t="s">
        <v>16</v>
      </c>
      <c r="D4166" s="72">
        <v>0</v>
      </c>
    </row>
    <row r="4167" spans="1:4" x14ac:dyDescent="0.25">
      <c r="A4167" s="71">
        <v>104502</v>
      </c>
      <c r="B4167" s="70" t="s">
        <v>19051</v>
      </c>
      <c r="C4167" s="71" t="s">
        <v>16</v>
      </c>
      <c r="D4167" s="72">
        <v>0</v>
      </c>
    </row>
    <row r="4168" spans="1:4" x14ac:dyDescent="0.25">
      <c r="A4168" s="71">
        <v>104505</v>
      </c>
      <c r="B4168" s="70" t="s">
        <v>19052</v>
      </c>
      <c r="C4168" s="71" t="s">
        <v>16</v>
      </c>
      <c r="D4168" s="72">
        <v>0</v>
      </c>
    </row>
    <row r="4169" spans="1:4" x14ac:dyDescent="0.25">
      <c r="A4169" s="71">
        <v>104506</v>
      </c>
      <c r="B4169" s="70" t="s">
        <v>19053</v>
      </c>
      <c r="C4169" s="71" t="s">
        <v>16</v>
      </c>
      <c r="D4169" s="72">
        <v>0</v>
      </c>
    </row>
    <row r="4170" spans="1:4" x14ac:dyDescent="0.25">
      <c r="A4170" s="71">
        <v>104510</v>
      </c>
      <c r="B4170" s="70" t="s">
        <v>19054</v>
      </c>
      <c r="C4170" s="71" t="s">
        <v>16</v>
      </c>
      <c r="D4170" s="72">
        <v>0</v>
      </c>
    </row>
    <row r="4171" spans="1:4" x14ac:dyDescent="0.25">
      <c r="A4171" s="71">
        <v>104511</v>
      </c>
      <c r="B4171" s="70" t="s">
        <v>19055</v>
      </c>
      <c r="C4171" s="71" t="s">
        <v>16</v>
      </c>
      <c r="D4171" s="72">
        <v>0</v>
      </c>
    </row>
    <row r="4172" spans="1:4" x14ac:dyDescent="0.25">
      <c r="A4172" s="71">
        <v>104491</v>
      </c>
      <c r="B4172" s="70" t="s">
        <v>19056</v>
      </c>
      <c r="C4172" s="71" t="s">
        <v>16</v>
      </c>
      <c r="D4172" s="72">
        <v>4244.79</v>
      </c>
    </row>
    <row r="4173" spans="1:4" x14ac:dyDescent="0.25">
      <c r="A4173" s="71">
        <v>104492</v>
      </c>
      <c r="B4173" s="70" t="s">
        <v>19057</v>
      </c>
      <c r="C4173" s="71" t="s">
        <v>16</v>
      </c>
      <c r="D4173" s="72">
        <v>5308.09</v>
      </c>
    </row>
    <row r="4174" spans="1:4" x14ac:dyDescent="0.25">
      <c r="A4174" s="71">
        <v>104493</v>
      </c>
      <c r="B4174" s="70" t="s">
        <v>19058</v>
      </c>
      <c r="C4174" s="71" t="s">
        <v>16</v>
      </c>
      <c r="D4174" s="72">
        <v>0</v>
      </c>
    </row>
    <row r="4175" spans="1:4" x14ac:dyDescent="0.25">
      <c r="A4175" s="71">
        <v>104494</v>
      </c>
      <c r="B4175" s="70" t="s">
        <v>19059</v>
      </c>
      <c r="C4175" s="71" t="s">
        <v>16</v>
      </c>
      <c r="D4175" s="72">
        <v>7172.51</v>
      </c>
    </row>
    <row r="4176" spans="1:4" x14ac:dyDescent="0.25">
      <c r="A4176" s="71">
        <v>104495</v>
      </c>
      <c r="B4176" s="70" t="s">
        <v>19060</v>
      </c>
      <c r="C4176" s="71" t="s">
        <v>16</v>
      </c>
      <c r="D4176" s="72">
        <v>0</v>
      </c>
    </row>
    <row r="4177" spans="1:4" x14ac:dyDescent="0.25">
      <c r="A4177" s="71">
        <v>104496</v>
      </c>
      <c r="B4177" s="70" t="s">
        <v>19061</v>
      </c>
      <c r="C4177" s="71" t="s">
        <v>16</v>
      </c>
      <c r="D4177" s="72">
        <v>0</v>
      </c>
    </row>
    <row r="4178" spans="1:4" x14ac:dyDescent="0.25">
      <c r="A4178" s="71">
        <v>104497</v>
      </c>
      <c r="B4178" s="70" t="s">
        <v>19062</v>
      </c>
      <c r="C4178" s="71" t="s">
        <v>16</v>
      </c>
      <c r="D4178" s="72">
        <v>8595.08</v>
      </c>
    </row>
    <row r="4179" spans="1:4" x14ac:dyDescent="0.25">
      <c r="A4179" s="71">
        <v>104498</v>
      </c>
      <c r="B4179" s="70" t="s">
        <v>19063</v>
      </c>
      <c r="C4179" s="71" t="s">
        <v>16</v>
      </c>
      <c r="D4179" s="72">
        <v>0</v>
      </c>
    </row>
    <row r="4180" spans="1:4" x14ac:dyDescent="0.25">
      <c r="A4180" s="71">
        <v>104499</v>
      </c>
      <c r="B4180" s="70" t="s">
        <v>19064</v>
      </c>
      <c r="C4180" s="71" t="s">
        <v>16</v>
      </c>
      <c r="D4180" s="72">
        <v>0</v>
      </c>
    </row>
    <row r="4181" spans="1:4" x14ac:dyDescent="0.25">
      <c r="A4181" s="71">
        <v>104515</v>
      </c>
      <c r="B4181" s="70" t="s">
        <v>4105</v>
      </c>
      <c r="C4181" s="71" t="s">
        <v>37</v>
      </c>
      <c r="D4181" s="72">
        <v>23.85</v>
      </c>
    </row>
    <row r="4182" spans="1:4" x14ac:dyDescent="0.25">
      <c r="A4182" s="71">
        <v>87430</v>
      </c>
      <c r="B4182" s="70" t="s">
        <v>4106</v>
      </c>
      <c r="C4182" s="71" t="s">
        <v>37</v>
      </c>
      <c r="D4182" s="72">
        <v>19.77</v>
      </c>
    </row>
    <row r="4183" spans="1:4" x14ac:dyDescent="0.25">
      <c r="A4183" s="71">
        <v>87433</v>
      </c>
      <c r="B4183" s="70" t="s">
        <v>4107</v>
      </c>
      <c r="C4183" s="71" t="s">
        <v>37</v>
      </c>
      <c r="D4183" s="72">
        <v>28.85</v>
      </c>
    </row>
    <row r="4184" spans="1:4" x14ac:dyDescent="0.25">
      <c r="A4184" s="71">
        <v>87436</v>
      </c>
      <c r="B4184" s="70" t="s">
        <v>4108</v>
      </c>
      <c r="C4184" s="71" t="s">
        <v>37</v>
      </c>
      <c r="D4184" s="72">
        <v>32.61</v>
      </c>
    </row>
    <row r="4185" spans="1:4" x14ac:dyDescent="0.25">
      <c r="A4185" s="71">
        <v>87439</v>
      </c>
      <c r="B4185" s="70" t="s">
        <v>4109</v>
      </c>
      <c r="C4185" s="71" t="s">
        <v>37</v>
      </c>
      <c r="D4185" s="72">
        <v>40.07</v>
      </c>
    </row>
    <row r="4186" spans="1:4" x14ac:dyDescent="0.25">
      <c r="A4186" s="71">
        <v>104633</v>
      </c>
      <c r="B4186" s="70" t="s">
        <v>4110</v>
      </c>
      <c r="C4186" s="71" t="s">
        <v>37</v>
      </c>
      <c r="D4186" s="72">
        <v>27.11</v>
      </c>
    </row>
    <row r="4187" spans="1:4" x14ac:dyDescent="0.25">
      <c r="A4187" s="71">
        <v>104634</v>
      </c>
      <c r="B4187" s="70" t="s">
        <v>4111</v>
      </c>
      <c r="C4187" s="71" t="s">
        <v>37</v>
      </c>
      <c r="D4187" s="72">
        <v>40.21</v>
      </c>
    </row>
    <row r="4188" spans="1:4" x14ac:dyDescent="0.25">
      <c r="A4188" s="71">
        <v>87418</v>
      </c>
      <c r="B4188" s="70" t="s">
        <v>4112</v>
      </c>
      <c r="C4188" s="71" t="s">
        <v>37</v>
      </c>
      <c r="D4188" s="72">
        <v>19.899999999999999</v>
      </c>
    </row>
    <row r="4189" spans="1:4" x14ac:dyDescent="0.25">
      <c r="A4189" s="71">
        <v>87421</v>
      </c>
      <c r="B4189" s="70" t="s">
        <v>4113</v>
      </c>
      <c r="C4189" s="71" t="s">
        <v>37</v>
      </c>
      <c r="D4189" s="72">
        <v>30.61</v>
      </c>
    </row>
    <row r="4190" spans="1:4" x14ac:dyDescent="0.25">
      <c r="A4190" s="71">
        <v>104628</v>
      </c>
      <c r="B4190" s="70" t="s">
        <v>4114</v>
      </c>
      <c r="C4190" s="71" t="s">
        <v>37</v>
      </c>
      <c r="D4190" s="72">
        <v>30.64</v>
      </c>
    </row>
    <row r="4191" spans="1:4" x14ac:dyDescent="0.25">
      <c r="A4191" s="71">
        <v>104631</v>
      </c>
      <c r="B4191" s="70" t="s">
        <v>4115</v>
      </c>
      <c r="C4191" s="71" t="s">
        <v>37</v>
      </c>
      <c r="D4191" s="72">
        <v>42.1</v>
      </c>
    </row>
    <row r="4192" spans="1:4" x14ac:dyDescent="0.25">
      <c r="A4192" s="71">
        <v>104627</v>
      </c>
      <c r="B4192" s="70" t="s">
        <v>4116</v>
      </c>
      <c r="C4192" s="71" t="s">
        <v>37</v>
      </c>
      <c r="D4192" s="72">
        <v>19.88</v>
      </c>
    </row>
    <row r="4193" spans="1:4" x14ac:dyDescent="0.25">
      <c r="A4193" s="71">
        <v>104630</v>
      </c>
      <c r="B4193" s="70" t="s">
        <v>4117</v>
      </c>
      <c r="C4193" s="71" t="s">
        <v>37</v>
      </c>
      <c r="D4193" s="72">
        <v>31.35</v>
      </c>
    </row>
    <row r="4194" spans="1:4" x14ac:dyDescent="0.25">
      <c r="A4194" s="71">
        <v>104629</v>
      </c>
      <c r="B4194" s="70" t="s">
        <v>4118</v>
      </c>
      <c r="C4194" s="71" t="s">
        <v>37</v>
      </c>
      <c r="D4194" s="72">
        <v>36.81</v>
      </c>
    </row>
    <row r="4195" spans="1:4" x14ac:dyDescent="0.25">
      <c r="A4195" s="71">
        <v>104632</v>
      </c>
      <c r="B4195" s="70" t="s">
        <v>4119</v>
      </c>
      <c r="C4195" s="71" t="s">
        <v>37</v>
      </c>
      <c r="D4195" s="72">
        <v>48.28</v>
      </c>
    </row>
    <row r="4196" spans="1:4" x14ac:dyDescent="0.25">
      <c r="A4196" s="71">
        <v>87412</v>
      </c>
      <c r="B4196" s="70" t="s">
        <v>4120</v>
      </c>
      <c r="C4196" s="71" t="s">
        <v>37</v>
      </c>
      <c r="D4196" s="72">
        <v>25.56</v>
      </c>
    </row>
    <row r="4197" spans="1:4" x14ac:dyDescent="0.25">
      <c r="A4197" s="71">
        <v>87415</v>
      </c>
      <c r="B4197" s="70" t="s">
        <v>4121</v>
      </c>
      <c r="C4197" s="71" t="s">
        <v>37</v>
      </c>
      <c r="D4197" s="72">
        <v>35.89</v>
      </c>
    </row>
    <row r="4198" spans="1:4" x14ac:dyDescent="0.25">
      <c r="A4198" s="71">
        <v>87411</v>
      </c>
      <c r="B4198" s="70" t="s">
        <v>4122</v>
      </c>
      <c r="C4198" s="71" t="s">
        <v>37</v>
      </c>
      <c r="D4198" s="72">
        <v>17.27</v>
      </c>
    </row>
    <row r="4199" spans="1:4" x14ac:dyDescent="0.25">
      <c r="A4199" s="71">
        <v>87414</v>
      </c>
      <c r="B4199" s="70" t="s">
        <v>4123</v>
      </c>
      <c r="C4199" s="71" t="s">
        <v>37</v>
      </c>
      <c r="D4199" s="72">
        <v>27.61</v>
      </c>
    </row>
    <row r="4200" spans="1:4" x14ac:dyDescent="0.25">
      <c r="A4200" s="71">
        <v>87413</v>
      </c>
      <c r="B4200" s="70" t="s">
        <v>4124</v>
      </c>
      <c r="C4200" s="71" t="s">
        <v>37</v>
      </c>
      <c r="D4200" s="72">
        <v>30.32</v>
      </c>
    </row>
    <row r="4201" spans="1:4" x14ac:dyDescent="0.25">
      <c r="A4201" s="71">
        <v>87416</v>
      </c>
      <c r="B4201" s="70" t="s">
        <v>4125</v>
      </c>
      <c r="C4201" s="71" t="s">
        <v>37</v>
      </c>
      <c r="D4201" s="72">
        <v>40.65</v>
      </c>
    </row>
    <row r="4202" spans="1:4" x14ac:dyDescent="0.25">
      <c r="A4202" s="71">
        <v>104635</v>
      </c>
      <c r="B4202" s="70" t="s">
        <v>4126</v>
      </c>
      <c r="C4202" s="71" t="s">
        <v>37</v>
      </c>
      <c r="D4202" s="72">
        <v>55.18</v>
      </c>
    </row>
    <row r="4203" spans="1:4" x14ac:dyDescent="0.25">
      <c r="A4203" s="71">
        <v>104636</v>
      </c>
      <c r="B4203" s="70" t="s">
        <v>4127</v>
      </c>
      <c r="C4203" s="71" t="s">
        <v>37</v>
      </c>
      <c r="D4203" s="72">
        <v>64.3</v>
      </c>
    </row>
    <row r="4204" spans="1:4" x14ac:dyDescent="0.25">
      <c r="A4204" s="71">
        <v>87424</v>
      </c>
      <c r="B4204" s="70" t="s">
        <v>4128</v>
      </c>
      <c r="C4204" s="71" t="s">
        <v>37</v>
      </c>
      <c r="D4204" s="72">
        <v>39.869999999999997</v>
      </c>
    </row>
    <row r="4205" spans="1:4" x14ac:dyDescent="0.25">
      <c r="A4205" s="71">
        <v>87427</v>
      </c>
      <c r="B4205" s="70" t="s">
        <v>4129</v>
      </c>
      <c r="C4205" s="71" t="s">
        <v>37</v>
      </c>
      <c r="D4205" s="72">
        <v>47.33</v>
      </c>
    </row>
    <row r="4206" spans="1:4" x14ac:dyDescent="0.25">
      <c r="A4206" s="71">
        <v>89998</v>
      </c>
      <c r="B4206" s="70" t="s">
        <v>4130</v>
      </c>
      <c r="C4206" s="71" t="s">
        <v>66</v>
      </c>
      <c r="D4206" s="72">
        <v>10.210000000000001</v>
      </c>
    </row>
    <row r="4207" spans="1:4" x14ac:dyDescent="0.25">
      <c r="A4207" s="71">
        <v>102920</v>
      </c>
      <c r="B4207" s="70" t="s">
        <v>4131</v>
      </c>
      <c r="C4207" s="71" t="s">
        <v>66</v>
      </c>
      <c r="D4207" s="72">
        <v>8.41</v>
      </c>
    </row>
    <row r="4208" spans="1:4" x14ac:dyDescent="0.25">
      <c r="A4208" s="71">
        <v>102923</v>
      </c>
      <c r="B4208" s="70" t="s">
        <v>4132</v>
      </c>
      <c r="C4208" s="71" t="s">
        <v>66</v>
      </c>
      <c r="D4208" s="72">
        <v>7.91</v>
      </c>
    </row>
    <row r="4209" spans="1:4" x14ac:dyDescent="0.25">
      <c r="A4209" s="71">
        <v>90000</v>
      </c>
      <c r="B4209" s="70" t="s">
        <v>4133</v>
      </c>
      <c r="C4209" s="71" t="s">
        <v>66</v>
      </c>
      <c r="D4209" s="72">
        <v>12.83</v>
      </c>
    </row>
    <row r="4210" spans="1:4" x14ac:dyDescent="0.25">
      <c r="A4210" s="71">
        <v>103088</v>
      </c>
      <c r="B4210" s="70" t="s">
        <v>4134</v>
      </c>
      <c r="C4210" s="71" t="s">
        <v>66</v>
      </c>
      <c r="D4210" s="72">
        <v>10.08</v>
      </c>
    </row>
    <row r="4211" spans="1:4" x14ac:dyDescent="0.25">
      <c r="A4211" s="71">
        <v>102922</v>
      </c>
      <c r="B4211" s="70" t="s">
        <v>4135</v>
      </c>
      <c r="C4211" s="71" t="s">
        <v>66</v>
      </c>
      <c r="D4211" s="72">
        <v>8.94</v>
      </c>
    </row>
    <row r="4212" spans="1:4" x14ac:dyDescent="0.25">
      <c r="A4212" s="71">
        <v>89999</v>
      </c>
      <c r="B4212" s="70" t="s">
        <v>4136</v>
      </c>
      <c r="C4212" s="71" t="s">
        <v>66</v>
      </c>
      <c r="D4212" s="72">
        <v>15.89</v>
      </c>
    </row>
    <row r="4213" spans="1:4" x14ac:dyDescent="0.25">
      <c r="A4213" s="71">
        <v>89996</v>
      </c>
      <c r="B4213" s="70" t="s">
        <v>4137</v>
      </c>
      <c r="C4213" s="71" t="s">
        <v>66</v>
      </c>
      <c r="D4213" s="72">
        <v>10.72</v>
      </c>
    </row>
    <row r="4214" spans="1:4" x14ac:dyDescent="0.25">
      <c r="A4214" s="71">
        <v>89997</v>
      </c>
      <c r="B4214" s="70" t="s">
        <v>4138</v>
      </c>
      <c r="C4214" s="71" t="s">
        <v>66</v>
      </c>
      <c r="D4214" s="72">
        <v>8.7200000000000006</v>
      </c>
    </row>
    <row r="4215" spans="1:4" x14ac:dyDescent="0.25">
      <c r="A4215" s="71">
        <v>102921</v>
      </c>
      <c r="B4215" s="70" t="s">
        <v>4139</v>
      </c>
      <c r="C4215" s="71" t="s">
        <v>66</v>
      </c>
      <c r="D4215" s="72">
        <v>8.11</v>
      </c>
    </row>
    <row r="4216" spans="1:4" x14ac:dyDescent="0.25">
      <c r="A4216" s="71">
        <v>90278</v>
      </c>
      <c r="B4216" s="70" t="s">
        <v>4140</v>
      </c>
      <c r="C4216" s="71" t="s">
        <v>42</v>
      </c>
      <c r="D4216" s="72">
        <v>514.57000000000005</v>
      </c>
    </row>
    <row r="4217" spans="1:4" x14ac:dyDescent="0.25">
      <c r="A4217" s="71">
        <v>90282</v>
      </c>
      <c r="B4217" s="70" t="s">
        <v>4141</v>
      </c>
      <c r="C4217" s="71" t="s">
        <v>42</v>
      </c>
      <c r="D4217" s="72">
        <v>501.68</v>
      </c>
    </row>
    <row r="4218" spans="1:4" x14ac:dyDescent="0.25">
      <c r="A4218" s="71">
        <v>90279</v>
      </c>
      <c r="B4218" s="70" t="s">
        <v>4142</v>
      </c>
      <c r="C4218" s="71" t="s">
        <v>42</v>
      </c>
      <c r="D4218" s="72">
        <v>572.19000000000005</v>
      </c>
    </row>
    <row r="4219" spans="1:4" x14ac:dyDescent="0.25">
      <c r="A4219" s="71">
        <v>90283</v>
      </c>
      <c r="B4219" s="70" t="s">
        <v>4143</v>
      </c>
      <c r="C4219" s="71" t="s">
        <v>42</v>
      </c>
      <c r="D4219" s="72">
        <v>559</v>
      </c>
    </row>
    <row r="4220" spans="1:4" x14ac:dyDescent="0.25">
      <c r="A4220" s="71">
        <v>90280</v>
      </c>
      <c r="B4220" s="70" t="s">
        <v>4144</v>
      </c>
      <c r="C4220" s="71" t="s">
        <v>42</v>
      </c>
      <c r="D4220" s="72">
        <v>638.29999999999995</v>
      </c>
    </row>
    <row r="4221" spans="1:4" x14ac:dyDescent="0.25">
      <c r="A4221" s="71">
        <v>90284</v>
      </c>
      <c r="B4221" s="70" t="s">
        <v>4145</v>
      </c>
      <c r="C4221" s="71" t="s">
        <v>42</v>
      </c>
      <c r="D4221" s="72">
        <v>629.79</v>
      </c>
    </row>
    <row r="4222" spans="1:4" x14ac:dyDescent="0.25">
      <c r="A4222" s="71">
        <v>90281</v>
      </c>
      <c r="B4222" s="70" t="s">
        <v>4146</v>
      </c>
      <c r="C4222" s="71" t="s">
        <v>42</v>
      </c>
      <c r="D4222" s="72">
        <v>748.96</v>
      </c>
    </row>
    <row r="4223" spans="1:4" x14ac:dyDescent="0.25">
      <c r="A4223" s="71">
        <v>90285</v>
      </c>
      <c r="B4223" s="70" t="s">
        <v>4147</v>
      </c>
      <c r="C4223" s="71" t="s">
        <v>42</v>
      </c>
      <c r="D4223" s="72">
        <v>745.93</v>
      </c>
    </row>
    <row r="4224" spans="1:4" x14ac:dyDescent="0.25">
      <c r="A4224" s="71">
        <v>89994</v>
      </c>
      <c r="B4224" s="70" t="s">
        <v>4148</v>
      </c>
      <c r="C4224" s="71" t="s">
        <v>42</v>
      </c>
      <c r="D4224" s="72">
        <v>880.15</v>
      </c>
    </row>
    <row r="4225" spans="1:4" x14ac:dyDescent="0.25">
      <c r="A4225" s="71">
        <v>89995</v>
      </c>
      <c r="B4225" s="70" t="s">
        <v>4149</v>
      </c>
      <c r="C4225" s="71" t="s">
        <v>42</v>
      </c>
      <c r="D4225" s="72">
        <v>981.79</v>
      </c>
    </row>
    <row r="4226" spans="1:4" x14ac:dyDescent="0.25">
      <c r="A4226" s="71">
        <v>89993</v>
      </c>
      <c r="B4226" s="70" t="s">
        <v>4150</v>
      </c>
      <c r="C4226" s="71" t="s">
        <v>42</v>
      </c>
      <c r="D4226" s="72">
        <v>1016.71</v>
      </c>
    </row>
    <row r="4227" spans="1:4" x14ac:dyDescent="0.25">
      <c r="A4227" s="71">
        <v>99860</v>
      </c>
      <c r="B4227" s="70" t="s">
        <v>4151</v>
      </c>
      <c r="C4227" s="71" t="s">
        <v>16</v>
      </c>
      <c r="D4227" s="72">
        <v>0</v>
      </c>
    </row>
    <row r="4228" spans="1:4" x14ac:dyDescent="0.25">
      <c r="A4228" s="71">
        <v>99858</v>
      </c>
      <c r="B4228" s="70" t="s">
        <v>4152</v>
      </c>
      <c r="C4228" s="71" t="s">
        <v>16</v>
      </c>
      <c r="D4228" s="72">
        <v>0</v>
      </c>
    </row>
    <row r="4229" spans="1:4" x14ac:dyDescent="0.25">
      <c r="A4229" s="71">
        <v>99859</v>
      </c>
      <c r="B4229" s="70" t="s">
        <v>4153</v>
      </c>
      <c r="C4229" s="71" t="s">
        <v>16</v>
      </c>
      <c r="D4229" s="72">
        <v>0</v>
      </c>
    </row>
    <row r="4230" spans="1:4" x14ac:dyDescent="0.25">
      <c r="A4230" s="71">
        <v>99857</v>
      </c>
      <c r="B4230" s="70" t="s">
        <v>4154</v>
      </c>
      <c r="C4230" s="71" t="s">
        <v>16</v>
      </c>
      <c r="D4230" s="72">
        <v>102.67</v>
      </c>
    </row>
    <row r="4231" spans="1:4" x14ac:dyDescent="0.25">
      <c r="A4231" s="71">
        <v>99855</v>
      </c>
      <c r="B4231" s="70" t="s">
        <v>4155</v>
      </c>
      <c r="C4231" s="71" t="s">
        <v>16</v>
      </c>
      <c r="D4231" s="72">
        <v>101.85</v>
      </c>
    </row>
    <row r="4232" spans="1:4" x14ac:dyDescent="0.25">
      <c r="A4232" s="71">
        <v>99856</v>
      </c>
      <c r="B4232" s="70" t="s">
        <v>4156</v>
      </c>
      <c r="C4232" s="71" t="s">
        <v>16</v>
      </c>
      <c r="D4232" s="72">
        <v>0</v>
      </c>
    </row>
    <row r="4233" spans="1:4" x14ac:dyDescent="0.25">
      <c r="A4233" s="71">
        <v>99862</v>
      </c>
      <c r="B4233" s="70" t="s">
        <v>4157</v>
      </c>
      <c r="C4233" s="71" t="s">
        <v>37</v>
      </c>
      <c r="D4233" s="72">
        <v>730.62</v>
      </c>
    </row>
    <row r="4234" spans="1:4" x14ac:dyDescent="0.25">
      <c r="A4234" s="71">
        <v>99861</v>
      </c>
      <c r="B4234" s="70" t="s">
        <v>4158</v>
      </c>
      <c r="C4234" s="71" t="s">
        <v>37</v>
      </c>
      <c r="D4234" s="72">
        <v>609.07000000000005</v>
      </c>
    </row>
    <row r="4235" spans="1:4" x14ac:dyDescent="0.25">
      <c r="A4235" s="71">
        <v>99839</v>
      </c>
      <c r="B4235" s="70" t="s">
        <v>19065</v>
      </c>
      <c r="C4235" s="71" t="s">
        <v>16</v>
      </c>
      <c r="D4235" s="72">
        <v>481.48</v>
      </c>
    </row>
    <row r="4236" spans="1:4" x14ac:dyDescent="0.25">
      <c r="A4236" s="71">
        <v>99849</v>
      </c>
      <c r="B4236" s="70" t="s">
        <v>4159</v>
      </c>
      <c r="C4236" s="71" t="s">
        <v>16</v>
      </c>
      <c r="D4236" s="72">
        <v>0</v>
      </c>
    </row>
    <row r="4237" spans="1:4" x14ac:dyDescent="0.25">
      <c r="A4237" s="71">
        <v>99853</v>
      </c>
      <c r="B4237" s="70" t="s">
        <v>4160</v>
      </c>
      <c r="C4237" s="71" t="s">
        <v>16</v>
      </c>
      <c r="D4237" s="72">
        <v>0</v>
      </c>
    </row>
    <row r="4238" spans="1:4" x14ac:dyDescent="0.25">
      <c r="A4238" s="71">
        <v>99847</v>
      </c>
      <c r="B4238" s="70" t="s">
        <v>4161</v>
      </c>
      <c r="C4238" s="71" t="s">
        <v>16</v>
      </c>
      <c r="D4238" s="72">
        <v>0</v>
      </c>
    </row>
    <row r="4239" spans="1:4" x14ac:dyDescent="0.25">
      <c r="A4239" s="71">
        <v>99851</v>
      </c>
      <c r="B4239" s="70" t="s">
        <v>4162</v>
      </c>
      <c r="C4239" s="71" t="s">
        <v>16</v>
      </c>
      <c r="D4239" s="72">
        <v>0</v>
      </c>
    </row>
    <row r="4240" spans="1:4" x14ac:dyDescent="0.25">
      <c r="A4240" s="71">
        <v>99850</v>
      </c>
      <c r="B4240" s="70" t="s">
        <v>4163</v>
      </c>
      <c r="C4240" s="71" t="s">
        <v>16</v>
      </c>
      <c r="D4240" s="72">
        <v>0</v>
      </c>
    </row>
    <row r="4241" spans="1:4" x14ac:dyDescent="0.25">
      <c r="A4241" s="71">
        <v>99854</v>
      </c>
      <c r="B4241" s="70" t="s">
        <v>4164</v>
      </c>
      <c r="C4241" s="71" t="s">
        <v>16</v>
      </c>
      <c r="D4241" s="72">
        <v>0</v>
      </c>
    </row>
    <row r="4242" spans="1:4" x14ac:dyDescent="0.25">
      <c r="A4242" s="71">
        <v>99848</v>
      </c>
      <c r="B4242" s="70" t="s">
        <v>4165</v>
      </c>
      <c r="C4242" s="71" t="s">
        <v>16</v>
      </c>
      <c r="D4242" s="72">
        <v>0</v>
      </c>
    </row>
    <row r="4243" spans="1:4" x14ac:dyDescent="0.25">
      <c r="A4243" s="71">
        <v>99852</v>
      </c>
      <c r="B4243" s="70" t="s">
        <v>4166</v>
      </c>
      <c r="C4243" s="71" t="s">
        <v>16</v>
      </c>
      <c r="D4243" s="72">
        <v>0</v>
      </c>
    </row>
    <row r="4244" spans="1:4" x14ac:dyDescent="0.25">
      <c r="A4244" s="71">
        <v>99844</v>
      </c>
      <c r="B4244" s="70" t="s">
        <v>4167</v>
      </c>
      <c r="C4244" s="71" t="s">
        <v>16</v>
      </c>
      <c r="D4244" s="72">
        <v>0</v>
      </c>
    </row>
    <row r="4245" spans="1:4" x14ac:dyDescent="0.25">
      <c r="A4245" s="71">
        <v>99842</v>
      </c>
      <c r="B4245" s="70" t="s">
        <v>4168</v>
      </c>
      <c r="C4245" s="71" t="s">
        <v>16</v>
      </c>
      <c r="D4245" s="72">
        <v>0</v>
      </c>
    </row>
    <row r="4246" spans="1:4" x14ac:dyDescent="0.25">
      <c r="A4246" s="71">
        <v>99837</v>
      </c>
      <c r="B4246" s="70" t="s">
        <v>4169</v>
      </c>
      <c r="C4246" s="71" t="s">
        <v>16</v>
      </c>
      <c r="D4246" s="72">
        <v>567.57000000000005</v>
      </c>
    </row>
    <row r="4247" spans="1:4" x14ac:dyDescent="0.25">
      <c r="A4247" s="71">
        <v>99840</v>
      </c>
      <c r="B4247" s="70" t="s">
        <v>4170</v>
      </c>
      <c r="C4247" s="71" t="s">
        <v>16</v>
      </c>
      <c r="D4247" s="72">
        <v>0</v>
      </c>
    </row>
    <row r="4248" spans="1:4" x14ac:dyDescent="0.25">
      <c r="A4248" s="71">
        <v>99845</v>
      </c>
      <c r="B4248" s="70" t="s">
        <v>19066</v>
      </c>
      <c r="C4248" s="71" t="s">
        <v>16</v>
      </c>
      <c r="D4248" s="72">
        <v>0</v>
      </c>
    </row>
    <row r="4249" spans="1:4" x14ac:dyDescent="0.25">
      <c r="A4249" s="71">
        <v>99843</v>
      </c>
      <c r="B4249" s="70" t="s">
        <v>4171</v>
      </c>
      <c r="C4249" s="71" t="s">
        <v>16</v>
      </c>
      <c r="D4249" s="72">
        <v>0</v>
      </c>
    </row>
    <row r="4250" spans="1:4" x14ac:dyDescent="0.25">
      <c r="A4250" s="71">
        <v>99838</v>
      </c>
      <c r="B4250" s="70" t="s">
        <v>4172</v>
      </c>
      <c r="C4250" s="71" t="s">
        <v>16</v>
      </c>
      <c r="D4250" s="72">
        <v>0</v>
      </c>
    </row>
    <row r="4251" spans="1:4" x14ac:dyDescent="0.25">
      <c r="A4251" s="71">
        <v>99846</v>
      </c>
      <c r="B4251" s="70" t="s">
        <v>4173</v>
      </c>
      <c r="C4251" s="71" t="s">
        <v>16</v>
      </c>
      <c r="D4251" s="72">
        <v>0</v>
      </c>
    </row>
    <row r="4252" spans="1:4" x14ac:dyDescent="0.25">
      <c r="A4252" s="71">
        <v>99841</v>
      </c>
      <c r="B4252" s="70" t="s">
        <v>4174</v>
      </c>
      <c r="C4252" s="71" t="s">
        <v>16</v>
      </c>
      <c r="D4252" s="72">
        <v>1264.73</v>
      </c>
    </row>
    <row r="4253" spans="1:4" x14ac:dyDescent="0.25">
      <c r="A4253" s="71">
        <v>94276</v>
      </c>
      <c r="B4253" s="70" t="s">
        <v>4175</v>
      </c>
      <c r="C4253" s="71" t="s">
        <v>16</v>
      </c>
      <c r="D4253" s="72">
        <v>43</v>
      </c>
    </row>
    <row r="4254" spans="1:4" x14ac:dyDescent="0.25">
      <c r="A4254" s="71">
        <v>94274</v>
      </c>
      <c r="B4254" s="70" t="s">
        <v>4176</v>
      </c>
      <c r="C4254" s="71" t="s">
        <v>16</v>
      </c>
      <c r="D4254" s="72">
        <v>47.09</v>
      </c>
    </row>
    <row r="4255" spans="1:4" x14ac:dyDescent="0.25">
      <c r="A4255" s="71">
        <v>94280</v>
      </c>
      <c r="B4255" s="70" t="s">
        <v>4177</v>
      </c>
      <c r="C4255" s="71" t="s">
        <v>16</v>
      </c>
      <c r="D4255" s="72">
        <v>45.55</v>
      </c>
    </row>
    <row r="4256" spans="1:4" x14ac:dyDescent="0.25">
      <c r="A4256" s="71">
        <v>94278</v>
      </c>
      <c r="B4256" s="70" t="s">
        <v>4178</v>
      </c>
      <c r="C4256" s="71" t="s">
        <v>16</v>
      </c>
      <c r="D4256" s="72">
        <v>38.130000000000003</v>
      </c>
    </row>
    <row r="4257" spans="1:4" x14ac:dyDescent="0.25">
      <c r="A4257" s="71">
        <v>94275</v>
      </c>
      <c r="B4257" s="70" t="s">
        <v>4179</v>
      </c>
      <c r="C4257" s="71" t="s">
        <v>16</v>
      </c>
      <c r="D4257" s="72">
        <v>40.369999999999997</v>
      </c>
    </row>
    <row r="4258" spans="1:4" x14ac:dyDescent="0.25">
      <c r="A4258" s="71">
        <v>94273</v>
      </c>
      <c r="B4258" s="70" t="s">
        <v>4180</v>
      </c>
      <c r="C4258" s="71" t="s">
        <v>16</v>
      </c>
      <c r="D4258" s="72">
        <v>44.47</v>
      </c>
    </row>
    <row r="4259" spans="1:4" x14ac:dyDescent="0.25">
      <c r="A4259" s="71">
        <v>94279</v>
      </c>
      <c r="B4259" s="70" t="s">
        <v>4181</v>
      </c>
      <c r="C4259" s="71" t="s">
        <v>16</v>
      </c>
      <c r="D4259" s="72">
        <v>42.93</v>
      </c>
    </row>
    <row r="4260" spans="1:4" x14ac:dyDescent="0.25">
      <c r="A4260" s="71">
        <v>94277</v>
      </c>
      <c r="B4260" s="70" t="s">
        <v>4182</v>
      </c>
      <c r="C4260" s="71" t="s">
        <v>16</v>
      </c>
      <c r="D4260" s="72">
        <v>35.51</v>
      </c>
    </row>
    <row r="4261" spans="1:4" x14ac:dyDescent="0.25">
      <c r="A4261" s="71">
        <v>104930</v>
      </c>
      <c r="B4261" s="70" t="s">
        <v>4183</v>
      </c>
      <c r="C4261" s="71" t="s">
        <v>16</v>
      </c>
      <c r="D4261" s="72">
        <v>0</v>
      </c>
    </row>
    <row r="4262" spans="1:4" x14ac:dyDescent="0.25">
      <c r="A4262" s="71">
        <v>104931</v>
      </c>
      <c r="B4262" s="70" t="s">
        <v>4184</v>
      </c>
      <c r="C4262" s="71" t="s">
        <v>16</v>
      </c>
      <c r="D4262" s="72">
        <v>0</v>
      </c>
    </row>
    <row r="4263" spans="1:4" x14ac:dyDescent="0.25">
      <c r="A4263" s="71">
        <v>94294</v>
      </c>
      <c r="B4263" s="70" t="s">
        <v>4185</v>
      </c>
      <c r="C4263" s="71" t="s">
        <v>16</v>
      </c>
      <c r="D4263" s="72">
        <v>7.79</v>
      </c>
    </row>
    <row r="4264" spans="1:4" x14ac:dyDescent="0.25">
      <c r="A4264" s="71">
        <v>94288</v>
      </c>
      <c r="B4264" s="70" t="s">
        <v>19067</v>
      </c>
      <c r="C4264" s="71" t="s">
        <v>16</v>
      </c>
      <c r="D4264" s="72">
        <v>39.520000000000003</v>
      </c>
    </row>
    <row r="4265" spans="1:4" x14ac:dyDescent="0.25">
      <c r="A4265" s="71">
        <v>94282</v>
      </c>
      <c r="B4265" s="70" t="s">
        <v>19068</v>
      </c>
      <c r="C4265" s="71" t="s">
        <v>16</v>
      </c>
      <c r="D4265" s="72">
        <v>51.68</v>
      </c>
    </row>
    <row r="4266" spans="1:4" x14ac:dyDescent="0.25">
      <c r="A4266" s="71">
        <v>94290</v>
      </c>
      <c r="B4266" s="70" t="s">
        <v>19069</v>
      </c>
      <c r="C4266" s="71" t="s">
        <v>16</v>
      </c>
      <c r="D4266" s="72">
        <v>50.3</v>
      </c>
    </row>
    <row r="4267" spans="1:4" x14ac:dyDescent="0.25">
      <c r="A4267" s="71">
        <v>94284</v>
      </c>
      <c r="B4267" s="70" t="s">
        <v>19070</v>
      </c>
      <c r="C4267" s="71" t="s">
        <v>16</v>
      </c>
      <c r="D4267" s="72">
        <v>68.61</v>
      </c>
    </row>
    <row r="4268" spans="1:4" x14ac:dyDescent="0.25">
      <c r="A4268" s="71">
        <v>94292</v>
      </c>
      <c r="B4268" s="70" t="s">
        <v>19071</v>
      </c>
      <c r="C4268" s="71" t="s">
        <v>16</v>
      </c>
      <c r="D4268" s="72">
        <v>61.53</v>
      </c>
    </row>
    <row r="4269" spans="1:4" x14ac:dyDescent="0.25">
      <c r="A4269" s="71">
        <v>94286</v>
      </c>
      <c r="B4269" s="70" t="s">
        <v>19072</v>
      </c>
      <c r="C4269" s="71" t="s">
        <v>16</v>
      </c>
      <c r="D4269" s="72">
        <v>87.68</v>
      </c>
    </row>
    <row r="4270" spans="1:4" x14ac:dyDescent="0.25">
      <c r="A4270" s="71">
        <v>94287</v>
      </c>
      <c r="B4270" s="70" t="s">
        <v>19073</v>
      </c>
      <c r="C4270" s="71" t="s">
        <v>16</v>
      </c>
      <c r="D4270" s="72">
        <v>33.36</v>
      </c>
    </row>
    <row r="4271" spans="1:4" x14ac:dyDescent="0.25">
      <c r="A4271" s="71">
        <v>94281</v>
      </c>
      <c r="B4271" s="70" t="s">
        <v>19074</v>
      </c>
      <c r="C4271" s="71" t="s">
        <v>16</v>
      </c>
      <c r="D4271" s="72">
        <v>44.76</v>
      </c>
    </row>
    <row r="4272" spans="1:4" x14ac:dyDescent="0.25">
      <c r="A4272" s="71">
        <v>94289</v>
      </c>
      <c r="B4272" s="70" t="s">
        <v>19075</v>
      </c>
      <c r="C4272" s="71" t="s">
        <v>16</v>
      </c>
      <c r="D4272" s="72">
        <v>44.13</v>
      </c>
    </row>
    <row r="4273" spans="1:4" x14ac:dyDescent="0.25">
      <c r="A4273" s="71">
        <v>94283</v>
      </c>
      <c r="B4273" s="70" t="s">
        <v>19076</v>
      </c>
      <c r="C4273" s="71" t="s">
        <v>16</v>
      </c>
      <c r="D4273" s="72">
        <v>61.68</v>
      </c>
    </row>
    <row r="4274" spans="1:4" x14ac:dyDescent="0.25">
      <c r="A4274" s="71">
        <v>94291</v>
      </c>
      <c r="B4274" s="70" t="s">
        <v>19077</v>
      </c>
      <c r="C4274" s="71" t="s">
        <v>16</v>
      </c>
      <c r="D4274" s="72">
        <v>55.37</v>
      </c>
    </row>
    <row r="4275" spans="1:4" x14ac:dyDescent="0.25">
      <c r="A4275" s="71">
        <v>94285</v>
      </c>
      <c r="B4275" s="70" t="s">
        <v>19078</v>
      </c>
      <c r="C4275" s="71" t="s">
        <v>16</v>
      </c>
      <c r="D4275" s="72">
        <v>80.760000000000005</v>
      </c>
    </row>
    <row r="4276" spans="1:4" x14ac:dyDescent="0.25">
      <c r="A4276" s="71">
        <v>94293</v>
      </c>
      <c r="B4276" s="70" t="s">
        <v>19079</v>
      </c>
      <c r="C4276" s="71" t="s">
        <v>16</v>
      </c>
      <c r="D4276" s="72">
        <v>180.66</v>
      </c>
    </row>
    <row r="4277" spans="1:4" x14ac:dyDescent="0.25">
      <c r="A4277" s="71">
        <v>94264</v>
      </c>
      <c r="B4277" s="70" t="s">
        <v>19080</v>
      </c>
      <c r="C4277" s="71" t="s">
        <v>16</v>
      </c>
      <c r="D4277" s="72">
        <v>38.99</v>
      </c>
    </row>
    <row r="4278" spans="1:4" x14ac:dyDescent="0.25">
      <c r="A4278" s="71">
        <v>94266</v>
      </c>
      <c r="B4278" s="70" t="s">
        <v>19081</v>
      </c>
      <c r="C4278" s="71" t="s">
        <v>16</v>
      </c>
      <c r="D4278" s="72">
        <v>53</v>
      </c>
    </row>
    <row r="4279" spans="1:4" x14ac:dyDescent="0.25">
      <c r="A4279" s="71">
        <v>94263</v>
      </c>
      <c r="B4279" s="70" t="s">
        <v>19082</v>
      </c>
      <c r="C4279" s="71" t="s">
        <v>16</v>
      </c>
      <c r="D4279" s="72">
        <v>34.64</v>
      </c>
    </row>
    <row r="4280" spans="1:4" x14ac:dyDescent="0.25">
      <c r="A4280" s="71">
        <v>94265</v>
      </c>
      <c r="B4280" s="70" t="s">
        <v>19083</v>
      </c>
      <c r="C4280" s="71" t="s">
        <v>16</v>
      </c>
      <c r="D4280" s="72">
        <v>48.04</v>
      </c>
    </row>
    <row r="4281" spans="1:4" x14ac:dyDescent="0.25">
      <c r="A4281" s="71">
        <v>94268</v>
      </c>
      <c r="B4281" s="70" t="s">
        <v>19084</v>
      </c>
      <c r="C4281" s="71" t="s">
        <v>16</v>
      </c>
      <c r="D4281" s="72">
        <v>63.38</v>
      </c>
    </row>
    <row r="4282" spans="1:4" x14ac:dyDescent="0.25">
      <c r="A4282" s="71">
        <v>94270</v>
      </c>
      <c r="B4282" s="70" t="s">
        <v>19085</v>
      </c>
      <c r="C4282" s="71" t="s">
        <v>16</v>
      </c>
      <c r="D4282" s="72">
        <v>91.55</v>
      </c>
    </row>
    <row r="4283" spans="1:4" x14ac:dyDescent="0.25">
      <c r="A4283" s="71">
        <v>94272</v>
      </c>
      <c r="B4283" s="70" t="s">
        <v>19086</v>
      </c>
      <c r="C4283" s="71" t="s">
        <v>16</v>
      </c>
      <c r="D4283" s="72">
        <v>112.84</v>
      </c>
    </row>
    <row r="4284" spans="1:4" x14ac:dyDescent="0.25">
      <c r="A4284" s="71">
        <v>94267</v>
      </c>
      <c r="B4284" s="70" t="s">
        <v>19087</v>
      </c>
      <c r="C4284" s="71" t="s">
        <v>16</v>
      </c>
      <c r="D4284" s="72">
        <v>57.92</v>
      </c>
    </row>
    <row r="4285" spans="1:4" x14ac:dyDescent="0.25">
      <c r="A4285" s="71">
        <v>94269</v>
      </c>
      <c r="B4285" s="70" t="s">
        <v>19088</v>
      </c>
      <c r="C4285" s="71" t="s">
        <v>16</v>
      </c>
      <c r="D4285" s="72">
        <v>83.94</v>
      </c>
    </row>
    <row r="4286" spans="1:4" x14ac:dyDescent="0.25">
      <c r="A4286" s="71">
        <v>94271</v>
      </c>
      <c r="B4286" s="70" t="s">
        <v>19089</v>
      </c>
      <c r="C4286" s="71" t="s">
        <v>16</v>
      </c>
      <c r="D4286" s="72">
        <v>102.67</v>
      </c>
    </row>
    <row r="4287" spans="1:4" x14ac:dyDescent="0.25">
      <c r="A4287" s="71">
        <v>105555</v>
      </c>
      <c r="B4287" s="70" t="s">
        <v>4186</v>
      </c>
      <c r="C4287" s="71" t="s">
        <v>14</v>
      </c>
      <c r="D4287" s="72">
        <v>0</v>
      </c>
    </row>
    <row r="4288" spans="1:4" x14ac:dyDescent="0.25">
      <c r="A4288" s="71">
        <v>97603</v>
      </c>
      <c r="B4288" s="70" t="s">
        <v>4187</v>
      </c>
      <c r="C4288" s="71" t="s">
        <v>14</v>
      </c>
      <c r="D4288" s="72">
        <v>0</v>
      </c>
    </row>
    <row r="4289" spans="1:4" x14ac:dyDescent="0.25">
      <c r="A4289" s="71">
        <v>97602</v>
      </c>
      <c r="B4289" s="70" t="s">
        <v>4188</v>
      </c>
      <c r="C4289" s="71" t="s">
        <v>14</v>
      </c>
      <c r="D4289" s="72">
        <v>0</v>
      </c>
    </row>
    <row r="4290" spans="1:4" x14ac:dyDescent="0.25">
      <c r="A4290" s="71">
        <v>97604</v>
      </c>
      <c r="B4290" s="70" t="s">
        <v>4189</v>
      </c>
      <c r="C4290" s="71" t="s">
        <v>14</v>
      </c>
      <c r="D4290" s="72">
        <v>0</v>
      </c>
    </row>
    <row r="4291" spans="1:4" x14ac:dyDescent="0.25">
      <c r="A4291" s="71">
        <v>105553</v>
      </c>
      <c r="B4291" s="70" t="s">
        <v>4190</v>
      </c>
      <c r="C4291" s="71" t="s">
        <v>14</v>
      </c>
      <c r="D4291" s="72">
        <v>0</v>
      </c>
    </row>
    <row r="4292" spans="1:4" x14ac:dyDescent="0.25">
      <c r="A4292" s="71">
        <v>105552</v>
      </c>
      <c r="B4292" s="70" t="s">
        <v>4191</v>
      </c>
      <c r="C4292" s="71" t="s">
        <v>14</v>
      </c>
      <c r="D4292" s="72">
        <v>0</v>
      </c>
    </row>
    <row r="4293" spans="1:4" x14ac:dyDescent="0.25">
      <c r="A4293" s="71">
        <v>105550</v>
      </c>
      <c r="B4293" s="70" t="s">
        <v>4192</v>
      </c>
      <c r="C4293" s="71" t="s">
        <v>14</v>
      </c>
      <c r="D4293" s="72">
        <v>0</v>
      </c>
    </row>
    <row r="4294" spans="1:4" x14ac:dyDescent="0.25">
      <c r="A4294" s="71">
        <v>105551</v>
      </c>
      <c r="B4294" s="70" t="s">
        <v>4193</v>
      </c>
      <c r="C4294" s="71" t="s">
        <v>14</v>
      </c>
      <c r="D4294" s="72">
        <v>0</v>
      </c>
    </row>
    <row r="4295" spans="1:4" x14ac:dyDescent="0.25">
      <c r="A4295" s="71">
        <v>105549</v>
      </c>
      <c r="B4295" s="70" t="s">
        <v>4194</v>
      </c>
      <c r="C4295" s="71" t="s">
        <v>14</v>
      </c>
      <c r="D4295" s="72">
        <v>0</v>
      </c>
    </row>
    <row r="4296" spans="1:4" x14ac:dyDescent="0.25">
      <c r="A4296" s="71">
        <v>105547</v>
      </c>
      <c r="B4296" s="70" t="s">
        <v>4195</v>
      </c>
      <c r="C4296" s="71" t="s">
        <v>16</v>
      </c>
      <c r="D4296" s="72">
        <v>0</v>
      </c>
    </row>
    <row r="4297" spans="1:4" x14ac:dyDescent="0.25">
      <c r="A4297" s="71">
        <v>97605</v>
      </c>
      <c r="B4297" s="70" t="s">
        <v>4196</v>
      </c>
      <c r="C4297" s="71" t="s">
        <v>14</v>
      </c>
      <c r="D4297" s="72">
        <v>83.19</v>
      </c>
    </row>
    <row r="4298" spans="1:4" x14ac:dyDescent="0.25">
      <c r="A4298" s="71">
        <v>97607</v>
      </c>
      <c r="B4298" s="70" t="s">
        <v>4197</v>
      </c>
      <c r="C4298" s="71" t="s">
        <v>14</v>
      </c>
      <c r="D4298" s="72">
        <v>105.63</v>
      </c>
    </row>
    <row r="4299" spans="1:4" x14ac:dyDescent="0.25">
      <c r="A4299" s="71">
        <v>97599</v>
      </c>
      <c r="B4299" s="70" t="s">
        <v>4198</v>
      </c>
      <c r="C4299" s="71" t="s">
        <v>14</v>
      </c>
      <c r="D4299" s="72">
        <v>18.420000000000002</v>
      </c>
    </row>
    <row r="4300" spans="1:4" x14ac:dyDescent="0.25">
      <c r="A4300" s="71">
        <v>105542</v>
      </c>
      <c r="B4300" s="70" t="s">
        <v>4199</v>
      </c>
      <c r="C4300" s="71" t="s">
        <v>14</v>
      </c>
      <c r="D4300" s="72">
        <v>0</v>
      </c>
    </row>
    <row r="4301" spans="1:4" x14ac:dyDescent="0.25">
      <c r="A4301" s="71">
        <v>105543</v>
      </c>
      <c r="B4301" s="70" t="s">
        <v>4200</v>
      </c>
      <c r="C4301" s="71" t="s">
        <v>14</v>
      </c>
      <c r="D4301" s="72">
        <v>0</v>
      </c>
    </row>
    <row r="4302" spans="1:4" x14ac:dyDescent="0.25">
      <c r="A4302" s="71">
        <v>105544</v>
      </c>
      <c r="B4302" s="70" t="s">
        <v>4201</v>
      </c>
      <c r="C4302" s="71" t="s">
        <v>14</v>
      </c>
      <c r="D4302" s="72">
        <v>0</v>
      </c>
    </row>
    <row r="4303" spans="1:4" x14ac:dyDescent="0.25">
      <c r="A4303" s="71">
        <v>100913</v>
      </c>
      <c r="B4303" s="70" t="s">
        <v>4202</v>
      </c>
      <c r="C4303" s="71" t="s">
        <v>14</v>
      </c>
      <c r="D4303" s="72">
        <v>0</v>
      </c>
    </row>
    <row r="4304" spans="1:4" x14ac:dyDescent="0.25">
      <c r="A4304" s="71">
        <v>100916</v>
      </c>
      <c r="B4304" s="70" t="s">
        <v>4203</v>
      </c>
      <c r="C4304" s="71" t="s">
        <v>14</v>
      </c>
      <c r="D4304" s="72">
        <v>0</v>
      </c>
    </row>
    <row r="4305" spans="1:4" x14ac:dyDescent="0.25">
      <c r="A4305" s="71">
        <v>100918</v>
      </c>
      <c r="B4305" s="70" t="s">
        <v>4204</v>
      </c>
      <c r="C4305" s="71" t="s">
        <v>14</v>
      </c>
      <c r="D4305" s="72">
        <v>0</v>
      </c>
    </row>
    <row r="4306" spans="1:4" x14ac:dyDescent="0.25">
      <c r="A4306" s="71">
        <v>100914</v>
      </c>
      <c r="B4306" s="70" t="s">
        <v>4205</v>
      </c>
      <c r="C4306" s="71" t="s">
        <v>14</v>
      </c>
      <c r="D4306" s="72">
        <v>0</v>
      </c>
    </row>
    <row r="4307" spans="1:4" x14ac:dyDescent="0.25">
      <c r="A4307" s="71">
        <v>100917</v>
      </c>
      <c r="B4307" s="70" t="s">
        <v>4206</v>
      </c>
      <c r="C4307" s="71" t="s">
        <v>14</v>
      </c>
      <c r="D4307" s="72">
        <v>0</v>
      </c>
    </row>
    <row r="4308" spans="1:4" x14ac:dyDescent="0.25">
      <c r="A4308" s="71">
        <v>100907</v>
      </c>
      <c r="B4308" s="70" t="s">
        <v>4207</v>
      </c>
      <c r="C4308" s="71" t="s">
        <v>14</v>
      </c>
      <c r="D4308" s="72">
        <v>0</v>
      </c>
    </row>
    <row r="4309" spans="1:4" x14ac:dyDescent="0.25">
      <c r="A4309" s="71">
        <v>102467</v>
      </c>
      <c r="B4309" s="70" t="s">
        <v>4208</v>
      </c>
      <c r="C4309" s="71" t="s">
        <v>14</v>
      </c>
      <c r="D4309" s="72">
        <v>0</v>
      </c>
    </row>
    <row r="4310" spans="1:4" x14ac:dyDescent="0.25">
      <c r="A4310" s="71">
        <v>100910</v>
      </c>
      <c r="B4310" s="70" t="s">
        <v>4209</v>
      </c>
      <c r="C4310" s="71" t="s">
        <v>14</v>
      </c>
      <c r="D4310" s="72">
        <v>0</v>
      </c>
    </row>
    <row r="4311" spans="1:4" x14ac:dyDescent="0.25">
      <c r="A4311" s="71">
        <v>105541</v>
      </c>
      <c r="B4311" s="70" t="s">
        <v>4210</v>
      </c>
      <c r="C4311" s="71" t="s">
        <v>14</v>
      </c>
      <c r="D4311" s="72">
        <v>0</v>
      </c>
    </row>
    <row r="4312" spans="1:4" x14ac:dyDescent="0.25">
      <c r="A4312" s="71">
        <v>100908</v>
      </c>
      <c r="B4312" s="70" t="s">
        <v>4211</v>
      </c>
      <c r="C4312" s="71" t="s">
        <v>14</v>
      </c>
      <c r="D4312" s="72">
        <v>0</v>
      </c>
    </row>
    <row r="4313" spans="1:4" x14ac:dyDescent="0.25">
      <c r="A4313" s="71">
        <v>100911</v>
      </c>
      <c r="B4313" s="70" t="s">
        <v>4212</v>
      </c>
      <c r="C4313" s="71" t="s">
        <v>14</v>
      </c>
      <c r="D4313" s="72">
        <v>0</v>
      </c>
    </row>
    <row r="4314" spans="1:4" x14ac:dyDescent="0.25">
      <c r="A4314" s="71">
        <v>103782</v>
      </c>
      <c r="B4314" s="70" t="s">
        <v>4213</v>
      </c>
      <c r="C4314" s="71" t="s">
        <v>14</v>
      </c>
      <c r="D4314" s="72">
        <v>28.36</v>
      </c>
    </row>
    <row r="4315" spans="1:4" x14ac:dyDescent="0.25">
      <c r="A4315" s="71">
        <v>103786</v>
      </c>
      <c r="B4315" s="70" t="s">
        <v>4214</v>
      </c>
      <c r="C4315" s="71" t="s">
        <v>14</v>
      </c>
      <c r="D4315" s="72">
        <v>0</v>
      </c>
    </row>
    <row r="4316" spans="1:4" x14ac:dyDescent="0.25">
      <c r="A4316" s="71">
        <v>103787</v>
      </c>
      <c r="B4316" s="70" t="s">
        <v>4215</v>
      </c>
      <c r="C4316" s="71" t="s">
        <v>14</v>
      </c>
      <c r="D4316" s="72">
        <v>0</v>
      </c>
    </row>
    <row r="4317" spans="1:4" x14ac:dyDescent="0.25">
      <c r="A4317" s="71">
        <v>103788</v>
      </c>
      <c r="B4317" s="70" t="s">
        <v>4216</v>
      </c>
      <c r="C4317" s="71" t="s">
        <v>14</v>
      </c>
      <c r="D4317" s="72">
        <v>0</v>
      </c>
    </row>
    <row r="4318" spans="1:4" x14ac:dyDescent="0.25">
      <c r="A4318" s="71">
        <v>103783</v>
      </c>
      <c r="B4318" s="70" t="s">
        <v>4217</v>
      </c>
      <c r="C4318" s="71" t="s">
        <v>14</v>
      </c>
      <c r="D4318" s="72">
        <v>0</v>
      </c>
    </row>
    <row r="4319" spans="1:4" x14ac:dyDescent="0.25">
      <c r="A4319" s="71">
        <v>103784</v>
      </c>
      <c r="B4319" s="70" t="s">
        <v>4218</v>
      </c>
      <c r="C4319" s="71" t="s">
        <v>14</v>
      </c>
      <c r="D4319" s="72">
        <v>0</v>
      </c>
    </row>
    <row r="4320" spans="1:4" x14ac:dyDescent="0.25">
      <c r="A4320" s="71">
        <v>103785</v>
      </c>
      <c r="B4320" s="70" t="s">
        <v>4219</v>
      </c>
      <c r="C4320" s="71" t="s">
        <v>14</v>
      </c>
      <c r="D4320" s="72">
        <v>0</v>
      </c>
    </row>
    <row r="4321" spans="1:4" x14ac:dyDescent="0.25">
      <c r="A4321" s="71">
        <v>105546</v>
      </c>
      <c r="B4321" s="70" t="s">
        <v>4220</v>
      </c>
      <c r="C4321" s="71" t="s">
        <v>14</v>
      </c>
      <c r="D4321" s="72">
        <v>0</v>
      </c>
    </row>
    <row r="4322" spans="1:4" x14ac:dyDescent="0.25">
      <c r="A4322" s="71">
        <v>105545</v>
      </c>
      <c r="B4322" s="70" t="s">
        <v>4221</v>
      </c>
      <c r="C4322" s="71" t="s">
        <v>14</v>
      </c>
      <c r="D4322" s="72">
        <v>0</v>
      </c>
    </row>
    <row r="4323" spans="1:4" x14ac:dyDescent="0.25">
      <c r="A4323" s="71">
        <v>97610</v>
      </c>
      <c r="B4323" s="70" t="s">
        <v>4222</v>
      </c>
      <c r="C4323" s="71" t="s">
        <v>14</v>
      </c>
      <c r="D4323" s="72">
        <v>13.44</v>
      </c>
    </row>
    <row r="4324" spans="1:4" x14ac:dyDescent="0.25">
      <c r="A4324" s="71">
        <v>97609</v>
      </c>
      <c r="B4324" s="70" t="s">
        <v>4223</v>
      </c>
      <c r="C4324" s="71" t="s">
        <v>14</v>
      </c>
      <c r="D4324" s="72">
        <v>12.81</v>
      </c>
    </row>
    <row r="4325" spans="1:4" x14ac:dyDescent="0.25">
      <c r="A4325" s="71">
        <v>105554</v>
      </c>
      <c r="B4325" s="70" t="s">
        <v>4224</v>
      </c>
      <c r="C4325" s="71" t="s">
        <v>14</v>
      </c>
      <c r="D4325" s="72">
        <v>15</v>
      </c>
    </row>
    <row r="4326" spans="1:4" x14ac:dyDescent="0.25">
      <c r="A4326" s="71">
        <v>100903</v>
      </c>
      <c r="B4326" s="70" t="s">
        <v>4225</v>
      </c>
      <c r="C4326" s="71" t="s">
        <v>14</v>
      </c>
      <c r="D4326" s="72">
        <v>29.14</v>
      </c>
    </row>
    <row r="4327" spans="1:4" x14ac:dyDescent="0.25">
      <c r="A4327" s="71">
        <v>100902</v>
      </c>
      <c r="B4327" s="70" t="s">
        <v>4226</v>
      </c>
      <c r="C4327" s="71" t="s">
        <v>14</v>
      </c>
      <c r="D4327" s="72">
        <v>26.34</v>
      </c>
    </row>
    <row r="4328" spans="1:4" x14ac:dyDescent="0.25">
      <c r="A4328" s="71">
        <v>105548</v>
      </c>
      <c r="B4328" s="70" t="s">
        <v>4227</v>
      </c>
      <c r="C4328" s="71" t="s">
        <v>16</v>
      </c>
      <c r="D4328" s="72">
        <v>0</v>
      </c>
    </row>
    <row r="4329" spans="1:4" x14ac:dyDescent="0.25">
      <c r="A4329" s="71">
        <v>97595</v>
      </c>
      <c r="B4329" s="70" t="s">
        <v>4228</v>
      </c>
      <c r="C4329" s="71" t="s">
        <v>14</v>
      </c>
      <c r="D4329" s="72">
        <v>100.82</v>
      </c>
    </row>
    <row r="4330" spans="1:4" x14ac:dyDescent="0.25">
      <c r="A4330" s="71">
        <v>97597</v>
      </c>
      <c r="B4330" s="70" t="s">
        <v>4229</v>
      </c>
      <c r="C4330" s="71" t="s">
        <v>14</v>
      </c>
      <c r="D4330" s="72">
        <v>71.02</v>
      </c>
    </row>
    <row r="4331" spans="1:4" x14ac:dyDescent="0.25">
      <c r="A4331" s="71">
        <v>97596</v>
      </c>
      <c r="B4331" s="70" t="s">
        <v>4230</v>
      </c>
      <c r="C4331" s="71" t="s">
        <v>14</v>
      </c>
      <c r="D4331" s="72">
        <v>70.930000000000007</v>
      </c>
    </row>
    <row r="4332" spans="1:4" x14ac:dyDescent="0.25">
      <c r="A4332" s="71">
        <v>97598</v>
      </c>
      <c r="B4332" s="70" t="s">
        <v>4231</v>
      </c>
      <c r="C4332" s="71" t="s">
        <v>14</v>
      </c>
      <c r="D4332" s="72">
        <v>67.2</v>
      </c>
    </row>
    <row r="4333" spans="1:4" x14ac:dyDescent="0.25">
      <c r="A4333" s="71">
        <v>98549</v>
      </c>
      <c r="B4333" s="70" t="s">
        <v>4232</v>
      </c>
      <c r="C4333" s="71" t="s">
        <v>37</v>
      </c>
      <c r="D4333" s="72">
        <v>0</v>
      </c>
    </row>
    <row r="4334" spans="1:4" x14ac:dyDescent="0.25">
      <c r="A4334" s="71">
        <v>98562</v>
      </c>
      <c r="B4334" s="70" t="s">
        <v>4233</v>
      </c>
      <c r="C4334" s="71" t="s">
        <v>37</v>
      </c>
      <c r="D4334" s="72">
        <v>46.94</v>
      </c>
    </row>
    <row r="4335" spans="1:4" x14ac:dyDescent="0.25">
      <c r="A4335" s="71">
        <v>98555</v>
      </c>
      <c r="B4335" s="70" t="s">
        <v>4234</v>
      </c>
      <c r="C4335" s="71" t="s">
        <v>37</v>
      </c>
      <c r="D4335" s="72">
        <v>29.89</v>
      </c>
    </row>
    <row r="4336" spans="1:4" x14ac:dyDescent="0.25">
      <c r="A4336" s="71">
        <v>98556</v>
      </c>
      <c r="B4336" s="70" t="s">
        <v>4235</v>
      </c>
      <c r="C4336" s="71" t="s">
        <v>37</v>
      </c>
      <c r="D4336" s="72">
        <v>54.78</v>
      </c>
    </row>
    <row r="4337" spans="1:4" x14ac:dyDescent="0.25">
      <c r="A4337" s="71">
        <v>98557</v>
      </c>
      <c r="B4337" s="70" t="s">
        <v>4236</v>
      </c>
      <c r="C4337" s="71" t="s">
        <v>37</v>
      </c>
      <c r="D4337" s="72">
        <v>43.77</v>
      </c>
    </row>
    <row r="4338" spans="1:4" x14ac:dyDescent="0.25">
      <c r="A4338" s="71">
        <v>98548</v>
      </c>
      <c r="B4338" s="70" t="s">
        <v>4237</v>
      </c>
      <c r="C4338" s="71" t="s">
        <v>37</v>
      </c>
      <c r="D4338" s="72">
        <v>0</v>
      </c>
    </row>
    <row r="4339" spans="1:4" x14ac:dyDescent="0.25">
      <c r="A4339" s="71">
        <v>98547</v>
      </c>
      <c r="B4339" s="70" t="s">
        <v>4238</v>
      </c>
      <c r="C4339" s="71" t="s">
        <v>37</v>
      </c>
      <c r="D4339" s="72">
        <v>193.43</v>
      </c>
    </row>
    <row r="4340" spans="1:4" x14ac:dyDescent="0.25">
      <c r="A4340" s="71">
        <v>98546</v>
      </c>
      <c r="B4340" s="70" t="s">
        <v>4239</v>
      </c>
      <c r="C4340" s="71" t="s">
        <v>37</v>
      </c>
      <c r="D4340" s="72">
        <v>114.55</v>
      </c>
    </row>
    <row r="4341" spans="1:4" x14ac:dyDescent="0.25">
      <c r="A4341" s="71">
        <v>98552</v>
      </c>
      <c r="B4341" s="70" t="s">
        <v>4240</v>
      </c>
      <c r="C4341" s="71" t="s">
        <v>37</v>
      </c>
      <c r="D4341" s="72">
        <v>0</v>
      </c>
    </row>
    <row r="4342" spans="1:4" x14ac:dyDescent="0.25">
      <c r="A4342" s="71">
        <v>98553</v>
      </c>
      <c r="B4342" s="70" t="s">
        <v>4241</v>
      </c>
      <c r="C4342" s="71" t="s">
        <v>37</v>
      </c>
      <c r="D4342" s="72">
        <v>171.66</v>
      </c>
    </row>
    <row r="4343" spans="1:4" x14ac:dyDescent="0.25">
      <c r="A4343" s="71">
        <v>98554</v>
      </c>
      <c r="B4343" s="70" t="s">
        <v>4242</v>
      </c>
      <c r="C4343" s="71" t="s">
        <v>37</v>
      </c>
      <c r="D4343" s="72">
        <v>45.4</v>
      </c>
    </row>
    <row r="4344" spans="1:4" x14ac:dyDescent="0.25">
      <c r="A4344" s="71">
        <v>98565</v>
      </c>
      <c r="B4344" s="70" t="s">
        <v>4243</v>
      </c>
      <c r="C4344" s="71" t="s">
        <v>37</v>
      </c>
      <c r="D4344" s="72">
        <v>51.05</v>
      </c>
    </row>
    <row r="4345" spans="1:4" x14ac:dyDescent="0.25">
      <c r="A4345" s="71">
        <v>98567</v>
      </c>
      <c r="B4345" s="70" t="s">
        <v>4244</v>
      </c>
      <c r="C4345" s="71" t="s">
        <v>37</v>
      </c>
      <c r="D4345" s="72">
        <v>65.44</v>
      </c>
    </row>
    <row r="4346" spans="1:4" x14ac:dyDescent="0.25">
      <c r="A4346" s="71">
        <v>98569</v>
      </c>
      <c r="B4346" s="70" t="s">
        <v>4245</v>
      </c>
      <c r="C4346" s="71" t="s">
        <v>37</v>
      </c>
      <c r="D4346" s="72">
        <v>80.63</v>
      </c>
    </row>
    <row r="4347" spans="1:4" x14ac:dyDescent="0.25">
      <c r="A4347" s="71">
        <v>98571</v>
      </c>
      <c r="B4347" s="70" t="s">
        <v>4246</v>
      </c>
      <c r="C4347" s="71" t="s">
        <v>37</v>
      </c>
      <c r="D4347" s="72">
        <v>45.17</v>
      </c>
    </row>
    <row r="4348" spans="1:4" x14ac:dyDescent="0.25">
      <c r="A4348" s="71">
        <v>98572</v>
      </c>
      <c r="B4348" s="70" t="s">
        <v>4247</v>
      </c>
      <c r="C4348" s="71" t="s">
        <v>37</v>
      </c>
      <c r="D4348" s="72">
        <v>55.41</v>
      </c>
    </row>
    <row r="4349" spans="1:4" x14ac:dyDescent="0.25">
      <c r="A4349" s="71">
        <v>98563</v>
      </c>
      <c r="B4349" s="70" t="s">
        <v>4248</v>
      </c>
      <c r="C4349" s="71" t="s">
        <v>37</v>
      </c>
      <c r="D4349" s="72">
        <v>35.86</v>
      </c>
    </row>
    <row r="4350" spans="1:4" x14ac:dyDescent="0.25">
      <c r="A4350" s="71">
        <v>98564</v>
      </c>
      <c r="B4350" s="70" t="s">
        <v>4249</v>
      </c>
      <c r="C4350" s="71" t="s">
        <v>37</v>
      </c>
      <c r="D4350" s="72">
        <v>48.51</v>
      </c>
    </row>
    <row r="4351" spans="1:4" x14ac:dyDescent="0.25">
      <c r="A4351" s="71">
        <v>98566</v>
      </c>
      <c r="B4351" s="70" t="s">
        <v>4250</v>
      </c>
      <c r="C4351" s="71" t="s">
        <v>37</v>
      </c>
      <c r="D4351" s="72">
        <v>63.7</v>
      </c>
    </row>
    <row r="4352" spans="1:4" x14ac:dyDescent="0.25">
      <c r="A4352" s="71">
        <v>98568</v>
      </c>
      <c r="B4352" s="70" t="s">
        <v>4251</v>
      </c>
      <c r="C4352" s="71" t="s">
        <v>37</v>
      </c>
      <c r="D4352" s="72">
        <v>78.09</v>
      </c>
    </row>
    <row r="4353" spans="1:4" x14ac:dyDescent="0.25">
      <c r="A4353" s="71">
        <v>98570</v>
      </c>
      <c r="B4353" s="70" t="s">
        <v>4252</v>
      </c>
      <c r="C4353" s="71" t="s">
        <v>37</v>
      </c>
      <c r="D4353" s="72">
        <v>93.28</v>
      </c>
    </row>
    <row r="4354" spans="1:4" x14ac:dyDescent="0.25">
      <c r="A4354" s="71">
        <v>98573</v>
      </c>
      <c r="B4354" s="70" t="s">
        <v>4253</v>
      </c>
      <c r="C4354" s="71" t="s">
        <v>37</v>
      </c>
      <c r="D4354" s="72">
        <v>67.540000000000006</v>
      </c>
    </row>
    <row r="4355" spans="1:4" x14ac:dyDescent="0.25">
      <c r="A4355" s="71">
        <v>98576</v>
      </c>
      <c r="B4355" s="70" t="s">
        <v>4254</v>
      </c>
      <c r="C4355" s="71" t="s">
        <v>16</v>
      </c>
      <c r="D4355" s="72">
        <v>22.01</v>
      </c>
    </row>
    <row r="4356" spans="1:4" x14ac:dyDescent="0.25">
      <c r="A4356" s="71">
        <v>98575</v>
      </c>
      <c r="B4356" s="70" t="s">
        <v>4255</v>
      </c>
      <c r="C4356" s="71" t="s">
        <v>16</v>
      </c>
      <c r="D4356" s="72">
        <v>66.239999999999995</v>
      </c>
    </row>
    <row r="4357" spans="1:4" x14ac:dyDescent="0.25">
      <c r="A4357" s="71">
        <v>98577</v>
      </c>
      <c r="B4357" s="70" t="s">
        <v>4256</v>
      </c>
      <c r="C4357" s="71" t="s">
        <v>16</v>
      </c>
      <c r="D4357" s="72">
        <v>44.09</v>
      </c>
    </row>
    <row r="4358" spans="1:4" x14ac:dyDescent="0.25">
      <c r="A4358" s="71">
        <v>98558</v>
      </c>
      <c r="B4358" s="70" t="s">
        <v>4257</v>
      </c>
      <c r="C4358" s="71" t="s">
        <v>14</v>
      </c>
      <c r="D4358" s="72">
        <v>9.0500000000000007</v>
      </c>
    </row>
    <row r="4359" spans="1:4" x14ac:dyDescent="0.25">
      <c r="A4359" s="71">
        <v>98550</v>
      </c>
      <c r="B4359" s="70" t="s">
        <v>4258</v>
      </c>
      <c r="C4359" s="71" t="s">
        <v>37</v>
      </c>
      <c r="D4359" s="72">
        <v>0</v>
      </c>
    </row>
    <row r="4360" spans="1:4" x14ac:dyDescent="0.25">
      <c r="A4360" s="71">
        <v>98551</v>
      </c>
      <c r="B4360" s="70" t="s">
        <v>4259</v>
      </c>
      <c r="C4360" s="71" t="s">
        <v>16</v>
      </c>
      <c r="D4360" s="72">
        <v>0</v>
      </c>
    </row>
    <row r="4361" spans="1:4" x14ac:dyDescent="0.25">
      <c r="A4361" s="71">
        <v>98559</v>
      </c>
      <c r="B4361" s="70" t="s">
        <v>4260</v>
      </c>
      <c r="C4361" s="71" t="s">
        <v>16</v>
      </c>
      <c r="D4361" s="72">
        <v>4.63</v>
      </c>
    </row>
    <row r="4362" spans="1:4" x14ac:dyDescent="0.25">
      <c r="A4362" s="71">
        <v>91925</v>
      </c>
      <c r="B4362" s="70" t="s">
        <v>4261</v>
      </c>
      <c r="C4362" s="71" t="s">
        <v>16</v>
      </c>
      <c r="D4362" s="72">
        <v>3.68</v>
      </c>
    </row>
    <row r="4363" spans="1:4" x14ac:dyDescent="0.25">
      <c r="A4363" s="71">
        <v>91924</v>
      </c>
      <c r="B4363" s="70" t="s">
        <v>4262</v>
      </c>
      <c r="C4363" s="71" t="s">
        <v>16</v>
      </c>
      <c r="D4363" s="72">
        <v>3.04</v>
      </c>
    </row>
    <row r="4364" spans="1:4" x14ac:dyDescent="0.25">
      <c r="A4364" s="71">
        <v>91933</v>
      </c>
      <c r="B4364" s="70" t="s">
        <v>4263</v>
      </c>
      <c r="C4364" s="71" t="s">
        <v>16</v>
      </c>
      <c r="D4364" s="72">
        <v>16.64</v>
      </c>
    </row>
    <row r="4365" spans="1:4" x14ac:dyDescent="0.25">
      <c r="A4365" s="71">
        <v>91932</v>
      </c>
      <c r="B4365" s="70" t="s">
        <v>4264</v>
      </c>
      <c r="C4365" s="71" t="s">
        <v>16</v>
      </c>
      <c r="D4365" s="72">
        <v>17.27</v>
      </c>
    </row>
    <row r="4366" spans="1:4" x14ac:dyDescent="0.25">
      <c r="A4366" s="71">
        <v>91935</v>
      </c>
      <c r="B4366" s="70" t="s">
        <v>4265</v>
      </c>
      <c r="C4366" s="71" t="s">
        <v>16</v>
      </c>
      <c r="D4366" s="72">
        <v>26.13</v>
      </c>
    </row>
    <row r="4367" spans="1:4" x14ac:dyDescent="0.25">
      <c r="A4367" s="71">
        <v>91934</v>
      </c>
      <c r="B4367" s="70" t="s">
        <v>4266</v>
      </c>
      <c r="C4367" s="71" t="s">
        <v>16</v>
      </c>
      <c r="D4367" s="72">
        <v>24.94</v>
      </c>
    </row>
    <row r="4368" spans="1:4" x14ac:dyDescent="0.25">
      <c r="A4368" s="71">
        <v>91927</v>
      </c>
      <c r="B4368" s="70" t="s">
        <v>4267</v>
      </c>
      <c r="C4368" s="71" t="s">
        <v>16</v>
      </c>
      <c r="D4368" s="72">
        <v>4.99</v>
      </c>
    </row>
    <row r="4369" spans="1:4" x14ac:dyDescent="0.25">
      <c r="A4369" s="71">
        <v>91926</v>
      </c>
      <c r="B4369" s="70" t="s">
        <v>4268</v>
      </c>
      <c r="C4369" s="71" t="s">
        <v>16</v>
      </c>
      <c r="D4369" s="72">
        <v>4.43</v>
      </c>
    </row>
    <row r="4370" spans="1:4" x14ac:dyDescent="0.25">
      <c r="A4370" s="71">
        <v>91929</v>
      </c>
      <c r="B4370" s="70" t="s">
        <v>4269</v>
      </c>
      <c r="C4370" s="71" t="s">
        <v>16</v>
      </c>
      <c r="D4370" s="72">
        <v>7.36</v>
      </c>
    </row>
    <row r="4371" spans="1:4" x14ac:dyDescent="0.25">
      <c r="A4371" s="71">
        <v>91928</v>
      </c>
      <c r="B4371" s="70" t="s">
        <v>4270</v>
      </c>
      <c r="C4371" s="71" t="s">
        <v>16</v>
      </c>
      <c r="D4371" s="72">
        <v>6.88</v>
      </c>
    </row>
    <row r="4372" spans="1:4" x14ac:dyDescent="0.25">
      <c r="A4372" s="71">
        <v>91931</v>
      </c>
      <c r="B4372" s="70" t="s">
        <v>4271</v>
      </c>
      <c r="C4372" s="71" t="s">
        <v>16</v>
      </c>
      <c r="D4372" s="72">
        <v>10.4</v>
      </c>
    </row>
    <row r="4373" spans="1:4" x14ac:dyDescent="0.25">
      <c r="A4373" s="71">
        <v>91930</v>
      </c>
      <c r="B4373" s="70" t="s">
        <v>4272</v>
      </c>
      <c r="C4373" s="71" t="s">
        <v>16</v>
      </c>
      <c r="D4373" s="72">
        <v>9.6199999999999992</v>
      </c>
    </row>
    <row r="4374" spans="1:4" x14ac:dyDescent="0.25">
      <c r="A4374" s="71">
        <v>104620</v>
      </c>
      <c r="B4374" s="70" t="s">
        <v>4273</v>
      </c>
      <c r="C4374" s="71" t="s">
        <v>14</v>
      </c>
      <c r="D4374" s="72">
        <v>0</v>
      </c>
    </row>
    <row r="4375" spans="1:4" x14ac:dyDescent="0.25">
      <c r="A4375" s="71">
        <v>104624</v>
      </c>
      <c r="B4375" s="70" t="s">
        <v>4274</v>
      </c>
      <c r="C4375" s="71" t="s">
        <v>14</v>
      </c>
      <c r="D4375" s="72">
        <v>0</v>
      </c>
    </row>
    <row r="4376" spans="1:4" x14ac:dyDescent="0.25">
      <c r="A4376" s="71">
        <v>104622</v>
      </c>
      <c r="B4376" s="70" t="s">
        <v>4275</v>
      </c>
      <c r="C4376" s="71" t="s">
        <v>14</v>
      </c>
      <c r="D4376" s="72">
        <v>0</v>
      </c>
    </row>
    <row r="4377" spans="1:4" x14ac:dyDescent="0.25">
      <c r="A4377" s="71">
        <v>104621</v>
      </c>
      <c r="B4377" s="70" t="s">
        <v>4276</v>
      </c>
      <c r="C4377" s="71" t="s">
        <v>14</v>
      </c>
      <c r="D4377" s="72">
        <v>0</v>
      </c>
    </row>
    <row r="4378" spans="1:4" x14ac:dyDescent="0.25">
      <c r="A4378" s="71">
        <v>104625</v>
      </c>
      <c r="B4378" s="70" t="s">
        <v>4277</v>
      </c>
      <c r="C4378" s="71" t="s">
        <v>14</v>
      </c>
      <c r="D4378" s="72">
        <v>0</v>
      </c>
    </row>
    <row r="4379" spans="1:4" x14ac:dyDescent="0.25">
      <c r="A4379" s="71">
        <v>104623</v>
      </c>
      <c r="B4379" s="70" t="s">
        <v>4278</v>
      </c>
      <c r="C4379" s="71" t="s">
        <v>14</v>
      </c>
      <c r="D4379" s="72">
        <v>0</v>
      </c>
    </row>
    <row r="4380" spans="1:4" x14ac:dyDescent="0.25">
      <c r="A4380" s="71">
        <v>91937</v>
      </c>
      <c r="B4380" s="70" t="s">
        <v>4279</v>
      </c>
      <c r="C4380" s="71" t="s">
        <v>14</v>
      </c>
      <c r="D4380" s="72">
        <v>14.5</v>
      </c>
    </row>
    <row r="4381" spans="1:4" x14ac:dyDescent="0.25">
      <c r="A4381" s="71">
        <v>92865</v>
      </c>
      <c r="B4381" s="70" t="s">
        <v>4280</v>
      </c>
      <c r="C4381" s="71" t="s">
        <v>14</v>
      </c>
      <c r="D4381" s="72">
        <v>14.03</v>
      </c>
    </row>
    <row r="4382" spans="1:4" x14ac:dyDescent="0.25">
      <c r="A4382" s="71">
        <v>91936</v>
      </c>
      <c r="B4382" s="70" t="s">
        <v>4281</v>
      </c>
      <c r="C4382" s="71" t="s">
        <v>14</v>
      </c>
      <c r="D4382" s="72">
        <v>15.95</v>
      </c>
    </row>
    <row r="4383" spans="1:4" x14ac:dyDescent="0.25">
      <c r="A4383" s="71">
        <v>92867</v>
      </c>
      <c r="B4383" s="70" t="s">
        <v>4282</v>
      </c>
      <c r="C4383" s="71" t="s">
        <v>14</v>
      </c>
      <c r="D4383" s="72">
        <v>29.78</v>
      </c>
    </row>
    <row r="4384" spans="1:4" x14ac:dyDescent="0.25">
      <c r="A4384" s="71">
        <v>91939</v>
      </c>
      <c r="B4384" s="70" t="s">
        <v>4283</v>
      </c>
      <c r="C4384" s="71" t="s">
        <v>14</v>
      </c>
      <c r="D4384" s="72">
        <v>30.28</v>
      </c>
    </row>
    <row r="4385" spans="1:4" x14ac:dyDescent="0.25">
      <c r="A4385" s="71">
        <v>92869</v>
      </c>
      <c r="B4385" s="70" t="s">
        <v>4284</v>
      </c>
      <c r="C4385" s="71" t="s">
        <v>14</v>
      </c>
      <c r="D4385" s="72">
        <v>10.210000000000001</v>
      </c>
    </row>
    <row r="4386" spans="1:4" x14ac:dyDescent="0.25">
      <c r="A4386" s="71">
        <v>91941</v>
      </c>
      <c r="B4386" s="70" t="s">
        <v>4285</v>
      </c>
      <c r="C4386" s="71" t="s">
        <v>14</v>
      </c>
      <c r="D4386" s="72">
        <v>10.71</v>
      </c>
    </row>
    <row r="4387" spans="1:4" x14ac:dyDescent="0.25">
      <c r="A4387" s="71">
        <v>92868</v>
      </c>
      <c r="B4387" s="70" t="s">
        <v>4286</v>
      </c>
      <c r="C4387" s="71" t="s">
        <v>14</v>
      </c>
      <c r="D4387" s="72">
        <v>16.649999999999999</v>
      </c>
    </row>
    <row r="4388" spans="1:4" x14ac:dyDescent="0.25">
      <c r="A4388" s="71">
        <v>91940</v>
      </c>
      <c r="B4388" s="70" t="s">
        <v>4287</v>
      </c>
      <c r="C4388" s="71" t="s">
        <v>14</v>
      </c>
      <c r="D4388" s="72">
        <v>17.149999999999999</v>
      </c>
    </row>
    <row r="4389" spans="1:4" x14ac:dyDescent="0.25">
      <c r="A4389" s="71">
        <v>92870</v>
      </c>
      <c r="B4389" s="70" t="s">
        <v>4288</v>
      </c>
      <c r="C4389" s="71" t="s">
        <v>14</v>
      </c>
      <c r="D4389" s="72">
        <v>32.4</v>
      </c>
    </row>
    <row r="4390" spans="1:4" x14ac:dyDescent="0.25">
      <c r="A4390" s="71">
        <v>91942</v>
      </c>
      <c r="B4390" s="70" t="s">
        <v>4289</v>
      </c>
      <c r="C4390" s="71" t="s">
        <v>14</v>
      </c>
      <c r="D4390" s="72">
        <v>33.229999999999997</v>
      </c>
    </row>
    <row r="4391" spans="1:4" x14ac:dyDescent="0.25">
      <c r="A4391" s="71">
        <v>92872</v>
      </c>
      <c r="B4391" s="70" t="s">
        <v>4290</v>
      </c>
      <c r="C4391" s="71" t="s">
        <v>14</v>
      </c>
      <c r="D4391" s="72">
        <v>12.12</v>
      </c>
    </row>
    <row r="4392" spans="1:4" x14ac:dyDescent="0.25">
      <c r="A4392" s="71">
        <v>91944</v>
      </c>
      <c r="B4392" s="70" t="s">
        <v>4291</v>
      </c>
      <c r="C4392" s="71" t="s">
        <v>14</v>
      </c>
      <c r="D4392" s="72">
        <v>12.95</v>
      </c>
    </row>
    <row r="4393" spans="1:4" x14ac:dyDescent="0.25">
      <c r="A4393" s="71">
        <v>92871</v>
      </c>
      <c r="B4393" s="70" t="s">
        <v>4292</v>
      </c>
      <c r="C4393" s="71" t="s">
        <v>14</v>
      </c>
      <c r="D4393" s="72">
        <v>18.809999999999999</v>
      </c>
    </row>
    <row r="4394" spans="1:4" x14ac:dyDescent="0.25">
      <c r="A4394" s="71">
        <v>91943</v>
      </c>
      <c r="B4394" s="70" t="s">
        <v>4293</v>
      </c>
      <c r="C4394" s="71" t="s">
        <v>14</v>
      </c>
      <c r="D4394" s="72">
        <v>19.64</v>
      </c>
    </row>
    <row r="4395" spans="1:4" x14ac:dyDescent="0.25">
      <c r="A4395" s="71">
        <v>92866</v>
      </c>
      <c r="B4395" s="70" t="s">
        <v>4294</v>
      </c>
      <c r="C4395" s="71" t="s">
        <v>14</v>
      </c>
      <c r="D4395" s="72">
        <v>12.52</v>
      </c>
    </row>
    <row r="4396" spans="1:4" x14ac:dyDescent="0.25">
      <c r="A4396" s="71">
        <v>91987</v>
      </c>
      <c r="B4396" s="70" t="s">
        <v>4295</v>
      </c>
      <c r="C4396" s="71" t="s">
        <v>14</v>
      </c>
      <c r="D4396" s="72">
        <v>44.65</v>
      </c>
    </row>
    <row r="4397" spans="1:4" x14ac:dyDescent="0.25">
      <c r="A4397" s="71">
        <v>91986</v>
      </c>
      <c r="B4397" s="70" t="s">
        <v>4296</v>
      </c>
      <c r="C4397" s="71" t="s">
        <v>14</v>
      </c>
      <c r="D4397" s="72">
        <v>34.33</v>
      </c>
    </row>
    <row r="4398" spans="1:4" x14ac:dyDescent="0.25">
      <c r="A4398" s="71">
        <v>97559</v>
      </c>
      <c r="B4398" s="70" t="s">
        <v>4297</v>
      </c>
      <c r="C4398" s="71" t="s">
        <v>14</v>
      </c>
      <c r="D4398" s="72">
        <v>12.37</v>
      </c>
    </row>
    <row r="4399" spans="1:4" x14ac:dyDescent="0.25">
      <c r="A4399" s="71">
        <v>97562</v>
      </c>
      <c r="B4399" s="70" t="s">
        <v>4298</v>
      </c>
      <c r="C4399" s="71" t="s">
        <v>14</v>
      </c>
      <c r="D4399" s="72">
        <v>10.14</v>
      </c>
    </row>
    <row r="4400" spans="1:4" x14ac:dyDescent="0.25">
      <c r="A4400" s="71">
        <v>97564</v>
      </c>
      <c r="B4400" s="70" t="s">
        <v>4299</v>
      </c>
      <c r="C4400" s="71" t="s">
        <v>14</v>
      </c>
      <c r="D4400" s="72">
        <v>16.89</v>
      </c>
    </row>
    <row r="4401" spans="1:4" x14ac:dyDescent="0.25">
      <c r="A4401" s="71">
        <v>91889</v>
      </c>
      <c r="B4401" s="70" t="s">
        <v>4300</v>
      </c>
      <c r="C4401" s="71" t="s">
        <v>14</v>
      </c>
      <c r="D4401" s="72">
        <v>11.07</v>
      </c>
    </row>
    <row r="4402" spans="1:4" x14ac:dyDescent="0.25">
      <c r="A4402" s="71">
        <v>91901</v>
      </c>
      <c r="B4402" s="70" t="s">
        <v>4301</v>
      </c>
      <c r="C4402" s="71" t="s">
        <v>14</v>
      </c>
      <c r="D4402" s="72">
        <v>8.84</v>
      </c>
    </row>
    <row r="4403" spans="1:4" x14ac:dyDescent="0.25">
      <c r="A4403" s="71">
        <v>91913</v>
      </c>
      <c r="B4403" s="70" t="s">
        <v>4302</v>
      </c>
      <c r="C4403" s="71" t="s">
        <v>14</v>
      </c>
      <c r="D4403" s="72">
        <v>15.63</v>
      </c>
    </row>
    <row r="4404" spans="1:4" x14ac:dyDescent="0.25">
      <c r="A4404" s="71">
        <v>91892</v>
      </c>
      <c r="B4404" s="70" t="s">
        <v>4303</v>
      </c>
      <c r="C4404" s="71" t="s">
        <v>14</v>
      </c>
      <c r="D4404" s="72">
        <v>14.04</v>
      </c>
    </row>
    <row r="4405" spans="1:4" x14ac:dyDescent="0.25">
      <c r="A4405" s="71">
        <v>91904</v>
      </c>
      <c r="B4405" s="70" t="s">
        <v>4304</v>
      </c>
      <c r="C4405" s="71" t="s">
        <v>14</v>
      </c>
      <c r="D4405" s="72">
        <v>11.81</v>
      </c>
    </row>
    <row r="4406" spans="1:4" x14ac:dyDescent="0.25">
      <c r="A4406" s="71">
        <v>91916</v>
      </c>
      <c r="B4406" s="70" t="s">
        <v>4305</v>
      </c>
      <c r="C4406" s="71" t="s">
        <v>14</v>
      </c>
      <c r="D4406" s="72">
        <v>18.559999999999999</v>
      </c>
    </row>
    <row r="4407" spans="1:4" x14ac:dyDescent="0.25">
      <c r="A4407" s="71">
        <v>91895</v>
      </c>
      <c r="B4407" s="70" t="s">
        <v>4306</v>
      </c>
      <c r="C4407" s="71" t="s">
        <v>14</v>
      </c>
      <c r="D4407" s="72">
        <v>16.88</v>
      </c>
    </row>
    <row r="4408" spans="1:4" x14ac:dyDescent="0.25">
      <c r="A4408" s="71">
        <v>91907</v>
      </c>
      <c r="B4408" s="70" t="s">
        <v>4307</v>
      </c>
      <c r="C4408" s="71" t="s">
        <v>14</v>
      </c>
      <c r="D4408" s="72">
        <v>14.65</v>
      </c>
    </row>
    <row r="4409" spans="1:4" x14ac:dyDescent="0.25">
      <c r="A4409" s="71">
        <v>91919</v>
      </c>
      <c r="B4409" s="70" t="s">
        <v>4308</v>
      </c>
      <c r="C4409" s="71" t="s">
        <v>14</v>
      </c>
      <c r="D4409" s="72">
        <v>21.35</v>
      </c>
    </row>
    <row r="4410" spans="1:4" x14ac:dyDescent="0.25">
      <c r="A4410" s="71">
        <v>91898</v>
      </c>
      <c r="B4410" s="70" t="s">
        <v>4309</v>
      </c>
      <c r="C4410" s="71" t="s">
        <v>14</v>
      </c>
      <c r="D4410" s="72">
        <v>19.32</v>
      </c>
    </row>
    <row r="4411" spans="1:4" x14ac:dyDescent="0.25">
      <c r="A4411" s="71">
        <v>91910</v>
      </c>
      <c r="B4411" s="70" t="s">
        <v>4310</v>
      </c>
      <c r="C4411" s="71" t="s">
        <v>14</v>
      </c>
      <c r="D4411" s="72">
        <v>17.14</v>
      </c>
    </row>
    <row r="4412" spans="1:4" x14ac:dyDescent="0.25">
      <c r="A4412" s="71">
        <v>91922</v>
      </c>
      <c r="B4412" s="70" t="s">
        <v>4311</v>
      </c>
      <c r="C4412" s="71" t="s">
        <v>14</v>
      </c>
      <c r="D4412" s="72">
        <v>23.74</v>
      </c>
    </row>
    <row r="4413" spans="1:4" x14ac:dyDescent="0.25">
      <c r="A4413" s="71">
        <v>91887</v>
      </c>
      <c r="B4413" s="70" t="s">
        <v>4312</v>
      </c>
      <c r="C4413" s="71" t="s">
        <v>14</v>
      </c>
      <c r="D4413" s="72">
        <v>11.3</v>
      </c>
    </row>
    <row r="4414" spans="1:4" x14ac:dyDescent="0.25">
      <c r="A4414" s="71">
        <v>91899</v>
      </c>
      <c r="B4414" s="70" t="s">
        <v>4313</v>
      </c>
      <c r="C4414" s="71" t="s">
        <v>14</v>
      </c>
      <c r="D4414" s="72">
        <v>9.07</v>
      </c>
    </row>
    <row r="4415" spans="1:4" x14ac:dyDescent="0.25">
      <c r="A4415" s="71">
        <v>91911</v>
      </c>
      <c r="B4415" s="70" t="s">
        <v>4314</v>
      </c>
      <c r="C4415" s="71" t="s">
        <v>14</v>
      </c>
      <c r="D4415" s="72">
        <v>15.86</v>
      </c>
    </row>
    <row r="4416" spans="1:4" x14ac:dyDescent="0.25">
      <c r="A4416" s="71">
        <v>91890</v>
      </c>
      <c r="B4416" s="70" t="s">
        <v>4315</v>
      </c>
      <c r="C4416" s="71" t="s">
        <v>14</v>
      </c>
      <c r="D4416" s="72">
        <v>12.54</v>
      </c>
    </row>
    <row r="4417" spans="1:4" x14ac:dyDescent="0.25">
      <c r="A4417" s="71">
        <v>91902</v>
      </c>
      <c r="B4417" s="70" t="s">
        <v>4316</v>
      </c>
      <c r="C4417" s="71" t="s">
        <v>14</v>
      </c>
      <c r="D4417" s="72">
        <v>10.31</v>
      </c>
    </row>
    <row r="4418" spans="1:4" x14ac:dyDescent="0.25">
      <c r="A4418" s="71">
        <v>91914</v>
      </c>
      <c r="B4418" s="70" t="s">
        <v>4317</v>
      </c>
      <c r="C4418" s="71" t="s">
        <v>14</v>
      </c>
      <c r="D4418" s="72">
        <v>17.059999999999999</v>
      </c>
    </row>
    <row r="4419" spans="1:4" x14ac:dyDescent="0.25">
      <c r="A4419" s="71">
        <v>91893</v>
      </c>
      <c r="B4419" s="70" t="s">
        <v>4318</v>
      </c>
      <c r="C4419" s="71" t="s">
        <v>14</v>
      </c>
      <c r="D4419" s="72">
        <v>15.35</v>
      </c>
    </row>
    <row r="4420" spans="1:4" x14ac:dyDescent="0.25">
      <c r="A4420" s="71">
        <v>91905</v>
      </c>
      <c r="B4420" s="70" t="s">
        <v>4319</v>
      </c>
      <c r="C4420" s="71" t="s">
        <v>14</v>
      </c>
      <c r="D4420" s="72">
        <v>13.12</v>
      </c>
    </row>
    <row r="4421" spans="1:4" x14ac:dyDescent="0.25">
      <c r="A4421" s="71">
        <v>91917</v>
      </c>
      <c r="B4421" s="70" t="s">
        <v>4320</v>
      </c>
      <c r="C4421" s="71" t="s">
        <v>14</v>
      </c>
      <c r="D4421" s="72">
        <v>19.82</v>
      </c>
    </row>
    <row r="4422" spans="1:4" x14ac:dyDescent="0.25">
      <c r="A4422" s="71">
        <v>91896</v>
      </c>
      <c r="B4422" s="70" t="s">
        <v>4321</v>
      </c>
      <c r="C4422" s="71" t="s">
        <v>14</v>
      </c>
      <c r="D4422" s="72">
        <v>17.68</v>
      </c>
    </row>
    <row r="4423" spans="1:4" x14ac:dyDescent="0.25">
      <c r="A4423" s="71">
        <v>91908</v>
      </c>
      <c r="B4423" s="70" t="s">
        <v>4322</v>
      </c>
      <c r="C4423" s="71" t="s">
        <v>14</v>
      </c>
      <c r="D4423" s="72">
        <v>15.5</v>
      </c>
    </row>
    <row r="4424" spans="1:4" x14ac:dyDescent="0.25">
      <c r="A4424" s="71">
        <v>91920</v>
      </c>
      <c r="B4424" s="70" t="s">
        <v>4323</v>
      </c>
      <c r="C4424" s="71" t="s">
        <v>14</v>
      </c>
      <c r="D4424" s="72">
        <v>22.1</v>
      </c>
    </row>
    <row r="4425" spans="1:4" x14ac:dyDescent="0.25">
      <c r="A4425" s="71">
        <v>91983</v>
      </c>
      <c r="B4425" s="70" t="s">
        <v>4324</v>
      </c>
      <c r="C4425" s="71" t="s">
        <v>14</v>
      </c>
      <c r="D4425" s="72">
        <v>88.67</v>
      </c>
    </row>
    <row r="4426" spans="1:4" x14ac:dyDescent="0.25">
      <c r="A4426" s="71">
        <v>91982</v>
      </c>
      <c r="B4426" s="70" t="s">
        <v>4325</v>
      </c>
      <c r="C4426" s="71" t="s">
        <v>14</v>
      </c>
      <c r="D4426" s="72">
        <v>78.349999999999994</v>
      </c>
    </row>
    <row r="4427" spans="1:4" x14ac:dyDescent="0.25">
      <c r="A4427" s="71">
        <v>91833</v>
      </c>
      <c r="B4427" s="70" t="s">
        <v>4326</v>
      </c>
      <c r="C4427" s="71" t="s">
        <v>16</v>
      </c>
      <c r="D4427" s="72">
        <v>18.829999999999998</v>
      </c>
    </row>
    <row r="4428" spans="1:4" x14ac:dyDescent="0.25">
      <c r="A4428" s="71">
        <v>91843</v>
      </c>
      <c r="B4428" s="70" t="s">
        <v>4327</v>
      </c>
      <c r="C4428" s="71" t="s">
        <v>16</v>
      </c>
      <c r="D4428" s="72">
        <v>6.57</v>
      </c>
    </row>
    <row r="4429" spans="1:4" x14ac:dyDescent="0.25">
      <c r="A4429" s="71">
        <v>91853</v>
      </c>
      <c r="B4429" s="70" t="s">
        <v>4328</v>
      </c>
      <c r="C4429" s="71" t="s">
        <v>16</v>
      </c>
      <c r="D4429" s="72">
        <v>9.4700000000000006</v>
      </c>
    </row>
    <row r="4430" spans="1:4" x14ac:dyDescent="0.25">
      <c r="A4430" s="71">
        <v>91835</v>
      </c>
      <c r="B4430" s="70" t="s">
        <v>4329</v>
      </c>
      <c r="C4430" s="71" t="s">
        <v>16</v>
      </c>
      <c r="D4430" s="72">
        <v>20.6</v>
      </c>
    </row>
    <row r="4431" spans="1:4" x14ac:dyDescent="0.25">
      <c r="A4431" s="71">
        <v>91845</v>
      </c>
      <c r="B4431" s="70" t="s">
        <v>4330</v>
      </c>
      <c r="C4431" s="71" t="s">
        <v>16</v>
      </c>
      <c r="D4431" s="72">
        <v>8.2799999999999994</v>
      </c>
    </row>
    <row r="4432" spans="1:4" x14ac:dyDescent="0.25">
      <c r="A4432" s="71">
        <v>91855</v>
      </c>
      <c r="B4432" s="70" t="s">
        <v>4331</v>
      </c>
      <c r="C4432" s="71" t="s">
        <v>16</v>
      </c>
      <c r="D4432" s="72">
        <v>11.1</v>
      </c>
    </row>
    <row r="4433" spans="1:4" x14ac:dyDescent="0.25">
      <c r="A4433" s="71">
        <v>91837</v>
      </c>
      <c r="B4433" s="70" t="s">
        <v>4332</v>
      </c>
      <c r="C4433" s="71" t="s">
        <v>16</v>
      </c>
      <c r="D4433" s="72">
        <v>25.62</v>
      </c>
    </row>
    <row r="4434" spans="1:4" x14ac:dyDescent="0.25">
      <c r="A4434" s="71">
        <v>91847</v>
      </c>
      <c r="B4434" s="70" t="s">
        <v>4333</v>
      </c>
      <c r="C4434" s="71" t="s">
        <v>16</v>
      </c>
      <c r="D4434" s="72">
        <v>13.35</v>
      </c>
    </row>
    <row r="4435" spans="1:4" x14ac:dyDescent="0.25">
      <c r="A4435" s="71">
        <v>91857</v>
      </c>
      <c r="B4435" s="70" t="s">
        <v>4334</v>
      </c>
      <c r="C4435" s="71" t="s">
        <v>16</v>
      </c>
      <c r="D4435" s="72">
        <v>15.83</v>
      </c>
    </row>
    <row r="4436" spans="1:4" x14ac:dyDescent="0.25">
      <c r="A4436" s="71">
        <v>91838</v>
      </c>
      <c r="B4436" s="70" t="s">
        <v>4335</v>
      </c>
      <c r="C4436" s="71" t="s">
        <v>16</v>
      </c>
      <c r="D4436" s="72">
        <v>0</v>
      </c>
    </row>
    <row r="4437" spans="1:4" x14ac:dyDescent="0.25">
      <c r="A4437" s="71">
        <v>91848</v>
      </c>
      <c r="B4437" s="70" t="s">
        <v>4336</v>
      </c>
      <c r="C4437" s="71" t="s">
        <v>16</v>
      </c>
      <c r="D4437" s="72">
        <v>0</v>
      </c>
    </row>
    <row r="4438" spans="1:4" x14ac:dyDescent="0.25">
      <c r="A4438" s="71">
        <v>91858</v>
      </c>
      <c r="B4438" s="70" t="s">
        <v>4337</v>
      </c>
      <c r="C4438" s="71" t="s">
        <v>16</v>
      </c>
      <c r="D4438" s="72">
        <v>0</v>
      </c>
    </row>
    <row r="4439" spans="1:4" x14ac:dyDescent="0.25">
      <c r="A4439" s="71">
        <v>91840</v>
      </c>
      <c r="B4439" s="70" t="s">
        <v>4338</v>
      </c>
      <c r="C4439" s="71" t="s">
        <v>16</v>
      </c>
      <c r="D4439" s="72">
        <v>22.84</v>
      </c>
    </row>
    <row r="4440" spans="1:4" x14ac:dyDescent="0.25">
      <c r="A4440" s="71">
        <v>91850</v>
      </c>
      <c r="B4440" s="70" t="s">
        <v>4339</v>
      </c>
      <c r="C4440" s="71" t="s">
        <v>16</v>
      </c>
      <c r="D4440" s="72">
        <v>10.53</v>
      </c>
    </row>
    <row r="4441" spans="1:4" x14ac:dyDescent="0.25">
      <c r="A4441" s="71">
        <v>91860</v>
      </c>
      <c r="B4441" s="70" t="s">
        <v>4340</v>
      </c>
      <c r="C4441" s="71" t="s">
        <v>16</v>
      </c>
      <c r="D4441" s="72">
        <v>13.29</v>
      </c>
    </row>
    <row r="4442" spans="1:4" x14ac:dyDescent="0.25">
      <c r="A4442" s="71">
        <v>91831</v>
      </c>
      <c r="B4442" s="70" t="s">
        <v>4341</v>
      </c>
      <c r="C4442" s="71" t="s">
        <v>16</v>
      </c>
      <c r="D4442" s="72">
        <v>18.2</v>
      </c>
    </row>
    <row r="4443" spans="1:4" x14ac:dyDescent="0.25">
      <c r="A4443" s="71">
        <v>91852</v>
      </c>
      <c r="B4443" s="70" t="s">
        <v>4342</v>
      </c>
      <c r="C4443" s="71" t="s">
        <v>16</v>
      </c>
      <c r="D4443" s="72">
        <v>8.89</v>
      </c>
    </row>
    <row r="4444" spans="1:4" x14ac:dyDescent="0.25">
      <c r="A4444" s="71">
        <v>91834</v>
      </c>
      <c r="B4444" s="70" t="s">
        <v>4343</v>
      </c>
      <c r="C4444" s="71" t="s">
        <v>16</v>
      </c>
      <c r="D4444" s="72">
        <v>18.989999999999998</v>
      </c>
    </row>
    <row r="4445" spans="1:4" x14ac:dyDescent="0.25">
      <c r="A4445" s="71">
        <v>91854</v>
      </c>
      <c r="B4445" s="70" t="s">
        <v>4344</v>
      </c>
      <c r="C4445" s="71" t="s">
        <v>16</v>
      </c>
      <c r="D4445" s="72">
        <v>9.61</v>
      </c>
    </row>
    <row r="4446" spans="1:4" x14ac:dyDescent="0.25">
      <c r="A4446" s="71">
        <v>91836</v>
      </c>
      <c r="B4446" s="70" t="s">
        <v>4345</v>
      </c>
      <c r="C4446" s="71" t="s">
        <v>16</v>
      </c>
      <c r="D4446" s="72">
        <v>21.88</v>
      </c>
    </row>
    <row r="4447" spans="1:4" x14ac:dyDescent="0.25">
      <c r="A4447" s="71">
        <v>91856</v>
      </c>
      <c r="B4447" s="70" t="s">
        <v>4346</v>
      </c>
      <c r="C4447" s="71" t="s">
        <v>16</v>
      </c>
      <c r="D4447" s="72">
        <v>12.38</v>
      </c>
    </row>
    <row r="4448" spans="1:4" x14ac:dyDescent="0.25">
      <c r="A4448" s="71">
        <v>91839</v>
      </c>
      <c r="B4448" s="70" t="s">
        <v>4347</v>
      </c>
      <c r="C4448" s="71" t="s">
        <v>16</v>
      </c>
      <c r="D4448" s="72">
        <v>20.13</v>
      </c>
    </row>
    <row r="4449" spans="1:4" x14ac:dyDescent="0.25">
      <c r="A4449" s="71">
        <v>91849</v>
      </c>
      <c r="B4449" s="70" t="s">
        <v>4348</v>
      </c>
      <c r="C4449" s="71" t="s">
        <v>16</v>
      </c>
      <c r="D4449" s="72">
        <v>7.86</v>
      </c>
    </row>
    <row r="4450" spans="1:4" x14ac:dyDescent="0.25">
      <c r="A4450" s="71">
        <v>91859</v>
      </c>
      <c r="B4450" s="70" t="s">
        <v>4349</v>
      </c>
      <c r="C4450" s="71" t="s">
        <v>16</v>
      </c>
      <c r="D4450" s="72">
        <v>10.76</v>
      </c>
    </row>
    <row r="4451" spans="1:4" x14ac:dyDescent="0.25">
      <c r="A4451" s="71">
        <v>91841</v>
      </c>
      <c r="B4451" s="70" t="s">
        <v>4350</v>
      </c>
      <c r="C4451" s="71" t="s">
        <v>16</v>
      </c>
      <c r="D4451" s="72">
        <v>22.02</v>
      </c>
    </row>
    <row r="4452" spans="1:4" x14ac:dyDescent="0.25">
      <c r="A4452" s="71">
        <v>91851</v>
      </c>
      <c r="B4452" s="70" t="s">
        <v>4351</v>
      </c>
      <c r="C4452" s="71" t="s">
        <v>16</v>
      </c>
      <c r="D4452" s="72">
        <v>9.7100000000000009</v>
      </c>
    </row>
    <row r="4453" spans="1:4" x14ac:dyDescent="0.25">
      <c r="A4453" s="71">
        <v>91861</v>
      </c>
      <c r="B4453" s="70" t="s">
        <v>4352</v>
      </c>
      <c r="C4453" s="71" t="s">
        <v>16</v>
      </c>
      <c r="D4453" s="72">
        <v>12.53</v>
      </c>
    </row>
    <row r="4454" spans="1:4" x14ac:dyDescent="0.25">
      <c r="A4454" s="71">
        <v>91862</v>
      </c>
      <c r="B4454" s="70" t="s">
        <v>4353</v>
      </c>
      <c r="C4454" s="71" t="s">
        <v>16</v>
      </c>
      <c r="D4454" s="72">
        <v>9.64</v>
      </c>
    </row>
    <row r="4455" spans="1:4" x14ac:dyDescent="0.25">
      <c r="A4455" s="71">
        <v>91866</v>
      </c>
      <c r="B4455" s="70" t="s">
        <v>4354</v>
      </c>
      <c r="C4455" s="71" t="s">
        <v>16</v>
      </c>
      <c r="D4455" s="72">
        <v>8.4</v>
      </c>
    </row>
    <row r="4456" spans="1:4" x14ac:dyDescent="0.25">
      <c r="A4456" s="71">
        <v>91870</v>
      </c>
      <c r="B4456" s="70" t="s">
        <v>4355</v>
      </c>
      <c r="C4456" s="71" t="s">
        <v>16</v>
      </c>
      <c r="D4456" s="72">
        <v>12.57</v>
      </c>
    </row>
    <row r="4457" spans="1:4" x14ac:dyDescent="0.25">
      <c r="A4457" s="71">
        <v>91863</v>
      </c>
      <c r="B4457" s="70" t="s">
        <v>4356</v>
      </c>
      <c r="C4457" s="71" t="s">
        <v>16</v>
      </c>
      <c r="D4457" s="72">
        <v>11.39</v>
      </c>
    </row>
    <row r="4458" spans="1:4" x14ac:dyDescent="0.25">
      <c r="A4458" s="71">
        <v>91867</v>
      </c>
      <c r="B4458" s="70" t="s">
        <v>4357</v>
      </c>
      <c r="C4458" s="71" t="s">
        <v>16</v>
      </c>
      <c r="D4458" s="72">
        <v>10.16</v>
      </c>
    </row>
    <row r="4459" spans="1:4" x14ac:dyDescent="0.25">
      <c r="A4459" s="71">
        <v>91871</v>
      </c>
      <c r="B4459" s="70" t="s">
        <v>4358</v>
      </c>
      <c r="C4459" s="71" t="s">
        <v>16</v>
      </c>
      <c r="D4459" s="72">
        <v>14.34</v>
      </c>
    </row>
    <row r="4460" spans="1:4" x14ac:dyDescent="0.25">
      <c r="A4460" s="71">
        <v>91864</v>
      </c>
      <c r="B4460" s="70" t="s">
        <v>4359</v>
      </c>
      <c r="C4460" s="71" t="s">
        <v>16</v>
      </c>
      <c r="D4460" s="72">
        <v>15.44</v>
      </c>
    </row>
    <row r="4461" spans="1:4" x14ac:dyDescent="0.25">
      <c r="A4461" s="71">
        <v>91868</v>
      </c>
      <c r="B4461" s="70" t="s">
        <v>4360</v>
      </c>
      <c r="C4461" s="71" t="s">
        <v>16</v>
      </c>
      <c r="D4461" s="72">
        <v>14.21</v>
      </c>
    </row>
    <row r="4462" spans="1:4" x14ac:dyDescent="0.25">
      <c r="A4462" s="71">
        <v>91872</v>
      </c>
      <c r="B4462" s="70" t="s">
        <v>4361</v>
      </c>
      <c r="C4462" s="71" t="s">
        <v>16</v>
      </c>
      <c r="D4462" s="72">
        <v>18.39</v>
      </c>
    </row>
    <row r="4463" spans="1:4" x14ac:dyDescent="0.25">
      <c r="A4463" s="71">
        <v>91865</v>
      </c>
      <c r="B4463" s="70" t="s">
        <v>4362</v>
      </c>
      <c r="C4463" s="71" t="s">
        <v>16</v>
      </c>
      <c r="D4463" s="72">
        <v>19.39</v>
      </c>
    </row>
    <row r="4464" spans="1:4" x14ac:dyDescent="0.25">
      <c r="A4464" s="71">
        <v>91869</v>
      </c>
      <c r="B4464" s="70" t="s">
        <v>4363</v>
      </c>
      <c r="C4464" s="71" t="s">
        <v>16</v>
      </c>
      <c r="D4464" s="72">
        <v>18.12</v>
      </c>
    </row>
    <row r="4465" spans="1:4" x14ac:dyDescent="0.25">
      <c r="A4465" s="71">
        <v>91873</v>
      </c>
      <c r="B4465" s="70" t="s">
        <v>4364</v>
      </c>
      <c r="C4465" s="71" t="s">
        <v>16</v>
      </c>
      <c r="D4465" s="72">
        <v>22.29</v>
      </c>
    </row>
    <row r="4466" spans="1:4" x14ac:dyDescent="0.25">
      <c r="A4466" s="71">
        <v>91981</v>
      </c>
      <c r="B4466" s="70" t="s">
        <v>4365</v>
      </c>
      <c r="C4466" s="71" t="s">
        <v>14</v>
      </c>
      <c r="D4466" s="72">
        <v>46.2</v>
      </c>
    </row>
    <row r="4467" spans="1:4" x14ac:dyDescent="0.25">
      <c r="A4467" s="71">
        <v>91980</v>
      </c>
      <c r="B4467" s="70" t="s">
        <v>4366</v>
      </c>
      <c r="C4467" s="71" t="s">
        <v>14</v>
      </c>
      <c r="D4467" s="72">
        <v>35.880000000000003</v>
      </c>
    </row>
    <row r="4468" spans="1:4" x14ac:dyDescent="0.25">
      <c r="A4468" s="71">
        <v>91979</v>
      </c>
      <c r="B4468" s="70" t="s">
        <v>4367</v>
      </c>
      <c r="C4468" s="71" t="s">
        <v>14</v>
      </c>
      <c r="D4468" s="72">
        <v>47.25</v>
      </c>
    </row>
    <row r="4469" spans="1:4" x14ac:dyDescent="0.25">
      <c r="A4469" s="71">
        <v>91978</v>
      </c>
      <c r="B4469" s="70" t="s">
        <v>4368</v>
      </c>
      <c r="C4469" s="71" t="s">
        <v>14</v>
      </c>
      <c r="D4469" s="72">
        <v>36.93</v>
      </c>
    </row>
    <row r="4470" spans="1:4" x14ac:dyDescent="0.25">
      <c r="A4470" s="71">
        <v>92029</v>
      </c>
      <c r="B4470" s="70" t="s">
        <v>4369</v>
      </c>
      <c r="C4470" s="71" t="s">
        <v>14</v>
      </c>
      <c r="D4470" s="72">
        <v>53.92</v>
      </c>
    </row>
    <row r="4471" spans="1:4" x14ac:dyDescent="0.25">
      <c r="A4471" s="71">
        <v>92028</v>
      </c>
      <c r="B4471" s="70" t="s">
        <v>4370</v>
      </c>
      <c r="C4471" s="71" t="s">
        <v>14</v>
      </c>
      <c r="D4471" s="72">
        <v>43.6</v>
      </c>
    </row>
    <row r="4472" spans="1:4" x14ac:dyDescent="0.25">
      <c r="A4472" s="71">
        <v>92031</v>
      </c>
      <c r="B4472" s="70" t="s">
        <v>4371</v>
      </c>
      <c r="C4472" s="71" t="s">
        <v>14</v>
      </c>
      <c r="D4472" s="72">
        <v>73.61</v>
      </c>
    </row>
    <row r="4473" spans="1:4" x14ac:dyDescent="0.25">
      <c r="A4473" s="71">
        <v>92030</v>
      </c>
      <c r="B4473" s="70" t="s">
        <v>4372</v>
      </c>
      <c r="C4473" s="71" t="s">
        <v>14</v>
      </c>
      <c r="D4473" s="72">
        <v>63.29</v>
      </c>
    </row>
    <row r="4474" spans="1:4" x14ac:dyDescent="0.25">
      <c r="A4474" s="71">
        <v>91955</v>
      </c>
      <c r="B4474" s="70" t="s">
        <v>4373</v>
      </c>
      <c r="C4474" s="71" t="s">
        <v>14</v>
      </c>
      <c r="D4474" s="72">
        <v>34.18</v>
      </c>
    </row>
    <row r="4475" spans="1:4" x14ac:dyDescent="0.25">
      <c r="A4475" s="71">
        <v>91954</v>
      </c>
      <c r="B4475" s="70" t="s">
        <v>4374</v>
      </c>
      <c r="C4475" s="71" t="s">
        <v>14</v>
      </c>
      <c r="D4475" s="72">
        <v>23.86</v>
      </c>
    </row>
    <row r="4476" spans="1:4" x14ac:dyDescent="0.25">
      <c r="A4476" s="71">
        <v>92033</v>
      </c>
      <c r="B4476" s="70" t="s">
        <v>4375</v>
      </c>
      <c r="C4476" s="71" t="s">
        <v>14</v>
      </c>
      <c r="D4476" s="72">
        <v>74.59</v>
      </c>
    </row>
    <row r="4477" spans="1:4" x14ac:dyDescent="0.25">
      <c r="A4477" s="71">
        <v>92032</v>
      </c>
      <c r="B4477" s="70" t="s">
        <v>4376</v>
      </c>
      <c r="C4477" s="71" t="s">
        <v>14</v>
      </c>
      <c r="D4477" s="72">
        <v>64.27</v>
      </c>
    </row>
    <row r="4478" spans="1:4" x14ac:dyDescent="0.25">
      <c r="A4478" s="71">
        <v>91961</v>
      </c>
      <c r="B4478" s="70" t="s">
        <v>4377</v>
      </c>
      <c r="C4478" s="71" t="s">
        <v>14</v>
      </c>
      <c r="D4478" s="72">
        <v>54.9</v>
      </c>
    </row>
    <row r="4479" spans="1:4" x14ac:dyDescent="0.25">
      <c r="A4479" s="71">
        <v>91960</v>
      </c>
      <c r="B4479" s="70" t="s">
        <v>4378</v>
      </c>
      <c r="C4479" s="71" t="s">
        <v>14</v>
      </c>
      <c r="D4479" s="72">
        <v>44.58</v>
      </c>
    </row>
    <row r="4480" spans="1:4" x14ac:dyDescent="0.25">
      <c r="A4480" s="71">
        <v>91969</v>
      </c>
      <c r="B4480" s="70" t="s">
        <v>4379</v>
      </c>
      <c r="C4480" s="71" t="s">
        <v>14</v>
      </c>
      <c r="D4480" s="72">
        <v>75.569999999999993</v>
      </c>
    </row>
    <row r="4481" spans="1:4" x14ac:dyDescent="0.25">
      <c r="A4481" s="71">
        <v>91968</v>
      </c>
      <c r="B4481" s="70" t="s">
        <v>4380</v>
      </c>
      <c r="C4481" s="71" t="s">
        <v>14</v>
      </c>
      <c r="D4481" s="72">
        <v>65.25</v>
      </c>
    </row>
    <row r="4482" spans="1:4" x14ac:dyDescent="0.25">
      <c r="A4482" s="71">
        <v>91985</v>
      </c>
      <c r="B4482" s="70" t="s">
        <v>4381</v>
      </c>
      <c r="C4482" s="71" t="s">
        <v>14</v>
      </c>
      <c r="D4482" s="72">
        <v>27.09</v>
      </c>
    </row>
    <row r="4483" spans="1:4" x14ac:dyDescent="0.25">
      <c r="A4483" s="71">
        <v>91984</v>
      </c>
      <c r="B4483" s="70" t="s">
        <v>4382</v>
      </c>
      <c r="C4483" s="71" t="s">
        <v>14</v>
      </c>
      <c r="D4483" s="72">
        <v>16.77</v>
      </c>
    </row>
    <row r="4484" spans="1:4" x14ac:dyDescent="0.25">
      <c r="A4484" s="71">
        <v>91989</v>
      </c>
      <c r="B4484" s="70" t="s">
        <v>4383</v>
      </c>
      <c r="C4484" s="71" t="s">
        <v>14</v>
      </c>
      <c r="D4484" s="72">
        <v>30.61</v>
      </c>
    </row>
    <row r="4485" spans="1:4" x14ac:dyDescent="0.25">
      <c r="A4485" s="71">
        <v>91988</v>
      </c>
      <c r="B4485" s="70" t="s">
        <v>4384</v>
      </c>
      <c r="C4485" s="71" t="s">
        <v>14</v>
      </c>
      <c r="D4485" s="72">
        <v>20.29</v>
      </c>
    </row>
    <row r="4486" spans="1:4" x14ac:dyDescent="0.25">
      <c r="A4486" s="71">
        <v>92023</v>
      </c>
      <c r="B4486" s="70" t="s">
        <v>4385</v>
      </c>
      <c r="C4486" s="71" t="s">
        <v>14</v>
      </c>
      <c r="D4486" s="72">
        <v>47.75</v>
      </c>
    </row>
    <row r="4487" spans="1:4" x14ac:dyDescent="0.25">
      <c r="A4487" s="71">
        <v>92022</v>
      </c>
      <c r="B4487" s="70" t="s">
        <v>4386</v>
      </c>
      <c r="C4487" s="71" t="s">
        <v>14</v>
      </c>
      <c r="D4487" s="72">
        <v>37.43</v>
      </c>
    </row>
    <row r="4488" spans="1:4" x14ac:dyDescent="0.25">
      <c r="A4488" s="71">
        <v>92025</v>
      </c>
      <c r="B4488" s="70" t="s">
        <v>4387</v>
      </c>
      <c r="C4488" s="71" t="s">
        <v>14</v>
      </c>
      <c r="D4488" s="72">
        <v>67.489999999999995</v>
      </c>
    </row>
    <row r="4489" spans="1:4" x14ac:dyDescent="0.25">
      <c r="A4489" s="71">
        <v>92024</v>
      </c>
      <c r="B4489" s="70" t="s">
        <v>4388</v>
      </c>
      <c r="C4489" s="71" t="s">
        <v>14</v>
      </c>
      <c r="D4489" s="72">
        <v>57.17</v>
      </c>
    </row>
    <row r="4490" spans="1:4" x14ac:dyDescent="0.25">
      <c r="A4490" s="71">
        <v>91957</v>
      </c>
      <c r="B4490" s="70" t="s">
        <v>4389</v>
      </c>
      <c r="C4490" s="71" t="s">
        <v>14</v>
      </c>
      <c r="D4490" s="72">
        <v>48.73</v>
      </c>
    </row>
    <row r="4491" spans="1:4" x14ac:dyDescent="0.25">
      <c r="A4491" s="71">
        <v>91956</v>
      </c>
      <c r="B4491" s="70" t="s">
        <v>4390</v>
      </c>
      <c r="C4491" s="71" t="s">
        <v>14</v>
      </c>
      <c r="D4491" s="72">
        <v>38.409999999999997</v>
      </c>
    </row>
    <row r="4492" spans="1:4" x14ac:dyDescent="0.25">
      <c r="A4492" s="71">
        <v>91963</v>
      </c>
      <c r="B4492" s="70" t="s">
        <v>4391</v>
      </c>
      <c r="C4492" s="71" t="s">
        <v>14</v>
      </c>
      <c r="D4492" s="72">
        <v>69.45</v>
      </c>
    </row>
    <row r="4493" spans="1:4" x14ac:dyDescent="0.25">
      <c r="A4493" s="71">
        <v>91962</v>
      </c>
      <c r="B4493" s="70" t="s">
        <v>4392</v>
      </c>
      <c r="C4493" s="71" t="s">
        <v>14</v>
      </c>
      <c r="D4493" s="72">
        <v>59.13</v>
      </c>
    </row>
    <row r="4494" spans="1:4" x14ac:dyDescent="0.25">
      <c r="A4494" s="71">
        <v>91953</v>
      </c>
      <c r="B4494" s="70" t="s">
        <v>4393</v>
      </c>
      <c r="C4494" s="71" t="s">
        <v>14</v>
      </c>
      <c r="D4494" s="72">
        <v>28.06</v>
      </c>
    </row>
    <row r="4495" spans="1:4" x14ac:dyDescent="0.25">
      <c r="A4495" s="71">
        <v>91952</v>
      </c>
      <c r="B4495" s="70" t="s">
        <v>4394</v>
      </c>
      <c r="C4495" s="71" t="s">
        <v>14</v>
      </c>
      <c r="D4495" s="72">
        <v>17.739999999999998</v>
      </c>
    </row>
    <row r="4496" spans="1:4" x14ac:dyDescent="0.25">
      <c r="A4496" s="71">
        <v>92035</v>
      </c>
      <c r="B4496" s="70" t="s">
        <v>4395</v>
      </c>
      <c r="C4496" s="71" t="s">
        <v>14</v>
      </c>
      <c r="D4496" s="72">
        <v>68.47</v>
      </c>
    </row>
    <row r="4497" spans="1:4" x14ac:dyDescent="0.25">
      <c r="A4497" s="71">
        <v>92034</v>
      </c>
      <c r="B4497" s="70" t="s">
        <v>4396</v>
      </c>
      <c r="C4497" s="71" t="s">
        <v>14</v>
      </c>
      <c r="D4497" s="72">
        <v>58.15</v>
      </c>
    </row>
    <row r="4498" spans="1:4" x14ac:dyDescent="0.25">
      <c r="A4498" s="71">
        <v>92027</v>
      </c>
      <c r="B4498" s="70" t="s">
        <v>4397</v>
      </c>
      <c r="C4498" s="71" t="s">
        <v>14</v>
      </c>
      <c r="D4498" s="72">
        <v>62.35</v>
      </c>
    </row>
    <row r="4499" spans="1:4" x14ac:dyDescent="0.25">
      <c r="A4499" s="71">
        <v>92026</v>
      </c>
      <c r="B4499" s="70" t="s">
        <v>4398</v>
      </c>
      <c r="C4499" s="71" t="s">
        <v>14</v>
      </c>
      <c r="D4499" s="72">
        <v>52.03</v>
      </c>
    </row>
    <row r="4500" spans="1:4" x14ac:dyDescent="0.25">
      <c r="A4500" s="71">
        <v>91965</v>
      </c>
      <c r="B4500" s="70" t="s">
        <v>4399</v>
      </c>
      <c r="C4500" s="71" t="s">
        <v>14</v>
      </c>
      <c r="D4500" s="72">
        <v>63.33</v>
      </c>
    </row>
    <row r="4501" spans="1:4" x14ac:dyDescent="0.25">
      <c r="A4501" s="71">
        <v>91964</v>
      </c>
      <c r="B4501" s="70" t="s">
        <v>4400</v>
      </c>
      <c r="C4501" s="71" t="s">
        <v>14</v>
      </c>
      <c r="D4501" s="72">
        <v>53.01</v>
      </c>
    </row>
    <row r="4502" spans="1:4" x14ac:dyDescent="0.25">
      <c r="A4502" s="71">
        <v>91973</v>
      </c>
      <c r="B4502" s="70" t="s">
        <v>4401</v>
      </c>
      <c r="C4502" s="71" t="s">
        <v>14</v>
      </c>
      <c r="D4502" s="72">
        <v>89.02</v>
      </c>
    </row>
    <row r="4503" spans="1:4" x14ac:dyDescent="0.25">
      <c r="A4503" s="71">
        <v>91972</v>
      </c>
      <c r="B4503" s="70" t="s">
        <v>4402</v>
      </c>
      <c r="C4503" s="71" t="s">
        <v>14</v>
      </c>
      <c r="D4503" s="72">
        <v>74.13</v>
      </c>
    </row>
    <row r="4504" spans="1:4" x14ac:dyDescent="0.25">
      <c r="A4504" s="71">
        <v>91959</v>
      </c>
      <c r="B4504" s="70" t="s">
        <v>4403</v>
      </c>
      <c r="C4504" s="71" t="s">
        <v>14</v>
      </c>
      <c r="D4504" s="72">
        <v>42.66</v>
      </c>
    </row>
    <row r="4505" spans="1:4" x14ac:dyDescent="0.25">
      <c r="A4505" s="71">
        <v>91958</v>
      </c>
      <c r="B4505" s="70" t="s">
        <v>4404</v>
      </c>
      <c r="C4505" s="71" t="s">
        <v>14</v>
      </c>
      <c r="D4505" s="72">
        <v>32.340000000000003</v>
      </c>
    </row>
    <row r="4506" spans="1:4" x14ac:dyDescent="0.25">
      <c r="A4506" s="71">
        <v>91971</v>
      </c>
      <c r="B4506" s="70" t="s">
        <v>4405</v>
      </c>
      <c r="C4506" s="71" t="s">
        <v>14</v>
      </c>
      <c r="D4506" s="72">
        <v>82.85</v>
      </c>
    </row>
    <row r="4507" spans="1:4" x14ac:dyDescent="0.25">
      <c r="A4507" s="71">
        <v>91970</v>
      </c>
      <c r="B4507" s="70" t="s">
        <v>4406</v>
      </c>
      <c r="C4507" s="71" t="s">
        <v>14</v>
      </c>
      <c r="D4507" s="72">
        <v>67.959999999999994</v>
      </c>
    </row>
    <row r="4508" spans="1:4" x14ac:dyDescent="0.25">
      <c r="A4508" s="71">
        <v>91967</v>
      </c>
      <c r="B4508" s="70" t="s">
        <v>4407</v>
      </c>
      <c r="C4508" s="71" t="s">
        <v>14</v>
      </c>
      <c r="D4508" s="72">
        <v>57.26</v>
      </c>
    </row>
    <row r="4509" spans="1:4" x14ac:dyDescent="0.25">
      <c r="A4509" s="71">
        <v>91966</v>
      </c>
      <c r="B4509" s="70" t="s">
        <v>4408</v>
      </c>
      <c r="C4509" s="71" t="s">
        <v>14</v>
      </c>
      <c r="D4509" s="72">
        <v>46.94</v>
      </c>
    </row>
    <row r="4510" spans="1:4" x14ac:dyDescent="0.25">
      <c r="A4510" s="71">
        <v>91975</v>
      </c>
      <c r="B4510" s="70" t="s">
        <v>4409</v>
      </c>
      <c r="C4510" s="71" t="s">
        <v>14</v>
      </c>
      <c r="D4510" s="72">
        <v>76.73</v>
      </c>
    </row>
    <row r="4511" spans="1:4" x14ac:dyDescent="0.25">
      <c r="A4511" s="71">
        <v>91974</v>
      </c>
      <c r="B4511" s="70" t="s">
        <v>4410</v>
      </c>
      <c r="C4511" s="71" t="s">
        <v>14</v>
      </c>
      <c r="D4511" s="72">
        <v>61.84</v>
      </c>
    </row>
    <row r="4512" spans="1:4" x14ac:dyDescent="0.25">
      <c r="A4512" s="71">
        <v>91977</v>
      </c>
      <c r="B4512" s="70" t="s">
        <v>4411</v>
      </c>
      <c r="C4512" s="71" t="s">
        <v>14</v>
      </c>
      <c r="D4512" s="72">
        <v>105.98</v>
      </c>
    </row>
    <row r="4513" spans="1:4" x14ac:dyDescent="0.25">
      <c r="A4513" s="71">
        <v>91976</v>
      </c>
      <c r="B4513" s="70" t="s">
        <v>4412</v>
      </c>
      <c r="C4513" s="71" t="s">
        <v>14</v>
      </c>
      <c r="D4513" s="72">
        <v>91.09</v>
      </c>
    </row>
    <row r="4514" spans="1:4" x14ac:dyDescent="0.25">
      <c r="A4514" s="71">
        <v>91874</v>
      </c>
      <c r="B4514" s="70" t="s">
        <v>4413</v>
      </c>
      <c r="C4514" s="71" t="s">
        <v>14</v>
      </c>
      <c r="D4514" s="72">
        <v>6.74</v>
      </c>
    </row>
    <row r="4515" spans="1:4" x14ac:dyDescent="0.25">
      <c r="A4515" s="71">
        <v>91878</v>
      </c>
      <c r="B4515" s="70" t="s">
        <v>4414</v>
      </c>
      <c r="C4515" s="71" t="s">
        <v>14</v>
      </c>
      <c r="D4515" s="72">
        <v>5.28</v>
      </c>
    </row>
    <row r="4516" spans="1:4" x14ac:dyDescent="0.25">
      <c r="A4516" s="71">
        <v>91882</v>
      </c>
      <c r="B4516" s="70" t="s">
        <v>4415</v>
      </c>
      <c r="C4516" s="71" t="s">
        <v>14</v>
      </c>
      <c r="D4516" s="72">
        <v>9.7799999999999994</v>
      </c>
    </row>
    <row r="4517" spans="1:4" x14ac:dyDescent="0.25">
      <c r="A4517" s="71">
        <v>91875</v>
      </c>
      <c r="B4517" s="70" t="s">
        <v>4416</v>
      </c>
      <c r="C4517" s="71" t="s">
        <v>14</v>
      </c>
      <c r="D4517" s="72">
        <v>7.85</v>
      </c>
    </row>
    <row r="4518" spans="1:4" x14ac:dyDescent="0.25">
      <c r="A4518" s="71">
        <v>91879</v>
      </c>
      <c r="B4518" s="70" t="s">
        <v>4417</v>
      </c>
      <c r="C4518" s="71" t="s">
        <v>14</v>
      </c>
      <c r="D4518" s="72">
        <v>6.37</v>
      </c>
    </row>
    <row r="4519" spans="1:4" x14ac:dyDescent="0.25">
      <c r="A4519" s="71">
        <v>91884</v>
      </c>
      <c r="B4519" s="70" t="s">
        <v>4418</v>
      </c>
      <c r="C4519" s="71" t="s">
        <v>14</v>
      </c>
      <c r="D4519" s="72">
        <v>10.89</v>
      </c>
    </row>
    <row r="4520" spans="1:4" x14ac:dyDescent="0.25">
      <c r="A4520" s="71">
        <v>91876</v>
      </c>
      <c r="B4520" s="70" t="s">
        <v>4419</v>
      </c>
      <c r="C4520" s="71" t="s">
        <v>14</v>
      </c>
      <c r="D4520" s="72">
        <v>9.3699999999999992</v>
      </c>
    </row>
    <row r="4521" spans="1:4" x14ac:dyDescent="0.25">
      <c r="A4521" s="71">
        <v>91880</v>
      </c>
      <c r="B4521" s="70" t="s">
        <v>4420</v>
      </c>
      <c r="C4521" s="71" t="s">
        <v>14</v>
      </c>
      <c r="D4521" s="72">
        <v>7.9</v>
      </c>
    </row>
    <row r="4522" spans="1:4" x14ac:dyDescent="0.25">
      <c r="A4522" s="71">
        <v>91885</v>
      </c>
      <c r="B4522" s="70" t="s">
        <v>4421</v>
      </c>
      <c r="C4522" s="71" t="s">
        <v>14</v>
      </c>
      <c r="D4522" s="72">
        <v>12.37</v>
      </c>
    </row>
    <row r="4523" spans="1:4" x14ac:dyDescent="0.25">
      <c r="A4523" s="71">
        <v>91877</v>
      </c>
      <c r="B4523" s="70" t="s">
        <v>4422</v>
      </c>
      <c r="C4523" s="71" t="s">
        <v>14</v>
      </c>
      <c r="D4523" s="72">
        <v>11.4</v>
      </c>
    </row>
    <row r="4524" spans="1:4" x14ac:dyDescent="0.25">
      <c r="A4524" s="71">
        <v>91881</v>
      </c>
      <c r="B4524" s="70" t="s">
        <v>4423</v>
      </c>
      <c r="C4524" s="71" t="s">
        <v>14</v>
      </c>
      <c r="D4524" s="72">
        <v>9.93</v>
      </c>
    </row>
    <row r="4525" spans="1:4" x14ac:dyDescent="0.25">
      <c r="A4525" s="71">
        <v>91886</v>
      </c>
      <c r="B4525" s="70" t="s">
        <v>4424</v>
      </c>
      <c r="C4525" s="71" t="s">
        <v>14</v>
      </c>
      <c r="D4525" s="72">
        <v>14.35</v>
      </c>
    </row>
    <row r="4526" spans="1:4" x14ac:dyDescent="0.25">
      <c r="A4526" s="71">
        <v>91945</v>
      </c>
      <c r="B4526" s="70" t="s">
        <v>4425</v>
      </c>
      <c r="C4526" s="71" t="s">
        <v>14</v>
      </c>
      <c r="D4526" s="72">
        <v>13.31</v>
      </c>
    </row>
    <row r="4527" spans="1:4" x14ac:dyDescent="0.25">
      <c r="A4527" s="71">
        <v>91947</v>
      </c>
      <c r="B4527" s="70" t="s">
        <v>4426</v>
      </c>
      <c r="C4527" s="71" t="s">
        <v>14</v>
      </c>
      <c r="D4527" s="72">
        <v>8.4499999999999993</v>
      </c>
    </row>
    <row r="4528" spans="1:4" x14ac:dyDescent="0.25">
      <c r="A4528" s="71">
        <v>91946</v>
      </c>
      <c r="B4528" s="70" t="s">
        <v>4427</v>
      </c>
      <c r="C4528" s="71" t="s">
        <v>14</v>
      </c>
      <c r="D4528" s="72">
        <v>10.32</v>
      </c>
    </row>
    <row r="4529" spans="1:4" x14ac:dyDescent="0.25">
      <c r="A4529" s="71">
        <v>91949</v>
      </c>
      <c r="B4529" s="70" t="s">
        <v>4428</v>
      </c>
      <c r="C4529" s="71" t="s">
        <v>14</v>
      </c>
      <c r="D4529" s="72">
        <v>18.55</v>
      </c>
    </row>
    <row r="4530" spans="1:4" x14ac:dyDescent="0.25">
      <c r="A4530" s="71">
        <v>91951</v>
      </c>
      <c r="B4530" s="70" t="s">
        <v>4429</v>
      </c>
      <c r="C4530" s="71" t="s">
        <v>14</v>
      </c>
      <c r="D4530" s="72">
        <v>12.71</v>
      </c>
    </row>
    <row r="4531" spans="1:4" x14ac:dyDescent="0.25">
      <c r="A4531" s="71">
        <v>91950</v>
      </c>
      <c r="B4531" s="70" t="s">
        <v>4430</v>
      </c>
      <c r="C4531" s="71" t="s">
        <v>14</v>
      </c>
      <c r="D4531" s="72">
        <v>14.89</v>
      </c>
    </row>
    <row r="4532" spans="1:4" x14ac:dyDescent="0.25">
      <c r="A4532" s="71">
        <v>91992</v>
      </c>
      <c r="B4532" s="70" t="s">
        <v>4431</v>
      </c>
      <c r="C4532" s="71" t="s">
        <v>14</v>
      </c>
      <c r="D4532" s="72">
        <v>43.03</v>
      </c>
    </row>
    <row r="4533" spans="1:4" x14ac:dyDescent="0.25">
      <c r="A4533" s="71">
        <v>91990</v>
      </c>
      <c r="B4533" s="70" t="s">
        <v>4432</v>
      </c>
      <c r="C4533" s="71" t="s">
        <v>14</v>
      </c>
      <c r="D4533" s="72">
        <v>32.71</v>
      </c>
    </row>
    <row r="4534" spans="1:4" x14ac:dyDescent="0.25">
      <c r="A4534" s="71">
        <v>91993</v>
      </c>
      <c r="B4534" s="70" t="s">
        <v>4433</v>
      </c>
      <c r="C4534" s="71" t="s">
        <v>14</v>
      </c>
      <c r="D4534" s="72">
        <v>44.93</v>
      </c>
    </row>
    <row r="4535" spans="1:4" x14ac:dyDescent="0.25">
      <c r="A4535" s="71">
        <v>91991</v>
      </c>
      <c r="B4535" s="70" t="s">
        <v>4434</v>
      </c>
      <c r="C4535" s="71" t="s">
        <v>14</v>
      </c>
      <c r="D4535" s="72">
        <v>34.61</v>
      </c>
    </row>
    <row r="4536" spans="1:4" x14ac:dyDescent="0.25">
      <c r="A4536" s="71">
        <v>92000</v>
      </c>
      <c r="B4536" s="70" t="s">
        <v>4435</v>
      </c>
      <c r="C4536" s="71" t="s">
        <v>14</v>
      </c>
      <c r="D4536" s="72">
        <v>29.39</v>
      </c>
    </row>
    <row r="4537" spans="1:4" x14ac:dyDescent="0.25">
      <c r="A4537" s="71">
        <v>91998</v>
      </c>
      <c r="B4537" s="70" t="s">
        <v>4436</v>
      </c>
      <c r="C4537" s="71" t="s">
        <v>14</v>
      </c>
      <c r="D4537" s="72">
        <v>19.07</v>
      </c>
    </row>
    <row r="4538" spans="1:4" x14ac:dyDescent="0.25">
      <c r="A4538" s="71">
        <v>92001</v>
      </c>
      <c r="B4538" s="70" t="s">
        <v>4437</v>
      </c>
      <c r="C4538" s="71" t="s">
        <v>14</v>
      </c>
      <c r="D4538" s="72">
        <v>31.29</v>
      </c>
    </row>
    <row r="4539" spans="1:4" x14ac:dyDescent="0.25">
      <c r="A4539" s="71">
        <v>91999</v>
      </c>
      <c r="B4539" s="70" t="s">
        <v>4438</v>
      </c>
      <c r="C4539" s="71" t="s">
        <v>14</v>
      </c>
      <c r="D4539" s="72">
        <v>20.97</v>
      </c>
    </row>
    <row r="4540" spans="1:4" x14ac:dyDescent="0.25">
      <c r="A4540" s="71">
        <v>92008</v>
      </c>
      <c r="B4540" s="70" t="s">
        <v>4439</v>
      </c>
      <c r="C4540" s="71" t="s">
        <v>14</v>
      </c>
      <c r="D4540" s="72">
        <v>45.28</v>
      </c>
    </row>
    <row r="4541" spans="1:4" x14ac:dyDescent="0.25">
      <c r="A4541" s="71">
        <v>92006</v>
      </c>
      <c r="B4541" s="70" t="s">
        <v>4440</v>
      </c>
      <c r="C4541" s="71" t="s">
        <v>14</v>
      </c>
      <c r="D4541" s="72">
        <v>34.96</v>
      </c>
    </row>
    <row r="4542" spans="1:4" x14ac:dyDescent="0.25">
      <c r="A4542" s="71">
        <v>92009</v>
      </c>
      <c r="B4542" s="70" t="s">
        <v>4441</v>
      </c>
      <c r="C4542" s="71" t="s">
        <v>14</v>
      </c>
      <c r="D4542" s="72">
        <v>49.08</v>
      </c>
    </row>
    <row r="4543" spans="1:4" x14ac:dyDescent="0.25">
      <c r="A4543" s="71">
        <v>92007</v>
      </c>
      <c r="B4543" s="70" t="s">
        <v>4442</v>
      </c>
      <c r="C4543" s="71" t="s">
        <v>14</v>
      </c>
      <c r="D4543" s="72">
        <v>38.76</v>
      </c>
    </row>
    <row r="4544" spans="1:4" x14ac:dyDescent="0.25">
      <c r="A4544" s="71">
        <v>92016</v>
      </c>
      <c r="B4544" s="70" t="s">
        <v>4443</v>
      </c>
      <c r="C4544" s="71" t="s">
        <v>14</v>
      </c>
      <c r="D4544" s="72">
        <v>61.17</v>
      </c>
    </row>
    <row r="4545" spans="1:4" x14ac:dyDescent="0.25">
      <c r="A4545" s="71">
        <v>92014</v>
      </c>
      <c r="B4545" s="70" t="s">
        <v>4444</v>
      </c>
      <c r="C4545" s="71" t="s">
        <v>14</v>
      </c>
      <c r="D4545" s="72">
        <v>50.85</v>
      </c>
    </row>
    <row r="4546" spans="1:4" x14ac:dyDescent="0.25">
      <c r="A4546" s="71">
        <v>92017</v>
      </c>
      <c r="B4546" s="70" t="s">
        <v>4445</v>
      </c>
      <c r="C4546" s="71" t="s">
        <v>14</v>
      </c>
      <c r="D4546" s="72">
        <v>66.87</v>
      </c>
    </row>
    <row r="4547" spans="1:4" x14ac:dyDescent="0.25">
      <c r="A4547" s="71">
        <v>92015</v>
      </c>
      <c r="B4547" s="70" t="s">
        <v>4446</v>
      </c>
      <c r="C4547" s="71" t="s">
        <v>14</v>
      </c>
      <c r="D4547" s="72">
        <v>56.55</v>
      </c>
    </row>
    <row r="4548" spans="1:4" x14ac:dyDescent="0.25">
      <c r="A4548" s="71">
        <v>92019</v>
      </c>
      <c r="B4548" s="70" t="s">
        <v>4447</v>
      </c>
      <c r="C4548" s="71" t="s">
        <v>14</v>
      </c>
      <c r="D4548" s="72">
        <v>82.18</v>
      </c>
    </row>
    <row r="4549" spans="1:4" x14ac:dyDescent="0.25">
      <c r="A4549" s="71">
        <v>92018</v>
      </c>
      <c r="B4549" s="70" t="s">
        <v>4448</v>
      </c>
      <c r="C4549" s="71" t="s">
        <v>14</v>
      </c>
      <c r="D4549" s="72">
        <v>67.290000000000006</v>
      </c>
    </row>
    <row r="4550" spans="1:4" x14ac:dyDescent="0.25">
      <c r="A4550" s="71">
        <v>92021</v>
      </c>
      <c r="B4550" s="70" t="s">
        <v>4449</v>
      </c>
      <c r="C4550" s="71" t="s">
        <v>14</v>
      </c>
      <c r="D4550" s="72">
        <v>114.21</v>
      </c>
    </row>
    <row r="4551" spans="1:4" x14ac:dyDescent="0.25">
      <c r="A4551" s="71">
        <v>92020</v>
      </c>
      <c r="B4551" s="70" t="s">
        <v>4450</v>
      </c>
      <c r="C4551" s="71" t="s">
        <v>14</v>
      </c>
      <c r="D4551" s="72">
        <v>99.32</v>
      </c>
    </row>
    <row r="4552" spans="1:4" x14ac:dyDescent="0.25">
      <c r="A4552" s="71">
        <v>91996</v>
      </c>
      <c r="B4552" s="70" t="s">
        <v>4451</v>
      </c>
      <c r="C4552" s="71" t="s">
        <v>14</v>
      </c>
      <c r="D4552" s="72">
        <v>33.200000000000003</v>
      </c>
    </row>
    <row r="4553" spans="1:4" x14ac:dyDescent="0.25">
      <c r="A4553" s="71">
        <v>91994</v>
      </c>
      <c r="B4553" s="70" t="s">
        <v>4452</v>
      </c>
      <c r="C4553" s="71" t="s">
        <v>14</v>
      </c>
      <c r="D4553" s="72">
        <v>22.88</v>
      </c>
    </row>
    <row r="4554" spans="1:4" x14ac:dyDescent="0.25">
      <c r="A4554" s="71">
        <v>91997</v>
      </c>
      <c r="B4554" s="70" t="s">
        <v>4453</v>
      </c>
      <c r="C4554" s="71" t="s">
        <v>14</v>
      </c>
      <c r="D4554" s="72">
        <v>35.1</v>
      </c>
    </row>
    <row r="4555" spans="1:4" x14ac:dyDescent="0.25">
      <c r="A4555" s="71">
        <v>91995</v>
      </c>
      <c r="B4555" s="70" t="s">
        <v>4454</v>
      </c>
      <c r="C4555" s="71" t="s">
        <v>14</v>
      </c>
      <c r="D4555" s="72">
        <v>24.78</v>
      </c>
    </row>
    <row r="4556" spans="1:4" x14ac:dyDescent="0.25">
      <c r="A4556" s="71">
        <v>92004</v>
      </c>
      <c r="B4556" s="70" t="s">
        <v>4455</v>
      </c>
      <c r="C4556" s="71" t="s">
        <v>14</v>
      </c>
      <c r="D4556" s="72">
        <v>52.94</v>
      </c>
    </row>
    <row r="4557" spans="1:4" x14ac:dyDescent="0.25">
      <c r="A4557" s="71">
        <v>92002</v>
      </c>
      <c r="B4557" s="70" t="s">
        <v>4456</v>
      </c>
      <c r="C4557" s="71" t="s">
        <v>14</v>
      </c>
      <c r="D4557" s="72">
        <v>42.62</v>
      </c>
    </row>
    <row r="4558" spans="1:4" x14ac:dyDescent="0.25">
      <c r="A4558" s="71">
        <v>92005</v>
      </c>
      <c r="B4558" s="70" t="s">
        <v>4457</v>
      </c>
      <c r="C4558" s="71" t="s">
        <v>14</v>
      </c>
      <c r="D4558" s="72">
        <v>56.74</v>
      </c>
    </row>
    <row r="4559" spans="1:4" x14ac:dyDescent="0.25">
      <c r="A4559" s="71">
        <v>92003</v>
      </c>
      <c r="B4559" s="70" t="s">
        <v>4458</v>
      </c>
      <c r="C4559" s="71" t="s">
        <v>14</v>
      </c>
      <c r="D4559" s="72">
        <v>46.42</v>
      </c>
    </row>
    <row r="4560" spans="1:4" x14ac:dyDescent="0.25">
      <c r="A4560" s="71">
        <v>92012</v>
      </c>
      <c r="B4560" s="70" t="s">
        <v>4459</v>
      </c>
      <c r="C4560" s="71" t="s">
        <v>14</v>
      </c>
      <c r="D4560" s="72">
        <v>72.63</v>
      </c>
    </row>
    <row r="4561" spans="1:4" x14ac:dyDescent="0.25">
      <c r="A4561" s="71">
        <v>92010</v>
      </c>
      <c r="B4561" s="70" t="s">
        <v>4460</v>
      </c>
      <c r="C4561" s="71" t="s">
        <v>14</v>
      </c>
      <c r="D4561" s="72">
        <v>62.31</v>
      </c>
    </row>
    <row r="4562" spans="1:4" x14ac:dyDescent="0.25">
      <c r="A4562" s="71">
        <v>92013</v>
      </c>
      <c r="B4562" s="70" t="s">
        <v>4461</v>
      </c>
      <c r="C4562" s="71" t="s">
        <v>14</v>
      </c>
      <c r="D4562" s="72">
        <v>78.33</v>
      </c>
    </row>
    <row r="4563" spans="1:4" x14ac:dyDescent="0.25">
      <c r="A4563" s="71">
        <v>92011</v>
      </c>
      <c r="B4563" s="70" t="s">
        <v>4462</v>
      </c>
      <c r="C4563" s="71" t="s">
        <v>14</v>
      </c>
      <c r="D4563" s="72">
        <v>68.010000000000005</v>
      </c>
    </row>
    <row r="4564" spans="1:4" x14ac:dyDescent="0.25">
      <c r="A4564" s="71">
        <v>95777</v>
      </c>
      <c r="B4564" s="70" t="s">
        <v>4463</v>
      </c>
      <c r="C4564" s="71" t="s">
        <v>14</v>
      </c>
      <c r="D4564" s="72">
        <v>25.91</v>
      </c>
    </row>
    <row r="4565" spans="1:4" x14ac:dyDescent="0.25">
      <c r="A4565" s="71">
        <v>95780</v>
      </c>
      <c r="B4565" s="70" t="s">
        <v>4464</v>
      </c>
      <c r="C4565" s="71" t="s">
        <v>14</v>
      </c>
      <c r="D4565" s="72">
        <v>31.1</v>
      </c>
    </row>
    <row r="4566" spans="1:4" x14ac:dyDescent="0.25">
      <c r="A4566" s="71">
        <v>95783</v>
      </c>
      <c r="B4566" s="70" t="s">
        <v>4465</v>
      </c>
      <c r="C4566" s="71" t="s">
        <v>14</v>
      </c>
      <c r="D4566" s="72">
        <v>0</v>
      </c>
    </row>
    <row r="4567" spans="1:4" x14ac:dyDescent="0.25">
      <c r="A4567" s="71">
        <v>95778</v>
      </c>
      <c r="B4567" s="70" t="s">
        <v>4466</v>
      </c>
      <c r="C4567" s="71" t="s">
        <v>14</v>
      </c>
      <c r="D4567" s="72">
        <v>28.91</v>
      </c>
    </row>
    <row r="4568" spans="1:4" x14ac:dyDescent="0.25">
      <c r="A4568" s="71">
        <v>95781</v>
      </c>
      <c r="B4568" s="70" t="s">
        <v>4467</v>
      </c>
      <c r="C4568" s="71" t="s">
        <v>14</v>
      </c>
      <c r="D4568" s="72">
        <v>35.15</v>
      </c>
    </row>
    <row r="4569" spans="1:4" x14ac:dyDescent="0.25">
      <c r="A4569" s="71">
        <v>95784</v>
      </c>
      <c r="B4569" s="70" t="s">
        <v>4468</v>
      </c>
      <c r="C4569" s="71" t="s">
        <v>14</v>
      </c>
      <c r="D4569" s="72">
        <v>0</v>
      </c>
    </row>
    <row r="4570" spans="1:4" x14ac:dyDescent="0.25">
      <c r="A4570" s="71">
        <v>95782</v>
      </c>
      <c r="B4570" s="70" t="s">
        <v>4469</v>
      </c>
      <c r="C4570" s="71" t="s">
        <v>14</v>
      </c>
      <c r="D4570" s="72">
        <v>33.36</v>
      </c>
    </row>
    <row r="4571" spans="1:4" x14ac:dyDescent="0.25">
      <c r="A4571" s="71">
        <v>95779</v>
      </c>
      <c r="B4571" s="70" t="s">
        <v>4470</v>
      </c>
      <c r="C4571" s="71" t="s">
        <v>14</v>
      </c>
      <c r="D4571" s="72">
        <v>23.94</v>
      </c>
    </row>
    <row r="4572" spans="1:4" x14ac:dyDescent="0.25">
      <c r="A4572" s="71">
        <v>95785</v>
      </c>
      <c r="B4572" s="70" t="s">
        <v>4471</v>
      </c>
      <c r="C4572" s="71" t="s">
        <v>14</v>
      </c>
      <c r="D4572" s="72">
        <v>39.68</v>
      </c>
    </row>
    <row r="4573" spans="1:4" x14ac:dyDescent="0.25">
      <c r="A4573" s="71">
        <v>95792</v>
      </c>
      <c r="B4573" s="70" t="s">
        <v>4472</v>
      </c>
      <c r="C4573" s="71" t="s">
        <v>14</v>
      </c>
      <c r="D4573" s="72">
        <v>0</v>
      </c>
    </row>
    <row r="4574" spans="1:4" x14ac:dyDescent="0.25">
      <c r="A4574" s="71">
        <v>95793</v>
      </c>
      <c r="B4574" s="70" t="s">
        <v>4473</v>
      </c>
      <c r="C4574" s="71" t="s">
        <v>14</v>
      </c>
      <c r="D4574" s="72">
        <v>0</v>
      </c>
    </row>
    <row r="4575" spans="1:4" x14ac:dyDescent="0.25">
      <c r="A4575" s="71">
        <v>95794</v>
      </c>
      <c r="B4575" s="70" t="s">
        <v>4474</v>
      </c>
      <c r="C4575" s="71" t="s">
        <v>14</v>
      </c>
      <c r="D4575" s="72">
        <v>0</v>
      </c>
    </row>
    <row r="4576" spans="1:4" x14ac:dyDescent="0.25">
      <c r="A4576" s="71">
        <v>95786</v>
      </c>
      <c r="B4576" s="70" t="s">
        <v>4475</v>
      </c>
      <c r="C4576" s="71" t="s">
        <v>14</v>
      </c>
      <c r="D4576" s="72">
        <v>0</v>
      </c>
    </row>
    <row r="4577" spans="1:4" x14ac:dyDescent="0.25">
      <c r="A4577" s="71">
        <v>95788</v>
      </c>
      <c r="B4577" s="70" t="s">
        <v>4476</v>
      </c>
      <c r="C4577" s="71" t="s">
        <v>14</v>
      </c>
      <c r="D4577" s="72">
        <v>0</v>
      </c>
    </row>
    <row r="4578" spans="1:4" x14ac:dyDescent="0.25">
      <c r="A4578" s="71">
        <v>95790</v>
      </c>
      <c r="B4578" s="70" t="s">
        <v>4477</v>
      </c>
      <c r="C4578" s="71" t="s">
        <v>14</v>
      </c>
      <c r="D4578" s="72">
        <v>0</v>
      </c>
    </row>
    <row r="4579" spans="1:4" x14ac:dyDescent="0.25">
      <c r="A4579" s="71">
        <v>95787</v>
      </c>
      <c r="B4579" s="70" t="s">
        <v>4478</v>
      </c>
      <c r="C4579" s="71" t="s">
        <v>14</v>
      </c>
      <c r="D4579" s="72">
        <v>28.65</v>
      </c>
    </row>
    <row r="4580" spans="1:4" x14ac:dyDescent="0.25">
      <c r="A4580" s="71">
        <v>95789</v>
      </c>
      <c r="B4580" s="70" t="s">
        <v>4479</v>
      </c>
      <c r="C4580" s="71" t="s">
        <v>14</v>
      </c>
      <c r="D4580" s="72">
        <v>39.54</v>
      </c>
    </row>
    <row r="4581" spans="1:4" x14ac:dyDescent="0.25">
      <c r="A4581" s="71">
        <v>95791</v>
      </c>
      <c r="B4581" s="70" t="s">
        <v>4480</v>
      </c>
      <c r="C4581" s="71" t="s">
        <v>14</v>
      </c>
      <c r="D4581" s="72">
        <v>55.53</v>
      </c>
    </row>
    <row r="4582" spans="1:4" x14ac:dyDescent="0.25">
      <c r="A4582" s="71">
        <v>95795</v>
      </c>
      <c r="B4582" s="70" t="s">
        <v>4481</v>
      </c>
      <c r="C4582" s="71" t="s">
        <v>14</v>
      </c>
      <c r="D4582" s="72">
        <v>32.729999999999997</v>
      </c>
    </row>
    <row r="4583" spans="1:4" x14ac:dyDescent="0.25">
      <c r="A4583" s="71">
        <v>95796</v>
      </c>
      <c r="B4583" s="70" t="s">
        <v>4482</v>
      </c>
      <c r="C4583" s="71" t="s">
        <v>14</v>
      </c>
      <c r="D4583" s="72">
        <v>46.51</v>
      </c>
    </row>
    <row r="4584" spans="1:4" x14ac:dyDescent="0.25">
      <c r="A4584" s="71">
        <v>95797</v>
      </c>
      <c r="B4584" s="70" t="s">
        <v>4483</v>
      </c>
      <c r="C4584" s="71" t="s">
        <v>14</v>
      </c>
      <c r="D4584" s="72">
        <v>64.760000000000005</v>
      </c>
    </row>
    <row r="4585" spans="1:4" x14ac:dyDescent="0.25">
      <c r="A4585" s="71">
        <v>95798</v>
      </c>
      <c r="B4585" s="70" t="s">
        <v>4484</v>
      </c>
      <c r="C4585" s="71" t="s">
        <v>14</v>
      </c>
      <c r="D4585" s="72">
        <v>0</v>
      </c>
    </row>
    <row r="4586" spans="1:4" x14ac:dyDescent="0.25">
      <c r="A4586" s="71">
        <v>95799</v>
      </c>
      <c r="B4586" s="70" t="s">
        <v>4485</v>
      </c>
      <c r="C4586" s="71" t="s">
        <v>14</v>
      </c>
      <c r="D4586" s="72">
        <v>0</v>
      </c>
    </row>
    <row r="4587" spans="1:4" x14ac:dyDescent="0.25">
      <c r="A4587" s="71">
        <v>95800</v>
      </c>
      <c r="B4587" s="70" t="s">
        <v>4486</v>
      </c>
      <c r="C4587" s="71" t="s">
        <v>14</v>
      </c>
      <c r="D4587" s="72">
        <v>0</v>
      </c>
    </row>
    <row r="4588" spans="1:4" x14ac:dyDescent="0.25">
      <c r="A4588" s="71">
        <v>95801</v>
      </c>
      <c r="B4588" s="70" t="s">
        <v>4487</v>
      </c>
      <c r="C4588" s="71" t="s">
        <v>14</v>
      </c>
      <c r="D4588" s="72">
        <v>39.46</v>
      </c>
    </row>
    <row r="4589" spans="1:4" x14ac:dyDescent="0.25">
      <c r="A4589" s="71">
        <v>95802</v>
      </c>
      <c r="B4589" s="70" t="s">
        <v>4488</v>
      </c>
      <c r="C4589" s="71" t="s">
        <v>14</v>
      </c>
      <c r="D4589" s="72">
        <v>48.94</v>
      </c>
    </row>
    <row r="4590" spans="1:4" x14ac:dyDescent="0.25">
      <c r="A4590" s="71">
        <v>95803</v>
      </c>
      <c r="B4590" s="70" t="s">
        <v>4489</v>
      </c>
      <c r="C4590" s="71" t="s">
        <v>14</v>
      </c>
      <c r="D4590" s="72">
        <v>71.930000000000007</v>
      </c>
    </row>
    <row r="4591" spans="1:4" x14ac:dyDescent="0.25">
      <c r="A4591" s="71">
        <v>95804</v>
      </c>
      <c r="B4591" s="70" t="s">
        <v>4490</v>
      </c>
      <c r="C4591" s="71" t="s">
        <v>14</v>
      </c>
      <c r="D4591" s="72">
        <v>18.809999999999999</v>
      </c>
    </row>
    <row r="4592" spans="1:4" x14ac:dyDescent="0.25">
      <c r="A4592" s="71">
        <v>95805</v>
      </c>
      <c r="B4592" s="70" t="s">
        <v>4491</v>
      </c>
      <c r="C4592" s="71" t="s">
        <v>14</v>
      </c>
      <c r="D4592" s="72">
        <v>20.059999999999999</v>
      </c>
    </row>
    <row r="4593" spans="1:4" x14ac:dyDescent="0.25">
      <c r="A4593" s="71">
        <v>95806</v>
      </c>
      <c r="B4593" s="70" t="s">
        <v>4492</v>
      </c>
      <c r="C4593" s="71" t="s">
        <v>14</v>
      </c>
      <c r="D4593" s="72">
        <v>22.18</v>
      </c>
    </row>
    <row r="4594" spans="1:4" x14ac:dyDescent="0.25">
      <c r="A4594" s="71">
        <v>104401</v>
      </c>
      <c r="B4594" s="70" t="s">
        <v>4493</v>
      </c>
      <c r="C4594" s="71" t="s">
        <v>14</v>
      </c>
      <c r="D4594" s="72">
        <v>20.96</v>
      </c>
    </row>
    <row r="4595" spans="1:4" x14ac:dyDescent="0.25">
      <c r="A4595" s="71">
        <v>104402</v>
      </c>
      <c r="B4595" s="70" t="s">
        <v>4494</v>
      </c>
      <c r="C4595" s="71" t="s">
        <v>14</v>
      </c>
      <c r="D4595" s="72">
        <v>22.56</v>
      </c>
    </row>
    <row r="4596" spans="1:4" x14ac:dyDescent="0.25">
      <c r="A4596" s="71">
        <v>104403</v>
      </c>
      <c r="B4596" s="70" t="s">
        <v>4495</v>
      </c>
      <c r="C4596" s="71" t="s">
        <v>14</v>
      </c>
      <c r="D4596" s="72">
        <v>28.01</v>
      </c>
    </row>
    <row r="4597" spans="1:4" x14ac:dyDescent="0.25">
      <c r="A4597" s="71">
        <v>104395</v>
      </c>
      <c r="B4597" s="70" t="s">
        <v>4496</v>
      </c>
      <c r="C4597" s="71" t="s">
        <v>14</v>
      </c>
      <c r="D4597" s="72">
        <v>18.46</v>
      </c>
    </row>
    <row r="4598" spans="1:4" x14ac:dyDescent="0.25">
      <c r="A4598" s="71">
        <v>104396</v>
      </c>
      <c r="B4598" s="70" t="s">
        <v>4497</v>
      </c>
      <c r="C4598" s="71" t="s">
        <v>14</v>
      </c>
      <c r="D4598" s="72">
        <v>19.13</v>
      </c>
    </row>
    <row r="4599" spans="1:4" x14ac:dyDescent="0.25">
      <c r="A4599" s="71">
        <v>104397</v>
      </c>
      <c r="B4599" s="70" t="s">
        <v>4498</v>
      </c>
      <c r="C4599" s="71" t="s">
        <v>14</v>
      </c>
      <c r="D4599" s="72">
        <v>22.63</v>
      </c>
    </row>
    <row r="4600" spans="1:4" x14ac:dyDescent="0.25">
      <c r="A4600" s="71">
        <v>95810</v>
      </c>
      <c r="B4600" s="70" t="s">
        <v>4499</v>
      </c>
      <c r="C4600" s="71" t="s">
        <v>14</v>
      </c>
      <c r="D4600" s="72">
        <v>12.57</v>
      </c>
    </row>
    <row r="4601" spans="1:4" x14ac:dyDescent="0.25">
      <c r="A4601" s="71">
        <v>95811</v>
      </c>
      <c r="B4601" s="70" t="s">
        <v>4500</v>
      </c>
      <c r="C4601" s="71" t="s">
        <v>14</v>
      </c>
      <c r="D4601" s="72">
        <v>16.37</v>
      </c>
    </row>
    <row r="4602" spans="1:4" x14ac:dyDescent="0.25">
      <c r="A4602" s="71">
        <v>95812</v>
      </c>
      <c r="B4602" s="70" t="s">
        <v>4501</v>
      </c>
      <c r="C4602" s="71" t="s">
        <v>14</v>
      </c>
      <c r="D4602" s="72">
        <v>23.06</v>
      </c>
    </row>
    <row r="4603" spans="1:4" x14ac:dyDescent="0.25">
      <c r="A4603" s="71">
        <v>95807</v>
      </c>
      <c r="B4603" s="70" t="s">
        <v>4502</v>
      </c>
      <c r="C4603" s="71" t="s">
        <v>14</v>
      </c>
      <c r="D4603" s="72">
        <v>22.36</v>
      </c>
    </row>
    <row r="4604" spans="1:4" x14ac:dyDescent="0.25">
      <c r="A4604" s="71">
        <v>95808</v>
      </c>
      <c r="B4604" s="70" t="s">
        <v>4503</v>
      </c>
      <c r="C4604" s="71" t="s">
        <v>14</v>
      </c>
      <c r="D4604" s="72">
        <v>26.15</v>
      </c>
    </row>
    <row r="4605" spans="1:4" x14ac:dyDescent="0.25">
      <c r="A4605" s="71">
        <v>95809</v>
      </c>
      <c r="B4605" s="70" t="s">
        <v>4504</v>
      </c>
      <c r="C4605" s="71" t="s">
        <v>14</v>
      </c>
      <c r="D4605" s="72">
        <v>32.840000000000003</v>
      </c>
    </row>
    <row r="4606" spans="1:4" x14ac:dyDescent="0.25">
      <c r="A4606" s="71">
        <v>104398</v>
      </c>
      <c r="B4606" s="70" t="s">
        <v>4505</v>
      </c>
      <c r="C4606" s="71" t="s">
        <v>14</v>
      </c>
      <c r="D4606" s="72">
        <v>22.35</v>
      </c>
    </row>
    <row r="4607" spans="1:4" x14ac:dyDescent="0.25">
      <c r="A4607" s="71">
        <v>104399</v>
      </c>
      <c r="B4607" s="70" t="s">
        <v>4506</v>
      </c>
      <c r="C4607" s="71" t="s">
        <v>14</v>
      </c>
      <c r="D4607" s="72">
        <v>25.21</v>
      </c>
    </row>
    <row r="4608" spans="1:4" x14ac:dyDescent="0.25">
      <c r="A4608" s="71">
        <v>104400</v>
      </c>
      <c r="B4608" s="70" t="s">
        <v>4507</v>
      </c>
      <c r="C4608" s="71" t="s">
        <v>14</v>
      </c>
      <c r="D4608" s="72">
        <v>32.43</v>
      </c>
    </row>
    <row r="4609" spans="1:4" x14ac:dyDescent="0.25">
      <c r="A4609" s="71">
        <v>104404</v>
      </c>
      <c r="B4609" s="70" t="s">
        <v>4508</v>
      </c>
      <c r="C4609" s="71" t="s">
        <v>14</v>
      </c>
      <c r="D4609" s="72">
        <v>29.37</v>
      </c>
    </row>
    <row r="4610" spans="1:4" x14ac:dyDescent="0.25">
      <c r="A4610" s="71">
        <v>104405</v>
      </c>
      <c r="B4610" s="70" t="s">
        <v>4509</v>
      </c>
      <c r="C4610" s="71" t="s">
        <v>14</v>
      </c>
      <c r="D4610" s="72">
        <v>39.71</v>
      </c>
    </row>
    <row r="4611" spans="1:4" x14ac:dyDescent="0.25">
      <c r="A4611" s="71">
        <v>95813</v>
      </c>
      <c r="B4611" s="70" t="s">
        <v>4510</v>
      </c>
      <c r="C4611" s="71" t="s">
        <v>14</v>
      </c>
      <c r="D4611" s="72">
        <v>14.84</v>
      </c>
    </row>
    <row r="4612" spans="1:4" x14ac:dyDescent="0.25">
      <c r="A4612" s="71">
        <v>95814</v>
      </c>
      <c r="B4612" s="70" t="s">
        <v>4511</v>
      </c>
      <c r="C4612" s="71" t="s">
        <v>14</v>
      </c>
      <c r="D4612" s="72">
        <v>19.899999999999999</v>
      </c>
    </row>
    <row r="4613" spans="1:4" x14ac:dyDescent="0.25">
      <c r="A4613" s="71">
        <v>95815</v>
      </c>
      <c r="B4613" s="70" t="s">
        <v>4512</v>
      </c>
      <c r="C4613" s="71" t="s">
        <v>14</v>
      </c>
      <c r="D4613" s="72">
        <v>29.93</v>
      </c>
    </row>
    <row r="4614" spans="1:4" x14ac:dyDescent="0.25">
      <c r="A4614" s="71">
        <v>95816</v>
      </c>
      <c r="B4614" s="70" t="s">
        <v>4513</v>
      </c>
      <c r="C4614" s="71" t="s">
        <v>14</v>
      </c>
      <c r="D4614" s="72">
        <v>27.06</v>
      </c>
    </row>
    <row r="4615" spans="1:4" x14ac:dyDescent="0.25">
      <c r="A4615" s="71">
        <v>95817</v>
      </c>
      <c r="B4615" s="70" t="s">
        <v>4514</v>
      </c>
      <c r="C4615" s="71" t="s">
        <v>14</v>
      </c>
      <c r="D4615" s="72">
        <v>33.04</v>
      </c>
    </row>
    <row r="4616" spans="1:4" x14ac:dyDescent="0.25">
      <c r="A4616" s="71">
        <v>95818</v>
      </c>
      <c r="B4616" s="70" t="s">
        <v>4515</v>
      </c>
      <c r="C4616" s="71" t="s">
        <v>14</v>
      </c>
      <c r="D4616" s="72">
        <v>45.87</v>
      </c>
    </row>
    <row r="4617" spans="1:4" x14ac:dyDescent="0.25">
      <c r="A4617" s="71">
        <v>104391</v>
      </c>
      <c r="B4617" s="70" t="s">
        <v>4516</v>
      </c>
      <c r="C4617" s="71" t="s">
        <v>14</v>
      </c>
      <c r="D4617" s="72">
        <v>0</v>
      </c>
    </row>
    <row r="4618" spans="1:4" x14ac:dyDescent="0.25">
      <c r="A4618" s="71">
        <v>104392</v>
      </c>
      <c r="B4618" s="70" t="s">
        <v>4517</v>
      </c>
      <c r="C4618" s="71" t="s">
        <v>14</v>
      </c>
      <c r="D4618" s="72">
        <v>0</v>
      </c>
    </row>
    <row r="4619" spans="1:4" x14ac:dyDescent="0.25">
      <c r="A4619" s="71">
        <v>104393</v>
      </c>
      <c r="B4619" s="70" t="s">
        <v>4518</v>
      </c>
      <c r="C4619" s="71" t="s">
        <v>14</v>
      </c>
      <c r="D4619" s="72">
        <v>0</v>
      </c>
    </row>
    <row r="4620" spans="1:4" x14ac:dyDescent="0.25">
      <c r="A4620" s="71">
        <v>104394</v>
      </c>
      <c r="B4620" s="70" t="s">
        <v>4519</v>
      </c>
      <c r="C4620" s="71" t="s">
        <v>14</v>
      </c>
      <c r="D4620" s="72">
        <v>0</v>
      </c>
    </row>
    <row r="4621" spans="1:4" x14ac:dyDescent="0.25">
      <c r="A4621" s="71">
        <v>95761</v>
      </c>
      <c r="B4621" s="70" t="s">
        <v>4520</v>
      </c>
      <c r="C4621" s="71" t="s">
        <v>14</v>
      </c>
      <c r="D4621" s="72">
        <v>0</v>
      </c>
    </row>
    <row r="4622" spans="1:4" x14ac:dyDescent="0.25">
      <c r="A4622" s="71">
        <v>95763</v>
      </c>
      <c r="B4622" s="70" t="s">
        <v>4521</v>
      </c>
      <c r="C4622" s="71" t="s">
        <v>14</v>
      </c>
      <c r="D4622" s="72">
        <v>0</v>
      </c>
    </row>
    <row r="4623" spans="1:4" x14ac:dyDescent="0.25">
      <c r="A4623" s="71">
        <v>95765</v>
      </c>
      <c r="B4623" s="70" t="s">
        <v>4522</v>
      </c>
      <c r="C4623" s="71" t="s">
        <v>14</v>
      </c>
      <c r="D4623" s="72">
        <v>0</v>
      </c>
    </row>
    <row r="4624" spans="1:4" x14ac:dyDescent="0.25">
      <c r="A4624" s="71">
        <v>95767</v>
      </c>
      <c r="B4624" s="70" t="s">
        <v>4523</v>
      </c>
      <c r="C4624" s="71" t="s">
        <v>14</v>
      </c>
      <c r="D4624" s="72">
        <v>0</v>
      </c>
    </row>
    <row r="4625" spans="1:4" x14ac:dyDescent="0.25">
      <c r="A4625" s="71">
        <v>95762</v>
      </c>
      <c r="B4625" s="70" t="s">
        <v>4524</v>
      </c>
      <c r="C4625" s="71" t="s">
        <v>14</v>
      </c>
      <c r="D4625" s="72">
        <v>0</v>
      </c>
    </row>
    <row r="4626" spans="1:4" x14ac:dyDescent="0.25">
      <c r="A4626" s="71">
        <v>95764</v>
      </c>
      <c r="B4626" s="70" t="s">
        <v>4525</v>
      </c>
      <c r="C4626" s="71" t="s">
        <v>14</v>
      </c>
      <c r="D4626" s="72">
        <v>0</v>
      </c>
    </row>
    <row r="4627" spans="1:4" x14ac:dyDescent="0.25">
      <c r="A4627" s="71">
        <v>95766</v>
      </c>
      <c r="B4627" s="70" t="s">
        <v>4526</v>
      </c>
      <c r="C4627" s="71" t="s">
        <v>14</v>
      </c>
      <c r="D4627" s="72">
        <v>0</v>
      </c>
    </row>
    <row r="4628" spans="1:4" x14ac:dyDescent="0.25">
      <c r="A4628" s="71">
        <v>95768</v>
      </c>
      <c r="B4628" s="70" t="s">
        <v>4527</v>
      </c>
      <c r="C4628" s="71" t="s">
        <v>14</v>
      </c>
      <c r="D4628" s="72">
        <v>0</v>
      </c>
    </row>
    <row r="4629" spans="1:4" x14ac:dyDescent="0.25">
      <c r="A4629" s="71">
        <v>95739</v>
      </c>
      <c r="B4629" s="70" t="s">
        <v>4528</v>
      </c>
      <c r="C4629" s="71" t="s">
        <v>14</v>
      </c>
      <c r="D4629" s="72">
        <v>0</v>
      </c>
    </row>
    <row r="4630" spans="1:4" x14ac:dyDescent="0.25">
      <c r="A4630" s="71">
        <v>95740</v>
      </c>
      <c r="B4630" s="70" t="s">
        <v>4529</v>
      </c>
      <c r="C4630" s="71" t="s">
        <v>14</v>
      </c>
      <c r="D4630" s="72">
        <v>0</v>
      </c>
    </row>
    <row r="4631" spans="1:4" x14ac:dyDescent="0.25">
      <c r="A4631" s="71">
        <v>95741</v>
      </c>
      <c r="B4631" s="70" t="s">
        <v>4530</v>
      </c>
      <c r="C4631" s="71" t="s">
        <v>14</v>
      </c>
      <c r="D4631" s="72">
        <v>0</v>
      </c>
    </row>
    <row r="4632" spans="1:4" x14ac:dyDescent="0.25">
      <c r="A4632" s="71">
        <v>104409</v>
      </c>
      <c r="B4632" s="70" t="s">
        <v>4531</v>
      </c>
      <c r="C4632" s="71" t="s">
        <v>16</v>
      </c>
      <c r="D4632" s="72">
        <v>0</v>
      </c>
    </row>
    <row r="4633" spans="1:4" x14ac:dyDescent="0.25">
      <c r="A4633" s="71">
        <v>104408</v>
      </c>
      <c r="B4633" s="70" t="s">
        <v>4532</v>
      </c>
      <c r="C4633" s="71" t="s">
        <v>16</v>
      </c>
      <c r="D4633" s="72">
        <v>0</v>
      </c>
    </row>
    <row r="4634" spans="1:4" x14ac:dyDescent="0.25">
      <c r="A4634" s="71">
        <v>104407</v>
      </c>
      <c r="B4634" s="70" t="s">
        <v>4533</v>
      </c>
      <c r="C4634" s="71" t="s">
        <v>16</v>
      </c>
      <c r="D4634" s="72">
        <v>0</v>
      </c>
    </row>
    <row r="4635" spans="1:4" x14ac:dyDescent="0.25">
      <c r="A4635" s="71">
        <v>104406</v>
      </c>
      <c r="B4635" s="70" t="s">
        <v>4534</v>
      </c>
      <c r="C4635" s="71" t="s">
        <v>16</v>
      </c>
      <c r="D4635" s="72">
        <v>0</v>
      </c>
    </row>
    <row r="4636" spans="1:4" x14ac:dyDescent="0.25">
      <c r="A4636" s="71">
        <v>95726</v>
      </c>
      <c r="B4636" s="70" t="s">
        <v>4535</v>
      </c>
      <c r="C4636" s="71" t="s">
        <v>16</v>
      </c>
      <c r="D4636" s="72">
        <v>17.16</v>
      </c>
    </row>
    <row r="4637" spans="1:4" x14ac:dyDescent="0.25">
      <c r="A4637" s="71">
        <v>95727</v>
      </c>
      <c r="B4637" s="70" t="s">
        <v>4536</v>
      </c>
      <c r="C4637" s="71" t="s">
        <v>16</v>
      </c>
      <c r="D4637" s="72">
        <v>20.76</v>
      </c>
    </row>
    <row r="4638" spans="1:4" x14ac:dyDescent="0.25">
      <c r="A4638" s="71">
        <v>95728</v>
      </c>
      <c r="B4638" s="70" t="s">
        <v>4537</v>
      </c>
      <c r="C4638" s="71" t="s">
        <v>16</v>
      </c>
      <c r="D4638" s="72">
        <v>26.63</v>
      </c>
    </row>
    <row r="4639" spans="1:4" x14ac:dyDescent="0.25">
      <c r="A4639" s="71">
        <v>104452</v>
      </c>
      <c r="B4639" s="70" t="s">
        <v>4538</v>
      </c>
      <c r="C4639" s="71" t="s">
        <v>14</v>
      </c>
      <c r="D4639" s="72">
        <v>0</v>
      </c>
    </row>
    <row r="4640" spans="1:4" x14ac:dyDescent="0.25">
      <c r="A4640" s="71">
        <v>104448</v>
      </c>
      <c r="B4640" s="70" t="s">
        <v>4539</v>
      </c>
      <c r="C4640" s="71" t="s">
        <v>14</v>
      </c>
      <c r="D4640" s="72">
        <v>0</v>
      </c>
    </row>
    <row r="4641" spans="1:4" x14ac:dyDescent="0.25">
      <c r="A4641" s="71">
        <v>104449</v>
      </c>
      <c r="B4641" s="70" t="s">
        <v>4540</v>
      </c>
      <c r="C4641" s="71" t="s">
        <v>14</v>
      </c>
      <c r="D4641" s="72">
        <v>0</v>
      </c>
    </row>
    <row r="4642" spans="1:4" x14ac:dyDescent="0.25">
      <c r="A4642" s="71">
        <v>104450</v>
      </c>
      <c r="B4642" s="70" t="s">
        <v>4541</v>
      </c>
      <c r="C4642" s="71" t="s">
        <v>14</v>
      </c>
      <c r="D4642" s="72">
        <v>0</v>
      </c>
    </row>
    <row r="4643" spans="1:4" x14ac:dyDescent="0.25">
      <c r="A4643" s="71">
        <v>104445</v>
      </c>
      <c r="B4643" s="70" t="s">
        <v>4542</v>
      </c>
      <c r="C4643" s="71" t="s">
        <v>14</v>
      </c>
      <c r="D4643" s="72">
        <v>0</v>
      </c>
    </row>
    <row r="4644" spans="1:4" x14ac:dyDescent="0.25">
      <c r="A4644" s="71">
        <v>104446</v>
      </c>
      <c r="B4644" s="70" t="s">
        <v>4543</v>
      </c>
      <c r="C4644" s="71" t="s">
        <v>14</v>
      </c>
      <c r="D4644" s="72">
        <v>0</v>
      </c>
    </row>
    <row r="4645" spans="1:4" x14ac:dyDescent="0.25">
      <c r="A4645" s="71">
        <v>104447</v>
      </c>
      <c r="B4645" s="70" t="s">
        <v>4544</v>
      </c>
      <c r="C4645" s="71" t="s">
        <v>14</v>
      </c>
      <c r="D4645" s="72">
        <v>0</v>
      </c>
    </row>
    <row r="4646" spans="1:4" x14ac:dyDescent="0.25">
      <c r="A4646" s="71">
        <v>92980</v>
      </c>
      <c r="B4646" s="70" t="s">
        <v>4545</v>
      </c>
      <c r="C4646" s="71" t="s">
        <v>16</v>
      </c>
      <c r="D4646" s="72">
        <v>11.03</v>
      </c>
    </row>
    <row r="4647" spans="1:4" x14ac:dyDescent="0.25">
      <c r="A4647" s="71">
        <v>92979</v>
      </c>
      <c r="B4647" s="70" t="s">
        <v>4546</v>
      </c>
      <c r="C4647" s="71" t="s">
        <v>16</v>
      </c>
      <c r="D4647" s="72">
        <v>11.55</v>
      </c>
    </row>
    <row r="4648" spans="1:4" x14ac:dyDescent="0.25">
      <c r="A4648" s="71">
        <v>92982</v>
      </c>
      <c r="B4648" s="70" t="s">
        <v>4547</v>
      </c>
      <c r="C4648" s="71" t="s">
        <v>16</v>
      </c>
      <c r="D4648" s="72">
        <v>17.48</v>
      </c>
    </row>
    <row r="4649" spans="1:4" x14ac:dyDescent="0.25">
      <c r="A4649" s="71">
        <v>92981</v>
      </c>
      <c r="B4649" s="70" t="s">
        <v>4548</v>
      </c>
      <c r="C4649" s="71" t="s">
        <v>16</v>
      </c>
      <c r="D4649" s="72">
        <v>16.489999999999998</v>
      </c>
    </row>
    <row r="4650" spans="1:4" x14ac:dyDescent="0.25">
      <c r="A4650" s="71">
        <v>101885</v>
      </c>
      <c r="B4650" s="70" t="s">
        <v>4549</v>
      </c>
      <c r="C4650" s="71" t="s">
        <v>16</v>
      </c>
      <c r="D4650" s="72">
        <v>10.77</v>
      </c>
    </row>
    <row r="4651" spans="1:4" x14ac:dyDescent="0.25">
      <c r="A4651" s="71">
        <v>101884</v>
      </c>
      <c r="B4651" s="70" t="s">
        <v>4550</v>
      </c>
      <c r="C4651" s="71" t="s">
        <v>16</v>
      </c>
      <c r="D4651" s="72">
        <v>11.29</v>
      </c>
    </row>
    <row r="4652" spans="1:4" x14ac:dyDescent="0.25">
      <c r="A4652" s="71">
        <v>101887</v>
      </c>
      <c r="B4652" s="70" t="s">
        <v>4551</v>
      </c>
      <c r="C4652" s="71" t="s">
        <v>16</v>
      </c>
      <c r="D4652" s="72">
        <v>17.18</v>
      </c>
    </row>
    <row r="4653" spans="1:4" x14ac:dyDescent="0.25">
      <c r="A4653" s="71">
        <v>101886</v>
      </c>
      <c r="B4653" s="70" t="s">
        <v>4552</v>
      </c>
      <c r="C4653" s="71" t="s">
        <v>16</v>
      </c>
      <c r="D4653" s="72">
        <v>16.190000000000001</v>
      </c>
    </row>
    <row r="4654" spans="1:4" x14ac:dyDescent="0.25">
      <c r="A4654" s="71">
        <v>101889</v>
      </c>
      <c r="B4654" s="70" t="s">
        <v>4553</v>
      </c>
      <c r="C4654" s="71" t="s">
        <v>16</v>
      </c>
      <c r="D4654" s="72">
        <v>26.66</v>
      </c>
    </row>
    <row r="4655" spans="1:4" x14ac:dyDescent="0.25">
      <c r="A4655" s="71">
        <v>101888</v>
      </c>
      <c r="B4655" s="70" t="s">
        <v>4554</v>
      </c>
      <c r="C4655" s="71" t="s">
        <v>16</v>
      </c>
      <c r="D4655" s="72">
        <v>25.37</v>
      </c>
    </row>
    <row r="4656" spans="1:4" x14ac:dyDescent="0.25">
      <c r="A4656" s="71">
        <v>101938</v>
      </c>
      <c r="B4656" s="70" t="s">
        <v>4555</v>
      </c>
      <c r="C4656" s="71" t="s">
        <v>14</v>
      </c>
      <c r="D4656" s="72">
        <v>101.78</v>
      </c>
    </row>
    <row r="4657" spans="1:4" x14ac:dyDescent="0.25">
      <c r="A4657" s="71">
        <v>101904</v>
      </c>
      <c r="B4657" s="70" t="s">
        <v>4556</v>
      </c>
      <c r="C4657" s="71" t="s">
        <v>14</v>
      </c>
      <c r="D4657" s="72">
        <v>1969.23</v>
      </c>
    </row>
    <row r="4658" spans="1:4" x14ac:dyDescent="0.25">
      <c r="A4658" s="71">
        <v>101901</v>
      </c>
      <c r="B4658" s="70" t="s">
        <v>4557</v>
      </c>
      <c r="C4658" s="71" t="s">
        <v>14</v>
      </c>
      <c r="D4658" s="72">
        <v>206.2</v>
      </c>
    </row>
    <row r="4659" spans="1:4" x14ac:dyDescent="0.25">
      <c r="A4659" s="71">
        <v>101902</v>
      </c>
      <c r="B4659" s="70" t="s">
        <v>4558</v>
      </c>
      <c r="C4659" s="71" t="s">
        <v>14</v>
      </c>
      <c r="D4659" s="72">
        <v>254.32</v>
      </c>
    </row>
    <row r="4660" spans="1:4" x14ac:dyDescent="0.25">
      <c r="A4660" s="71">
        <v>101903</v>
      </c>
      <c r="B4660" s="70" t="s">
        <v>4559</v>
      </c>
      <c r="C4660" s="71" t="s">
        <v>14</v>
      </c>
      <c r="D4660" s="72">
        <v>531.27</v>
      </c>
    </row>
    <row r="4661" spans="1:4" x14ac:dyDescent="0.25">
      <c r="A4661" s="71">
        <v>97400</v>
      </c>
      <c r="B4661" s="70" t="s">
        <v>4560</v>
      </c>
      <c r="C4661" s="71" t="s">
        <v>14</v>
      </c>
      <c r="D4661" s="72">
        <v>0</v>
      </c>
    </row>
    <row r="4662" spans="1:4" x14ac:dyDescent="0.25">
      <c r="A4662" s="71">
        <v>97401</v>
      </c>
      <c r="B4662" s="70" t="s">
        <v>4561</v>
      </c>
      <c r="C4662" s="71" t="s">
        <v>14</v>
      </c>
      <c r="D4662" s="72">
        <v>0</v>
      </c>
    </row>
    <row r="4663" spans="1:4" x14ac:dyDescent="0.25">
      <c r="A4663" s="71">
        <v>97403</v>
      </c>
      <c r="B4663" s="70" t="s">
        <v>4562</v>
      </c>
      <c r="C4663" s="71" t="s">
        <v>14</v>
      </c>
      <c r="D4663" s="72">
        <v>0</v>
      </c>
    </row>
    <row r="4664" spans="1:4" x14ac:dyDescent="0.25">
      <c r="A4664" s="71">
        <v>97404</v>
      </c>
      <c r="B4664" s="70" t="s">
        <v>4563</v>
      </c>
      <c r="C4664" s="71" t="s">
        <v>14</v>
      </c>
      <c r="D4664" s="72">
        <v>0</v>
      </c>
    </row>
    <row r="4665" spans="1:4" x14ac:dyDescent="0.25">
      <c r="A4665" s="71">
        <v>97406</v>
      </c>
      <c r="B4665" s="70" t="s">
        <v>4564</v>
      </c>
      <c r="C4665" s="71" t="s">
        <v>14</v>
      </c>
      <c r="D4665" s="72">
        <v>0</v>
      </c>
    </row>
    <row r="4666" spans="1:4" x14ac:dyDescent="0.25">
      <c r="A4666" s="71">
        <v>97393</v>
      </c>
      <c r="B4666" s="70" t="s">
        <v>4565</v>
      </c>
      <c r="C4666" s="71" t="s">
        <v>14</v>
      </c>
      <c r="D4666" s="72">
        <v>0</v>
      </c>
    </row>
    <row r="4667" spans="1:4" x14ac:dyDescent="0.25">
      <c r="A4667" s="71">
        <v>97407</v>
      </c>
      <c r="B4667" s="70" t="s">
        <v>4566</v>
      </c>
      <c r="C4667" s="71" t="s">
        <v>14</v>
      </c>
      <c r="D4667" s="72">
        <v>0</v>
      </c>
    </row>
    <row r="4668" spans="1:4" x14ac:dyDescent="0.25">
      <c r="A4668" s="71">
        <v>97408</v>
      </c>
      <c r="B4668" s="70" t="s">
        <v>4567</v>
      </c>
      <c r="C4668" s="71" t="s">
        <v>14</v>
      </c>
      <c r="D4668" s="72">
        <v>0</v>
      </c>
    </row>
    <row r="4669" spans="1:4" x14ac:dyDescent="0.25">
      <c r="A4669" s="71">
        <v>97394</v>
      </c>
      <c r="B4669" s="70" t="s">
        <v>4568</v>
      </c>
      <c r="C4669" s="71" t="s">
        <v>14</v>
      </c>
      <c r="D4669" s="72">
        <v>0</v>
      </c>
    </row>
    <row r="4670" spans="1:4" x14ac:dyDescent="0.25">
      <c r="A4670" s="71">
        <v>97395</v>
      </c>
      <c r="B4670" s="70" t="s">
        <v>4569</v>
      </c>
      <c r="C4670" s="71" t="s">
        <v>14</v>
      </c>
      <c r="D4670" s="72">
        <v>0</v>
      </c>
    </row>
    <row r="4671" spans="1:4" x14ac:dyDescent="0.25">
      <c r="A4671" s="71">
        <v>97398</v>
      </c>
      <c r="B4671" s="70" t="s">
        <v>4570</v>
      </c>
      <c r="C4671" s="71" t="s">
        <v>14</v>
      </c>
      <c r="D4671" s="72">
        <v>0</v>
      </c>
    </row>
    <row r="4672" spans="1:4" x14ac:dyDescent="0.25">
      <c r="A4672" s="71">
        <v>97399</v>
      </c>
      <c r="B4672" s="70" t="s">
        <v>4571</v>
      </c>
      <c r="C4672" s="71" t="s">
        <v>14</v>
      </c>
      <c r="D4672" s="72">
        <v>0</v>
      </c>
    </row>
    <row r="4673" spans="1:4" x14ac:dyDescent="0.25">
      <c r="A4673" s="71">
        <v>97414</v>
      </c>
      <c r="B4673" s="70" t="s">
        <v>4572</v>
      </c>
      <c r="C4673" s="71" t="s">
        <v>14</v>
      </c>
      <c r="D4673" s="72">
        <v>0</v>
      </c>
    </row>
    <row r="4674" spans="1:4" x14ac:dyDescent="0.25">
      <c r="A4674" s="71">
        <v>97415</v>
      </c>
      <c r="B4674" s="70" t="s">
        <v>4573</v>
      </c>
      <c r="C4674" s="71" t="s">
        <v>14</v>
      </c>
      <c r="D4674" s="72">
        <v>0</v>
      </c>
    </row>
    <row r="4675" spans="1:4" x14ac:dyDescent="0.25">
      <c r="A4675" s="71">
        <v>97416</v>
      </c>
      <c r="B4675" s="70" t="s">
        <v>4574</v>
      </c>
      <c r="C4675" s="71" t="s">
        <v>14</v>
      </c>
      <c r="D4675" s="72">
        <v>0</v>
      </c>
    </row>
    <row r="4676" spans="1:4" x14ac:dyDescent="0.25">
      <c r="A4676" s="71">
        <v>97417</v>
      </c>
      <c r="B4676" s="70" t="s">
        <v>4575</v>
      </c>
      <c r="C4676" s="71" t="s">
        <v>14</v>
      </c>
      <c r="D4676" s="72">
        <v>0</v>
      </c>
    </row>
    <row r="4677" spans="1:4" x14ac:dyDescent="0.25">
      <c r="A4677" s="71">
        <v>97418</v>
      </c>
      <c r="B4677" s="70" t="s">
        <v>4576</v>
      </c>
      <c r="C4677" s="71" t="s">
        <v>14</v>
      </c>
      <c r="D4677" s="72">
        <v>0</v>
      </c>
    </row>
    <row r="4678" spans="1:4" x14ac:dyDescent="0.25">
      <c r="A4678" s="71">
        <v>97409</v>
      </c>
      <c r="B4678" s="70" t="s">
        <v>4577</v>
      </c>
      <c r="C4678" s="71" t="s">
        <v>14</v>
      </c>
      <c r="D4678" s="72">
        <v>0</v>
      </c>
    </row>
    <row r="4679" spans="1:4" x14ac:dyDescent="0.25">
      <c r="A4679" s="71">
        <v>97419</v>
      </c>
      <c r="B4679" s="70" t="s">
        <v>4578</v>
      </c>
      <c r="C4679" s="71" t="s">
        <v>14</v>
      </c>
      <c r="D4679" s="72">
        <v>0</v>
      </c>
    </row>
    <row r="4680" spans="1:4" x14ac:dyDescent="0.25">
      <c r="A4680" s="71">
        <v>97420</v>
      </c>
      <c r="B4680" s="70" t="s">
        <v>4579</v>
      </c>
      <c r="C4680" s="71" t="s">
        <v>14</v>
      </c>
      <c r="D4680" s="72">
        <v>0</v>
      </c>
    </row>
    <row r="4681" spans="1:4" x14ac:dyDescent="0.25">
      <c r="A4681" s="71">
        <v>97410</v>
      </c>
      <c r="B4681" s="70" t="s">
        <v>4580</v>
      </c>
      <c r="C4681" s="71" t="s">
        <v>14</v>
      </c>
      <c r="D4681" s="72">
        <v>0</v>
      </c>
    </row>
    <row r="4682" spans="1:4" x14ac:dyDescent="0.25">
      <c r="A4682" s="71">
        <v>97411</v>
      </c>
      <c r="B4682" s="70" t="s">
        <v>4581</v>
      </c>
      <c r="C4682" s="71" t="s">
        <v>14</v>
      </c>
      <c r="D4682" s="72">
        <v>0</v>
      </c>
    </row>
    <row r="4683" spans="1:4" x14ac:dyDescent="0.25">
      <c r="A4683" s="71">
        <v>97412</v>
      </c>
      <c r="B4683" s="70" t="s">
        <v>4582</v>
      </c>
      <c r="C4683" s="71" t="s">
        <v>14</v>
      </c>
      <c r="D4683" s="72">
        <v>0</v>
      </c>
    </row>
    <row r="4684" spans="1:4" x14ac:dyDescent="0.25">
      <c r="A4684" s="71">
        <v>97413</v>
      </c>
      <c r="B4684" s="70" t="s">
        <v>4583</v>
      </c>
      <c r="C4684" s="71" t="s">
        <v>14</v>
      </c>
      <c r="D4684" s="72">
        <v>0</v>
      </c>
    </row>
    <row r="4685" spans="1:4" x14ac:dyDescent="0.25">
      <c r="A4685" s="71">
        <v>101900</v>
      </c>
      <c r="B4685" s="70" t="s">
        <v>19090</v>
      </c>
      <c r="C4685" s="71" t="s">
        <v>14</v>
      </c>
      <c r="D4685" s="72">
        <v>4537.2</v>
      </c>
    </row>
    <row r="4686" spans="1:4" x14ac:dyDescent="0.25">
      <c r="A4686" s="71">
        <v>93660</v>
      </c>
      <c r="B4686" s="70" t="s">
        <v>4584</v>
      </c>
      <c r="C4686" s="71" t="s">
        <v>14</v>
      </c>
      <c r="D4686" s="72">
        <v>57.34</v>
      </c>
    </row>
    <row r="4687" spans="1:4" x14ac:dyDescent="0.25">
      <c r="A4687" s="71">
        <v>93661</v>
      </c>
      <c r="B4687" s="70" t="s">
        <v>4585</v>
      </c>
      <c r="C4687" s="71" t="s">
        <v>14</v>
      </c>
      <c r="D4687" s="72">
        <v>58.6</v>
      </c>
    </row>
    <row r="4688" spans="1:4" x14ac:dyDescent="0.25">
      <c r="A4688" s="71">
        <v>93662</v>
      </c>
      <c r="B4688" s="70" t="s">
        <v>4586</v>
      </c>
      <c r="C4688" s="71" t="s">
        <v>14</v>
      </c>
      <c r="D4688" s="72">
        <v>61.21</v>
      </c>
    </row>
    <row r="4689" spans="1:4" x14ac:dyDescent="0.25">
      <c r="A4689" s="71">
        <v>93663</v>
      </c>
      <c r="B4689" s="70" t="s">
        <v>4587</v>
      </c>
      <c r="C4689" s="71" t="s">
        <v>14</v>
      </c>
      <c r="D4689" s="72">
        <v>61.21</v>
      </c>
    </row>
    <row r="4690" spans="1:4" x14ac:dyDescent="0.25">
      <c r="A4690" s="71">
        <v>93664</v>
      </c>
      <c r="B4690" s="70" t="s">
        <v>4588</v>
      </c>
      <c r="C4690" s="71" t="s">
        <v>14</v>
      </c>
      <c r="D4690" s="72">
        <v>64.33</v>
      </c>
    </row>
    <row r="4691" spans="1:4" x14ac:dyDescent="0.25">
      <c r="A4691" s="71">
        <v>93665</v>
      </c>
      <c r="B4691" s="70" t="s">
        <v>4589</v>
      </c>
      <c r="C4691" s="71" t="s">
        <v>14</v>
      </c>
      <c r="D4691" s="72">
        <v>68.34</v>
      </c>
    </row>
    <row r="4692" spans="1:4" x14ac:dyDescent="0.25">
      <c r="A4692" s="71">
        <v>93666</v>
      </c>
      <c r="B4692" s="70" t="s">
        <v>4590</v>
      </c>
      <c r="C4692" s="71" t="s">
        <v>14</v>
      </c>
      <c r="D4692" s="72">
        <v>74.55</v>
      </c>
    </row>
    <row r="4693" spans="1:4" x14ac:dyDescent="0.25">
      <c r="A4693" s="71">
        <v>93674</v>
      </c>
      <c r="B4693" s="70" t="s">
        <v>4591</v>
      </c>
      <c r="C4693" s="71" t="s">
        <v>14</v>
      </c>
      <c r="D4693" s="72">
        <v>0</v>
      </c>
    </row>
    <row r="4694" spans="1:4" x14ac:dyDescent="0.25">
      <c r="A4694" s="71">
        <v>93675</v>
      </c>
      <c r="B4694" s="70" t="s">
        <v>4592</v>
      </c>
      <c r="C4694" s="71" t="s">
        <v>14</v>
      </c>
      <c r="D4694" s="72">
        <v>0</v>
      </c>
    </row>
    <row r="4695" spans="1:4" x14ac:dyDescent="0.25">
      <c r="A4695" s="71">
        <v>101892</v>
      </c>
      <c r="B4695" s="70" t="s">
        <v>4593</v>
      </c>
      <c r="C4695" s="71" t="s">
        <v>14</v>
      </c>
      <c r="D4695" s="72">
        <v>72.31</v>
      </c>
    </row>
    <row r="4696" spans="1:4" x14ac:dyDescent="0.25">
      <c r="A4696" s="71">
        <v>93653</v>
      </c>
      <c r="B4696" s="70" t="s">
        <v>4594</v>
      </c>
      <c r="C4696" s="71" t="s">
        <v>14</v>
      </c>
      <c r="D4696" s="72">
        <v>11.94</v>
      </c>
    </row>
    <row r="4697" spans="1:4" x14ac:dyDescent="0.25">
      <c r="A4697" s="71">
        <v>93654</v>
      </c>
      <c r="B4697" s="70" t="s">
        <v>4595</v>
      </c>
      <c r="C4697" s="71" t="s">
        <v>14</v>
      </c>
      <c r="D4697" s="72">
        <v>12.57</v>
      </c>
    </row>
    <row r="4698" spans="1:4" x14ac:dyDescent="0.25">
      <c r="A4698" s="71">
        <v>93655</v>
      </c>
      <c r="B4698" s="70" t="s">
        <v>4596</v>
      </c>
      <c r="C4698" s="71" t="s">
        <v>14</v>
      </c>
      <c r="D4698" s="72">
        <v>13.87</v>
      </c>
    </row>
    <row r="4699" spans="1:4" x14ac:dyDescent="0.25">
      <c r="A4699" s="71">
        <v>93656</v>
      </c>
      <c r="B4699" s="70" t="s">
        <v>4597</v>
      </c>
      <c r="C4699" s="71" t="s">
        <v>14</v>
      </c>
      <c r="D4699" s="72">
        <v>13.87</v>
      </c>
    </row>
    <row r="4700" spans="1:4" x14ac:dyDescent="0.25">
      <c r="A4700" s="71">
        <v>93657</v>
      </c>
      <c r="B4700" s="70" t="s">
        <v>4598</v>
      </c>
      <c r="C4700" s="71" t="s">
        <v>14</v>
      </c>
      <c r="D4700" s="72">
        <v>15.43</v>
      </c>
    </row>
    <row r="4701" spans="1:4" x14ac:dyDescent="0.25">
      <c r="A4701" s="71">
        <v>93658</v>
      </c>
      <c r="B4701" s="70" t="s">
        <v>4599</v>
      </c>
      <c r="C4701" s="71" t="s">
        <v>14</v>
      </c>
      <c r="D4701" s="72">
        <v>22.15</v>
      </c>
    </row>
    <row r="4702" spans="1:4" x14ac:dyDescent="0.25">
      <c r="A4702" s="71">
        <v>93659</v>
      </c>
      <c r="B4702" s="70" t="s">
        <v>4600</v>
      </c>
      <c r="C4702" s="71" t="s">
        <v>14</v>
      </c>
      <c r="D4702" s="72">
        <v>25.26</v>
      </c>
    </row>
    <row r="4703" spans="1:4" x14ac:dyDescent="0.25">
      <c r="A4703" s="71">
        <v>101890</v>
      </c>
      <c r="B4703" s="70" t="s">
        <v>4601</v>
      </c>
      <c r="C4703" s="71" t="s">
        <v>14</v>
      </c>
      <c r="D4703" s="72">
        <v>16.52</v>
      </c>
    </row>
    <row r="4704" spans="1:4" x14ac:dyDescent="0.25">
      <c r="A4704" s="71">
        <v>101891</v>
      </c>
      <c r="B4704" s="70" t="s">
        <v>4602</v>
      </c>
      <c r="C4704" s="71" t="s">
        <v>14</v>
      </c>
      <c r="D4704" s="72">
        <v>28.33</v>
      </c>
    </row>
    <row r="4705" spans="1:4" x14ac:dyDescent="0.25">
      <c r="A4705" s="71">
        <v>101895</v>
      </c>
      <c r="B4705" s="70" t="s">
        <v>19091</v>
      </c>
      <c r="C4705" s="71" t="s">
        <v>14</v>
      </c>
      <c r="D4705" s="72">
        <v>429.92</v>
      </c>
    </row>
    <row r="4706" spans="1:4" x14ac:dyDescent="0.25">
      <c r="A4706" s="71">
        <v>101896</v>
      </c>
      <c r="B4706" s="70" t="s">
        <v>19092</v>
      </c>
      <c r="C4706" s="71" t="s">
        <v>14</v>
      </c>
      <c r="D4706" s="72">
        <v>643.66</v>
      </c>
    </row>
    <row r="4707" spans="1:4" x14ac:dyDescent="0.25">
      <c r="A4707" s="71">
        <v>101897</v>
      </c>
      <c r="B4707" s="70" t="s">
        <v>19093</v>
      </c>
      <c r="C4707" s="71" t="s">
        <v>14</v>
      </c>
      <c r="D4707" s="72">
        <v>1024.6199999999999</v>
      </c>
    </row>
    <row r="4708" spans="1:4" x14ac:dyDescent="0.25">
      <c r="A4708" s="71">
        <v>101898</v>
      </c>
      <c r="B4708" s="70" t="s">
        <v>19094</v>
      </c>
      <c r="C4708" s="71" t="s">
        <v>14</v>
      </c>
      <c r="D4708" s="72">
        <v>1366.71</v>
      </c>
    </row>
    <row r="4709" spans="1:4" x14ac:dyDescent="0.25">
      <c r="A4709" s="71">
        <v>101899</v>
      </c>
      <c r="B4709" s="70" t="s">
        <v>19095</v>
      </c>
      <c r="C4709" s="71" t="s">
        <v>14</v>
      </c>
      <c r="D4709" s="72">
        <v>2180.4</v>
      </c>
    </row>
    <row r="4710" spans="1:4" x14ac:dyDescent="0.25">
      <c r="A4710" s="71">
        <v>93676</v>
      </c>
      <c r="B4710" s="70" t="s">
        <v>4603</v>
      </c>
      <c r="C4710" s="71" t="s">
        <v>14</v>
      </c>
      <c r="D4710" s="72">
        <v>0</v>
      </c>
    </row>
    <row r="4711" spans="1:4" x14ac:dyDescent="0.25">
      <c r="A4711" s="71">
        <v>97711</v>
      </c>
      <c r="B4711" s="70" t="s">
        <v>4604</v>
      </c>
      <c r="C4711" s="71" t="s">
        <v>14</v>
      </c>
      <c r="D4711" s="72">
        <v>0</v>
      </c>
    </row>
    <row r="4712" spans="1:4" x14ac:dyDescent="0.25">
      <c r="A4712" s="71">
        <v>93667</v>
      </c>
      <c r="B4712" s="70" t="s">
        <v>4605</v>
      </c>
      <c r="C4712" s="71" t="s">
        <v>14</v>
      </c>
      <c r="D4712" s="72">
        <v>71.89</v>
      </c>
    </row>
    <row r="4713" spans="1:4" x14ac:dyDescent="0.25">
      <c r="A4713" s="71">
        <v>93668</v>
      </c>
      <c r="B4713" s="70" t="s">
        <v>4606</v>
      </c>
      <c r="C4713" s="71" t="s">
        <v>14</v>
      </c>
      <c r="D4713" s="72">
        <v>73.78</v>
      </c>
    </row>
    <row r="4714" spans="1:4" x14ac:dyDescent="0.25">
      <c r="A4714" s="71">
        <v>93669</v>
      </c>
      <c r="B4714" s="70" t="s">
        <v>4607</v>
      </c>
      <c r="C4714" s="71" t="s">
        <v>14</v>
      </c>
      <c r="D4714" s="72">
        <v>77.7</v>
      </c>
    </row>
    <row r="4715" spans="1:4" x14ac:dyDescent="0.25">
      <c r="A4715" s="71">
        <v>93670</v>
      </c>
      <c r="B4715" s="70" t="s">
        <v>4608</v>
      </c>
      <c r="C4715" s="71" t="s">
        <v>14</v>
      </c>
      <c r="D4715" s="72">
        <v>77.7</v>
      </c>
    </row>
    <row r="4716" spans="1:4" x14ac:dyDescent="0.25">
      <c r="A4716" s="71">
        <v>93671</v>
      </c>
      <c r="B4716" s="70" t="s">
        <v>4609</v>
      </c>
      <c r="C4716" s="71" t="s">
        <v>14</v>
      </c>
      <c r="D4716" s="72">
        <v>82.38</v>
      </c>
    </row>
    <row r="4717" spans="1:4" x14ac:dyDescent="0.25">
      <c r="A4717" s="71">
        <v>93672</v>
      </c>
      <c r="B4717" s="70" t="s">
        <v>4610</v>
      </c>
      <c r="C4717" s="71" t="s">
        <v>14</v>
      </c>
      <c r="D4717" s="72">
        <v>89.57</v>
      </c>
    </row>
    <row r="4718" spans="1:4" x14ac:dyDescent="0.25">
      <c r="A4718" s="71">
        <v>93673</v>
      </c>
      <c r="B4718" s="70" t="s">
        <v>4611</v>
      </c>
      <c r="C4718" s="71" t="s">
        <v>14</v>
      </c>
      <c r="D4718" s="72">
        <v>98.9</v>
      </c>
    </row>
    <row r="4719" spans="1:4" x14ac:dyDescent="0.25">
      <c r="A4719" s="71">
        <v>101893</v>
      </c>
      <c r="B4719" s="70" t="s">
        <v>4612</v>
      </c>
      <c r="C4719" s="71" t="s">
        <v>14</v>
      </c>
      <c r="D4719" s="72">
        <v>92.68</v>
      </c>
    </row>
    <row r="4720" spans="1:4" x14ac:dyDescent="0.25">
      <c r="A4720" s="71">
        <v>101894</v>
      </c>
      <c r="B4720" s="70" t="s">
        <v>4613</v>
      </c>
      <c r="C4720" s="71" t="s">
        <v>14</v>
      </c>
      <c r="D4720" s="72">
        <v>159.43</v>
      </c>
    </row>
    <row r="4721" spans="1:4" x14ac:dyDescent="0.25">
      <c r="A4721" s="71">
        <v>97421</v>
      </c>
      <c r="B4721" s="70" t="s">
        <v>4614</v>
      </c>
      <c r="C4721" s="71" t="s">
        <v>14</v>
      </c>
      <c r="D4721" s="72">
        <v>0</v>
      </c>
    </row>
    <row r="4722" spans="1:4" x14ac:dyDescent="0.25">
      <c r="A4722" s="71">
        <v>97373</v>
      </c>
      <c r="B4722" s="70" t="s">
        <v>4615</v>
      </c>
      <c r="C4722" s="71" t="s">
        <v>16</v>
      </c>
      <c r="D4722" s="72">
        <v>0</v>
      </c>
    </row>
    <row r="4723" spans="1:4" x14ac:dyDescent="0.25">
      <c r="A4723" s="71">
        <v>97374</v>
      </c>
      <c r="B4723" s="70" t="s">
        <v>4616</v>
      </c>
      <c r="C4723" s="71" t="s">
        <v>16</v>
      </c>
      <c r="D4723" s="72">
        <v>0</v>
      </c>
    </row>
    <row r="4724" spans="1:4" x14ac:dyDescent="0.25">
      <c r="A4724" s="71">
        <v>97375</v>
      </c>
      <c r="B4724" s="70" t="s">
        <v>4617</v>
      </c>
      <c r="C4724" s="71" t="s">
        <v>16</v>
      </c>
      <c r="D4724" s="72">
        <v>0</v>
      </c>
    </row>
    <row r="4725" spans="1:4" x14ac:dyDescent="0.25">
      <c r="A4725" s="71">
        <v>97376</v>
      </c>
      <c r="B4725" s="70" t="s">
        <v>4618</v>
      </c>
      <c r="C4725" s="71" t="s">
        <v>16</v>
      </c>
      <c r="D4725" s="72">
        <v>0</v>
      </c>
    </row>
    <row r="4726" spans="1:4" x14ac:dyDescent="0.25">
      <c r="A4726" s="71">
        <v>97377</v>
      </c>
      <c r="B4726" s="70" t="s">
        <v>4619</v>
      </c>
      <c r="C4726" s="71" t="s">
        <v>16</v>
      </c>
      <c r="D4726" s="72">
        <v>0</v>
      </c>
    </row>
    <row r="4727" spans="1:4" x14ac:dyDescent="0.25">
      <c r="A4727" s="71">
        <v>97368</v>
      </c>
      <c r="B4727" s="70" t="s">
        <v>4620</v>
      </c>
      <c r="C4727" s="71" t="s">
        <v>16</v>
      </c>
      <c r="D4727" s="72">
        <v>0</v>
      </c>
    </row>
    <row r="4728" spans="1:4" x14ac:dyDescent="0.25">
      <c r="A4728" s="71">
        <v>97369</v>
      </c>
      <c r="B4728" s="70" t="s">
        <v>4621</v>
      </c>
      <c r="C4728" s="71" t="s">
        <v>16</v>
      </c>
      <c r="D4728" s="72">
        <v>0</v>
      </c>
    </row>
    <row r="4729" spans="1:4" x14ac:dyDescent="0.25">
      <c r="A4729" s="71">
        <v>97370</v>
      </c>
      <c r="B4729" s="70" t="s">
        <v>4622</v>
      </c>
      <c r="C4729" s="71" t="s">
        <v>16</v>
      </c>
      <c r="D4729" s="72">
        <v>0</v>
      </c>
    </row>
    <row r="4730" spans="1:4" x14ac:dyDescent="0.25">
      <c r="A4730" s="71">
        <v>97371</v>
      </c>
      <c r="B4730" s="70" t="s">
        <v>4623</v>
      </c>
      <c r="C4730" s="71" t="s">
        <v>16</v>
      </c>
      <c r="D4730" s="72">
        <v>0</v>
      </c>
    </row>
    <row r="4731" spans="1:4" x14ac:dyDescent="0.25">
      <c r="A4731" s="71">
        <v>97372</v>
      </c>
      <c r="B4731" s="70" t="s">
        <v>4624</v>
      </c>
      <c r="C4731" s="71" t="s">
        <v>16</v>
      </c>
      <c r="D4731" s="72">
        <v>0</v>
      </c>
    </row>
    <row r="4732" spans="1:4" x14ac:dyDescent="0.25">
      <c r="A4732" s="71">
        <v>101875</v>
      </c>
      <c r="B4732" s="70" t="s">
        <v>4625</v>
      </c>
      <c r="C4732" s="71" t="s">
        <v>14</v>
      </c>
      <c r="D4732" s="72">
        <v>330.75</v>
      </c>
    </row>
    <row r="4733" spans="1:4" x14ac:dyDescent="0.25">
      <c r="A4733" s="71">
        <v>101883</v>
      </c>
      <c r="B4733" s="70" t="s">
        <v>4626</v>
      </c>
      <c r="C4733" s="71" t="s">
        <v>14</v>
      </c>
      <c r="D4733" s="72">
        <v>454.33</v>
      </c>
    </row>
    <row r="4734" spans="1:4" x14ac:dyDescent="0.25">
      <c r="A4734" s="71">
        <v>101879</v>
      </c>
      <c r="B4734" s="70" t="s">
        <v>4627</v>
      </c>
      <c r="C4734" s="71" t="s">
        <v>14</v>
      </c>
      <c r="D4734" s="72">
        <v>476.34</v>
      </c>
    </row>
    <row r="4735" spans="1:4" x14ac:dyDescent="0.25">
      <c r="A4735" s="71">
        <v>101880</v>
      </c>
      <c r="B4735" s="70" t="s">
        <v>4628</v>
      </c>
      <c r="C4735" s="71" t="s">
        <v>14</v>
      </c>
      <c r="D4735" s="72">
        <v>549.15</v>
      </c>
    </row>
    <row r="4736" spans="1:4" x14ac:dyDescent="0.25">
      <c r="A4736" s="71">
        <v>101882</v>
      </c>
      <c r="B4736" s="70" t="s">
        <v>4629</v>
      </c>
      <c r="C4736" s="71" t="s">
        <v>14</v>
      </c>
      <c r="D4736" s="72">
        <v>1109.3499999999999</v>
      </c>
    </row>
    <row r="4737" spans="1:4" x14ac:dyDescent="0.25">
      <c r="A4737" s="71">
        <v>101881</v>
      </c>
      <c r="B4737" s="70" t="s">
        <v>4630</v>
      </c>
      <c r="C4737" s="71" t="s">
        <v>14</v>
      </c>
      <c r="D4737" s="72">
        <v>784.7</v>
      </c>
    </row>
    <row r="4738" spans="1:4" x14ac:dyDescent="0.25">
      <c r="A4738" s="71">
        <v>101878</v>
      </c>
      <c r="B4738" s="70" t="s">
        <v>4631</v>
      </c>
      <c r="C4738" s="71" t="s">
        <v>14</v>
      </c>
      <c r="D4738" s="72">
        <v>464.22</v>
      </c>
    </row>
    <row r="4739" spans="1:4" x14ac:dyDescent="0.25">
      <c r="A4739" s="71">
        <v>101877</v>
      </c>
      <c r="B4739" s="70" t="s">
        <v>4632</v>
      </c>
      <c r="C4739" s="71" t="s">
        <v>14</v>
      </c>
      <c r="D4739" s="72">
        <v>52.74</v>
      </c>
    </row>
    <row r="4740" spans="1:4" x14ac:dyDescent="0.25">
      <c r="A4740" s="71">
        <v>101876</v>
      </c>
      <c r="B4740" s="70" t="s">
        <v>4633</v>
      </c>
      <c r="C4740" s="71" t="s">
        <v>14</v>
      </c>
      <c r="D4740" s="72">
        <v>75.86</v>
      </c>
    </row>
    <row r="4741" spans="1:4" x14ac:dyDescent="0.25">
      <c r="A4741" s="71">
        <v>101873</v>
      </c>
      <c r="B4741" s="70" t="s">
        <v>4634</v>
      </c>
      <c r="C4741" s="71" t="s">
        <v>14</v>
      </c>
      <c r="D4741" s="72">
        <v>0</v>
      </c>
    </row>
    <row r="4742" spans="1:4" x14ac:dyDescent="0.25">
      <c r="A4742" s="71">
        <v>101874</v>
      </c>
      <c r="B4742" s="70" t="s">
        <v>4635</v>
      </c>
      <c r="C4742" s="71" t="s">
        <v>14</v>
      </c>
      <c r="D4742" s="72">
        <v>0</v>
      </c>
    </row>
    <row r="4743" spans="1:4" x14ac:dyDescent="0.25">
      <c r="A4743" s="71">
        <v>101871</v>
      </c>
      <c r="B4743" s="70" t="s">
        <v>4636</v>
      </c>
      <c r="C4743" s="71" t="s">
        <v>14</v>
      </c>
      <c r="D4743" s="72">
        <v>0</v>
      </c>
    </row>
    <row r="4744" spans="1:4" x14ac:dyDescent="0.25">
      <c r="A4744" s="71">
        <v>101872</v>
      </c>
      <c r="B4744" s="70" t="s">
        <v>4637</v>
      </c>
      <c r="C4744" s="71" t="s">
        <v>14</v>
      </c>
      <c r="D4744" s="72">
        <v>0</v>
      </c>
    </row>
    <row r="4745" spans="1:4" x14ac:dyDescent="0.25">
      <c r="A4745" s="71">
        <v>97360</v>
      </c>
      <c r="B4745" s="70" t="s">
        <v>4638</v>
      </c>
      <c r="C4745" s="71" t="s">
        <v>14</v>
      </c>
      <c r="D4745" s="72">
        <v>6351.27</v>
      </c>
    </row>
    <row r="4746" spans="1:4" x14ac:dyDescent="0.25">
      <c r="A4746" s="71">
        <v>97361</v>
      </c>
      <c r="B4746" s="70" t="s">
        <v>4639</v>
      </c>
      <c r="C4746" s="71" t="s">
        <v>14</v>
      </c>
      <c r="D4746" s="72">
        <v>8468.36</v>
      </c>
    </row>
    <row r="4747" spans="1:4" x14ac:dyDescent="0.25">
      <c r="A4747" s="71">
        <v>97359</v>
      </c>
      <c r="B4747" s="70" t="s">
        <v>4640</v>
      </c>
      <c r="C4747" s="71" t="s">
        <v>14</v>
      </c>
      <c r="D4747" s="72">
        <v>3299.89</v>
      </c>
    </row>
    <row r="4748" spans="1:4" x14ac:dyDescent="0.25">
      <c r="A4748" s="71">
        <v>101946</v>
      </c>
      <c r="B4748" s="70" t="s">
        <v>4641</v>
      </c>
      <c r="C4748" s="71" t="s">
        <v>14</v>
      </c>
      <c r="D4748" s="72">
        <v>153.69999999999999</v>
      </c>
    </row>
    <row r="4749" spans="1:4" x14ac:dyDescent="0.25">
      <c r="A4749" s="71">
        <v>97362</v>
      </c>
      <c r="B4749" s="70" t="s">
        <v>4642</v>
      </c>
      <c r="C4749" s="71" t="s">
        <v>14</v>
      </c>
      <c r="D4749" s="72">
        <v>1515.69</v>
      </c>
    </row>
    <row r="4750" spans="1:4" x14ac:dyDescent="0.25">
      <c r="A4750" s="71">
        <v>101553</v>
      </c>
      <c r="B4750" s="70" t="s">
        <v>19096</v>
      </c>
      <c r="C4750" s="71" t="s">
        <v>14</v>
      </c>
      <c r="D4750" s="72">
        <v>23.79</v>
      </c>
    </row>
    <row r="4751" spans="1:4" x14ac:dyDescent="0.25">
      <c r="A4751" s="71">
        <v>101554</v>
      </c>
      <c r="B4751" s="70" t="s">
        <v>19097</v>
      </c>
      <c r="C4751" s="71" t="s">
        <v>14</v>
      </c>
      <c r="D4751" s="72">
        <v>16.309999999999999</v>
      </c>
    </row>
    <row r="4752" spans="1:4" x14ac:dyDescent="0.25">
      <c r="A4752" s="71">
        <v>101555</v>
      </c>
      <c r="B4752" s="70" t="s">
        <v>19098</v>
      </c>
      <c r="C4752" s="71" t="s">
        <v>14</v>
      </c>
      <c r="D4752" s="72">
        <v>9.5</v>
      </c>
    </row>
    <row r="4753" spans="1:4" x14ac:dyDescent="0.25">
      <c r="A4753" s="71">
        <v>101556</v>
      </c>
      <c r="B4753" s="70" t="s">
        <v>19099</v>
      </c>
      <c r="C4753" s="71" t="s">
        <v>14</v>
      </c>
      <c r="D4753" s="72">
        <v>8.41</v>
      </c>
    </row>
    <row r="4754" spans="1:4" x14ac:dyDescent="0.25">
      <c r="A4754" s="71">
        <v>101537</v>
      </c>
      <c r="B4754" s="70" t="s">
        <v>4643</v>
      </c>
      <c r="C4754" s="71" t="s">
        <v>14</v>
      </c>
      <c r="D4754" s="72">
        <v>95.19</v>
      </c>
    </row>
    <row r="4755" spans="1:4" x14ac:dyDescent="0.25">
      <c r="A4755" s="71">
        <v>101538</v>
      </c>
      <c r="B4755" s="70" t="s">
        <v>4644</v>
      </c>
      <c r="C4755" s="71" t="s">
        <v>14</v>
      </c>
      <c r="D4755" s="72">
        <v>67.3</v>
      </c>
    </row>
    <row r="4756" spans="1:4" x14ac:dyDescent="0.25">
      <c r="A4756" s="71">
        <v>101542</v>
      </c>
      <c r="B4756" s="70" t="s">
        <v>4645</v>
      </c>
      <c r="C4756" s="71" t="s">
        <v>14</v>
      </c>
      <c r="D4756" s="72">
        <v>49.91</v>
      </c>
    </row>
    <row r="4757" spans="1:4" x14ac:dyDescent="0.25">
      <c r="A4757" s="71">
        <v>101539</v>
      </c>
      <c r="B4757" s="70" t="s">
        <v>4646</v>
      </c>
      <c r="C4757" s="71" t="s">
        <v>14</v>
      </c>
      <c r="D4757" s="72">
        <v>108.23</v>
      </c>
    </row>
    <row r="4758" spans="1:4" x14ac:dyDescent="0.25">
      <c r="A4758" s="71">
        <v>101543</v>
      </c>
      <c r="B4758" s="70" t="s">
        <v>4647</v>
      </c>
      <c r="C4758" s="71" t="s">
        <v>14</v>
      </c>
      <c r="D4758" s="72">
        <v>87.06</v>
      </c>
    </row>
    <row r="4759" spans="1:4" x14ac:dyDescent="0.25">
      <c r="A4759" s="71">
        <v>101540</v>
      </c>
      <c r="B4759" s="70" t="s">
        <v>4648</v>
      </c>
      <c r="C4759" s="71" t="s">
        <v>14</v>
      </c>
      <c r="D4759" s="72">
        <v>185.79</v>
      </c>
    </row>
    <row r="4760" spans="1:4" x14ac:dyDescent="0.25">
      <c r="A4760" s="71">
        <v>101544</v>
      </c>
      <c r="B4760" s="70" t="s">
        <v>4649</v>
      </c>
      <c r="C4760" s="71" t="s">
        <v>14</v>
      </c>
      <c r="D4760" s="72">
        <v>140.76</v>
      </c>
    </row>
    <row r="4761" spans="1:4" x14ac:dyDescent="0.25">
      <c r="A4761" s="71">
        <v>101541</v>
      </c>
      <c r="B4761" s="70" t="s">
        <v>4650</v>
      </c>
      <c r="C4761" s="71" t="s">
        <v>14</v>
      </c>
      <c r="D4761" s="72">
        <v>241.54</v>
      </c>
    </row>
    <row r="4762" spans="1:4" x14ac:dyDescent="0.25">
      <c r="A4762" s="71">
        <v>101545</v>
      </c>
      <c r="B4762" s="70" t="s">
        <v>4651</v>
      </c>
      <c r="C4762" s="71" t="s">
        <v>14</v>
      </c>
      <c r="D4762" s="72">
        <v>206.88</v>
      </c>
    </row>
    <row r="4763" spans="1:4" x14ac:dyDescent="0.25">
      <c r="A4763" s="71">
        <v>101560</v>
      </c>
      <c r="B4763" s="70" t="s">
        <v>4652</v>
      </c>
      <c r="C4763" s="71" t="s">
        <v>16</v>
      </c>
      <c r="D4763" s="72">
        <v>10.76</v>
      </c>
    </row>
    <row r="4764" spans="1:4" x14ac:dyDescent="0.25">
      <c r="A4764" s="71">
        <v>101568</v>
      </c>
      <c r="B4764" s="70" t="s">
        <v>4653</v>
      </c>
      <c r="C4764" s="71" t="s">
        <v>16</v>
      </c>
      <c r="D4764" s="72">
        <v>130.97</v>
      </c>
    </row>
    <row r="4765" spans="1:4" x14ac:dyDescent="0.25">
      <c r="A4765" s="71">
        <v>101561</v>
      </c>
      <c r="B4765" s="70" t="s">
        <v>4654</v>
      </c>
      <c r="C4765" s="71" t="s">
        <v>16</v>
      </c>
      <c r="D4765" s="72">
        <v>17.079999999999998</v>
      </c>
    </row>
    <row r="4766" spans="1:4" x14ac:dyDescent="0.25">
      <c r="A4766" s="71">
        <v>101562</v>
      </c>
      <c r="B4766" s="70" t="s">
        <v>4655</v>
      </c>
      <c r="C4766" s="71" t="s">
        <v>16</v>
      </c>
      <c r="D4766" s="72">
        <v>26.44</v>
      </c>
    </row>
    <row r="4767" spans="1:4" x14ac:dyDescent="0.25">
      <c r="A4767" s="71">
        <v>101563</v>
      </c>
      <c r="B4767" s="70" t="s">
        <v>4656</v>
      </c>
      <c r="C4767" s="71" t="s">
        <v>16</v>
      </c>
      <c r="D4767" s="72">
        <v>37.340000000000003</v>
      </c>
    </row>
    <row r="4768" spans="1:4" x14ac:dyDescent="0.25">
      <c r="A4768" s="71">
        <v>101564</v>
      </c>
      <c r="B4768" s="70" t="s">
        <v>4657</v>
      </c>
      <c r="C4768" s="71" t="s">
        <v>16</v>
      </c>
      <c r="D4768" s="72">
        <v>55.18</v>
      </c>
    </row>
    <row r="4769" spans="1:4" x14ac:dyDescent="0.25">
      <c r="A4769" s="71">
        <v>101565</v>
      </c>
      <c r="B4769" s="70" t="s">
        <v>4658</v>
      </c>
      <c r="C4769" s="71" t="s">
        <v>16</v>
      </c>
      <c r="D4769" s="72">
        <v>77.180000000000007</v>
      </c>
    </row>
    <row r="4770" spans="1:4" x14ac:dyDescent="0.25">
      <c r="A4770" s="71">
        <v>101567</v>
      </c>
      <c r="B4770" s="70" t="s">
        <v>4659</v>
      </c>
      <c r="C4770" s="71" t="s">
        <v>16</v>
      </c>
      <c r="D4770" s="72">
        <v>100.17</v>
      </c>
    </row>
    <row r="4771" spans="1:4" x14ac:dyDescent="0.25">
      <c r="A4771" s="71">
        <v>101551</v>
      </c>
      <c r="B4771" s="70" t="s">
        <v>4660</v>
      </c>
      <c r="C4771" s="71" t="s">
        <v>14</v>
      </c>
      <c r="D4771" s="72">
        <v>0</v>
      </c>
    </row>
    <row r="4772" spans="1:4" x14ac:dyDescent="0.25">
      <c r="A4772" s="71">
        <v>101552</v>
      </c>
      <c r="B4772" s="70" t="s">
        <v>4661</v>
      </c>
      <c r="C4772" s="71" t="s">
        <v>14</v>
      </c>
      <c r="D4772" s="72">
        <v>0</v>
      </c>
    </row>
    <row r="4773" spans="1:4" x14ac:dyDescent="0.25">
      <c r="A4773" s="71">
        <v>101550</v>
      </c>
      <c r="B4773" s="70" t="s">
        <v>4662</v>
      </c>
      <c r="C4773" s="71" t="s">
        <v>14</v>
      </c>
      <c r="D4773" s="72">
        <v>0</v>
      </c>
    </row>
    <row r="4774" spans="1:4" x14ac:dyDescent="0.25">
      <c r="A4774" s="71">
        <v>101501</v>
      </c>
      <c r="B4774" s="70" t="s">
        <v>4663</v>
      </c>
      <c r="C4774" s="71" t="s">
        <v>14</v>
      </c>
      <c r="D4774" s="72">
        <v>1746.11</v>
      </c>
    </row>
    <row r="4775" spans="1:4" x14ac:dyDescent="0.25">
      <c r="A4775" s="71">
        <v>101502</v>
      </c>
      <c r="B4775" s="70" t="s">
        <v>4664</v>
      </c>
      <c r="C4775" s="71" t="s">
        <v>14</v>
      </c>
      <c r="D4775" s="72">
        <v>1904.12</v>
      </c>
    </row>
    <row r="4776" spans="1:4" x14ac:dyDescent="0.25">
      <c r="A4776" s="71">
        <v>101503</v>
      </c>
      <c r="B4776" s="70" t="s">
        <v>4665</v>
      </c>
      <c r="C4776" s="71" t="s">
        <v>14</v>
      </c>
      <c r="D4776" s="72">
        <v>1949.24</v>
      </c>
    </row>
    <row r="4777" spans="1:4" x14ac:dyDescent="0.25">
      <c r="A4777" s="71">
        <v>101504</v>
      </c>
      <c r="B4777" s="70" t="s">
        <v>4666</v>
      </c>
      <c r="C4777" s="71" t="s">
        <v>14</v>
      </c>
      <c r="D4777" s="72">
        <v>2163.9699999999998</v>
      </c>
    </row>
    <row r="4778" spans="1:4" x14ac:dyDescent="0.25">
      <c r="A4778" s="71">
        <v>101497</v>
      </c>
      <c r="B4778" s="70" t="s">
        <v>4667</v>
      </c>
      <c r="C4778" s="71" t="s">
        <v>14</v>
      </c>
      <c r="D4778" s="72">
        <v>1754.14</v>
      </c>
    </row>
    <row r="4779" spans="1:4" x14ac:dyDescent="0.25">
      <c r="A4779" s="71">
        <v>101498</v>
      </c>
      <c r="B4779" s="70" t="s">
        <v>4668</v>
      </c>
      <c r="C4779" s="71" t="s">
        <v>14</v>
      </c>
      <c r="D4779" s="72">
        <v>1912.15</v>
      </c>
    </row>
    <row r="4780" spans="1:4" x14ac:dyDescent="0.25">
      <c r="A4780" s="71">
        <v>101499</v>
      </c>
      <c r="B4780" s="70" t="s">
        <v>4669</v>
      </c>
      <c r="C4780" s="71" t="s">
        <v>14</v>
      </c>
      <c r="D4780" s="72">
        <v>1957.27</v>
      </c>
    </row>
    <row r="4781" spans="1:4" x14ac:dyDescent="0.25">
      <c r="A4781" s="71">
        <v>101500</v>
      </c>
      <c r="B4781" s="70" t="s">
        <v>4670</v>
      </c>
      <c r="C4781" s="71" t="s">
        <v>14</v>
      </c>
      <c r="D4781" s="72">
        <v>2172</v>
      </c>
    </row>
    <row r="4782" spans="1:4" x14ac:dyDescent="0.25">
      <c r="A4782" s="71">
        <v>101493</v>
      </c>
      <c r="B4782" s="70" t="s">
        <v>4671</v>
      </c>
      <c r="C4782" s="71" t="s">
        <v>14</v>
      </c>
      <c r="D4782" s="72">
        <v>1490.8</v>
      </c>
    </row>
    <row r="4783" spans="1:4" x14ac:dyDescent="0.25">
      <c r="A4783" s="71">
        <v>101494</v>
      </c>
      <c r="B4783" s="70" t="s">
        <v>4672</v>
      </c>
      <c r="C4783" s="71" t="s">
        <v>14</v>
      </c>
      <c r="D4783" s="72">
        <v>1595.19</v>
      </c>
    </row>
    <row r="4784" spans="1:4" x14ac:dyDescent="0.25">
      <c r="A4784" s="71">
        <v>101495</v>
      </c>
      <c r="B4784" s="70" t="s">
        <v>4673</v>
      </c>
      <c r="C4784" s="71" t="s">
        <v>14</v>
      </c>
      <c r="D4784" s="72">
        <v>1625</v>
      </c>
    </row>
    <row r="4785" spans="1:4" x14ac:dyDescent="0.25">
      <c r="A4785" s="71">
        <v>101496</v>
      </c>
      <c r="B4785" s="70" t="s">
        <v>4674</v>
      </c>
      <c r="C4785" s="71" t="s">
        <v>14</v>
      </c>
      <c r="D4785" s="72">
        <v>1777.13</v>
      </c>
    </row>
    <row r="4786" spans="1:4" x14ac:dyDescent="0.25">
      <c r="A4786" s="71">
        <v>101489</v>
      </c>
      <c r="B4786" s="70" t="s">
        <v>4675</v>
      </c>
      <c r="C4786" s="71" t="s">
        <v>14</v>
      </c>
      <c r="D4786" s="72">
        <v>1506.71</v>
      </c>
    </row>
    <row r="4787" spans="1:4" x14ac:dyDescent="0.25">
      <c r="A4787" s="71">
        <v>101490</v>
      </c>
      <c r="B4787" s="70" t="s">
        <v>4676</v>
      </c>
      <c r="C4787" s="71" t="s">
        <v>14</v>
      </c>
      <c r="D4787" s="72">
        <v>1611.1</v>
      </c>
    </row>
    <row r="4788" spans="1:4" x14ac:dyDescent="0.25">
      <c r="A4788" s="71">
        <v>101491</v>
      </c>
      <c r="B4788" s="70" t="s">
        <v>4677</v>
      </c>
      <c r="C4788" s="71" t="s">
        <v>14</v>
      </c>
      <c r="D4788" s="72">
        <v>1640.91</v>
      </c>
    </row>
    <row r="4789" spans="1:4" x14ac:dyDescent="0.25">
      <c r="A4789" s="71">
        <v>101492</v>
      </c>
      <c r="B4789" s="70" t="s">
        <v>4678</v>
      </c>
      <c r="C4789" s="71" t="s">
        <v>14</v>
      </c>
      <c r="D4789" s="72">
        <v>1793.04</v>
      </c>
    </row>
    <row r="4790" spans="1:4" x14ac:dyDescent="0.25">
      <c r="A4790" s="71">
        <v>101509</v>
      </c>
      <c r="B4790" s="70" t="s">
        <v>4679</v>
      </c>
      <c r="C4790" s="71" t="s">
        <v>14</v>
      </c>
      <c r="D4790" s="72">
        <v>1907.95</v>
      </c>
    </row>
    <row r="4791" spans="1:4" x14ac:dyDescent="0.25">
      <c r="A4791" s="71">
        <v>101510</v>
      </c>
      <c r="B4791" s="70" t="s">
        <v>4680</v>
      </c>
      <c r="C4791" s="71" t="s">
        <v>14</v>
      </c>
      <c r="D4791" s="72">
        <v>2118.63</v>
      </c>
    </row>
    <row r="4792" spans="1:4" x14ac:dyDescent="0.25">
      <c r="A4792" s="71">
        <v>101511</v>
      </c>
      <c r="B4792" s="70" t="s">
        <v>4681</v>
      </c>
      <c r="C4792" s="71" t="s">
        <v>14</v>
      </c>
      <c r="D4792" s="72">
        <v>2178.79</v>
      </c>
    </row>
    <row r="4793" spans="1:4" x14ac:dyDescent="0.25">
      <c r="A4793" s="71">
        <v>101512</v>
      </c>
      <c r="B4793" s="70" t="s">
        <v>4682</v>
      </c>
      <c r="C4793" s="71" t="s">
        <v>14</v>
      </c>
      <c r="D4793" s="72">
        <v>2455.02</v>
      </c>
    </row>
    <row r="4794" spans="1:4" x14ac:dyDescent="0.25">
      <c r="A4794" s="71">
        <v>101505</v>
      </c>
      <c r="B4794" s="70" t="s">
        <v>4683</v>
      </c>
      <c r="C4794" s="71" t="s">
        <v>14</v>
      </c>
      <c r="D4794" s="72">
        <v>1870.84</v>
      </c>
    </row>
    <row r="4795" spans="1:4" x14ac:dyDescent="0.25">
      <c r="A4795" s="71">
        <v>101506</v>
      </c>
      <c r="B4795" s="70" t="s">
        <v>4684</v>
      </c>
      <c r="C4795" s="71" t="s">
        <v>14</v>
      </c>
      <c r="D4795" s="72">
        <v>2081.52</v>
      </c>
    </row>
    <row r="4796" spans="1:4" x14ac:dyDescent="0.25">
      <c r="A4796" s="71">
        <v>101507</v>
      </c>
      <c r="B4796" s="70" t="s">
        <v>4685</v>
      </c>
      <c r="C4796" s="71" t="s">
        <v>14</v>
      </c>
      <c r="D4796" s="72">
        <v>2141.6799999999998</v>
      </c>
    </row>
    <row r="4797" spans="1:4" x14ac:dyDescent="0.25">
      <c r="A4797" s="71">
        <v>101508</v>
      </c>
      <c r="B4797" s="70" t="s">
        <v>4686</v>
      </c>
      <c r="C4797" s="71" t="s">
        <v>14</v>
      </c>
      <c r="D4797" s="72">
        <v>2417.91</v>
      </c>
    </row>
    <row r="4798" spans="1:4" x14ac:dyDescent="0.25">
      <c r="A4798" s="71">
        <v>101525</v>
      </c>
      <c r="B4798" s="70" t="s">
        <v>4687</v>
      </c>
      <c r="C4798" s="71" t="s">
        <v>14</v>
      </c>
      <c r="D4798" s="72">
        <v>1031.9000000000001</v>
      </c>
    </row>
    <row r="4799" spans="1:4" x14ac:dyDescent="0.25">
      <c r="A4799" s="71">
        <v>101526</v>
      </c>
      <c r="B4799" s="70" t="s">
        <v>4688</v>
      </c>
      <c r="C4799" s="71" t="s">
        <v>14</v>
      </c>
      <c r="D4799" s="72">
        <v>1219.8</v>
      </c>
    </row>
    <row r="4800" spans="1:4" x14ac:dyDescent="0.25">
      <c r="A4800" s="71">
        <v>101527</v>
      </c>
      <c r="B4800" s="70" t="s">
        <v>4689</v>
      </c>
      <c r="C4800" s="71" t="s">
        <v>14</v>
      </c>
      <c r="D4800" s="72">
        <v>1273.46</v>
      </c>
    </row>
    <row r="4801" spans="1:4" x14ac:dyDescent="0.25">
      <c r="A4801" s="71">
        <v>101528</v>
      </c>
      <c r="B4801" s="70" t="s">
        <v>4690</v>
      </c>
      <c r="C4801" s="71" t="s">
        <v>14</v>
      </c>
      <c r="D4801" s="72">
        <v>1492.84</v>
      </c>
    </row>
    <row r="4802" spans="1:4" x14ac:dyDescent="0.25">
      <c r="A4802" s="71">
        <v>101521</v>
      </c>
      <c r="B4802" s="70" t="s">
        <v>4691</v>
      </c>
      <c r="C4802" s="71" t="s">
        <v>14</v>
      </c>
      <c r="D4802" s="72">
        <v>1039.94</v>
      </c>
    </row>
    <row r="4803" spans="1:4" x14ac:dyDescent="0.25">
      <c r="A4803" s="71">
        <v>101522</v>
      </c>
      <c r="B4803" s="70" t="s">
        <v>4692</v>
      </c>
      <c r="C4803" s="71" t="s">
        <v>14</v>
      </c>
      <c r="D4803" s="72">
        <v>1227.8399999999999</v>
      </c>
    </row>
    <row r="4804" spans="1:4" x14ac:dyDescent="0.25">
      <c r="A4804" s="71">
        <v>101523</v>
      </c>
      <c r="B4804" s="70" t="s">
        <v>4693</v>
      </c>
      <c r="C4804" s="71" t="s">
        <v>14</v>
      </c>
      <c r="D4804" s="72">
        <v>1281.5</v>
      </c>
    </row>
    <row r="4805" spans="1:4" x14ac:dyDescent="0.25">
      <c r="A4805" s="71">
        <v>101524</v>
      </c>
      <c r="B4805" s="70" t="s">
        <v>4694</v>
      </c>
      <c r="C4805" s="71" t="s">
        <v>14</v>
      </c>
      <c r="D4805" s="72">
        <v>1500.88</v>
      </c>
    </row>
    <row r="4806" spans="1:4" x14ac:dyDescent="0.25">
      <c r="A4806" s="71">
        <v>101517</v>
      </c>
      <c r="B4806" s="70" t="s">
        <v>4695</v>
      </c>
      <c r="C4806" s="71" t="s">
        <v>14</v>
      </c>
      <c r="D4806" s="72">
        <v>760.77</v>
      </c>
    </row>
    <row r="4807" spans="1:4" x14ac:dyDescent="0.25">
      <c r="A4807" s="71">
        <v>101518</v>
      </c>
      <c r="B4807" s="70" t="s">
        <v>4696</v>
      </c>
      <c r="C4807" s="71" t="s">
        <v>14</v>
      </c>
      <c r="D4807" s="72">
        <v>886.04</v>
      </c>
    </row>
    <row r="4808" spans="1:4" x14ac:dyDescent="0.25">
      <c r="A4808" s="71">
        <v>101519</v>
      </c>
      <c r="B4808" s="70" t="s">
        <v>4697</v>
      </c>
      <c r="C4808" s="71" t="s">
        <v>14</v>
      </c>
      <c r="D4808" s="72">
        <v>921.81</v>
      </c>
    </row>
    <row r="4809" spans="1:4" x14ac:dyDescent="0.25">
      <c r="A4809" s="71">
        <v>101520</v>
      </c>
      <c r="B4809" s="70" t="s">
        <v>4698</v>
      </c>
      <c r="C4809" s="71" t="s">
        <v>14</v>
      </c>
      <c r="D4809" s="72">
        <v>1068.07</v>
      </c>
    </row>
    <row r="4810" spans="1:4" x14ac:dyDescent="0.25">
      <c r="A4810" s="71">
        <v>101513</v>
      </c>
      <c r="B4810" s="70" t="s">
        <v>4699</v>
      </c>
      <c r="C4810" s="71" t="s">
        <v>14</v>
      </c>
      <c r="D4810" s="72">
        <v>776.69</v>
      </c>
    </row>
    <row r="4811" spans="1:4" x14ac:dyDescent="0.25">
      <c r="A4811" s="71">
        <v>101514</v>
      </c>
      <c r="B4811" s="70" t="s">
        <v>4700</v>
      </c>
      <c r="C4811" s="71" t="s">
        <v>14</v>
      </c>
      <c r="D4811" s="72">
        <v>901.96</v>
      </c>
    </row>
    <row r="4812" spans="1:4" x14ac:dyDescent="0.25">
      <c r="A4812" s="71">
        <v>101515</v>
      </c>
      <c r="B4812" s="70" t="s">
        <v>4701</v>
      </c>
      <c r="C4812" s="71" t="s">
        <v>14</v>
      </c>
      <c r="D4812" s="72">
        <v>937.73</v>
      </c>
    </row>
    <row r="4813" spans="1:4" x14ac:dyDescent="0.25">
      <c r="A4813" s="71">
        <v>101516</v>
      </c>
      <c r="B4813" s="70" t="s">
        <v>4702</v>
      </c>
      <c r="C4813" s="71" t="s">
        <v>14</v>
      </c>
      <c r="D4813" s="72">
        <v>1083.99</v>
      </c>
    </row>
    <row r="4814" spans="1:4" x14ac:dyDescent="0.25">
      <c r="A4814" s="71">
        <v>101533</v>
      </c>
      <c r="B4814" s="70" t="s">
        <v>4703</v>
      </c>
      <c r="C4814" s="71" t="s">
        <v>14</v>
      </c>
      <c r="D4814" s="72">
        <v>1211.21</v>
      </c>
    </row>
    <row r="4815" spans="1:4" x14ac:dyDescent="0.25">
      <c r="A4815" s="71">
        <v>101534</v>
      </c>
      <c r="B4815" s="70" t="s">
        <v>4704</v>
      </c>
      <c r="C4815" s="71" t="s">
        <v>14</v>
      </c>
      <c r="D4815" s="72">
        <v>1461.75</v>
      </c>
    </row>
    <row r="4816" spans="1:4" x14ac:dyDescent="0.25">
      <c r="A4816" s="71">
        <v>101535</v>
      </c>
      <c r="B4816" s="70" t="s">
        <v>4705</v>
      </c>
      <c r="C4816" s="71" t="s">
        <v>14</v>
      </c>
      <c r="D4816" s="72">
        <v>1533.29</v>
      </c>
    </row>
    <row r="4817" spans="1:4" x14ac:dyDescent="0.25">
      <c r="A4817" s="71">
        <v>101536</v>
      </c>
      <c r="B4817" s="70" t="s">
        <v>4706</v>
      </c>
      <c r="C4817" s="71" t="s">
        <v>14</v>
      </c>
      <c r="D4817" s="72">
        <v>1825.8</v>
      </c>
    </row>
    <row r="4818" spans="1:4" x14ac:dyDescent="0.25">
      <c r="A4818" s="71">
        <v>101529</v>
      </c>
      <c r="B4818" s="70" t="s">
        <v>4707</v>
      </c>
      <c r="C4818" s="71" t="s">
        <v>14</v>
      </c>
      <c r="D4818" s="72">
        <v>1174.1099999999999</v>
      </c>
    </row>
    <row r="4819" spans="1:4" x14ac:dyDescent="0.25">
      <c r="A4819" s="71">
        <v>101530</v>
      </c>
      <c r="B4819" s="70" t="s">
        <v>4708</v>
      </c>
      <c r="C4819" s="71" t="s">
        <v>14</v>
      </c>
      <c r="D4819" s="72">
        <v>1424.65</v>
      </c>
    </row>
    <row r="4820" spans="1:4" x14ac:dyDescent="0.25">
      <c r="A4820" s="71">
        <v>101531</v>
      </c>
      <c r="B4820" s="70" t="s">
        <v>4709</v>
      </c>
      <c r="C4820" s="71" t="s">
        <v>14</v>
      </c>
      <c r="D4820" s="72">
        <v>1496.19</v>
      </c>
    </row>
    <row r="4821" spans="1:4" x14ac:dyDescent="0.25">
      <c r="A4821" s="71">
        <v>101532</v>
      </c>
      <c r="B4821" s="70" t="s">
        <v>4710</v>
      </c>
      <c r="C4821" s="71" t="s">
        <v>14</v>
      </c>
      <c r="D4821" s="72">
        <v>1788.7</v>
      </c>
    </row>
    <row r="4822" spans="1:4" x14ac:dyDescent="0.25">
      <c r="A4822" s="71">
        <v>101549</v>
      </c>
      <c r="B4822" s="70" t="s">
        <v>4711</v>
      </c>
      <c r="C4822" s="71" t="s">
        <v>14</v>
      </c>
      <c r="D4822" s="72">
        <v>17.809999999999999</v>
      </c>
    </row>
    <row r="4823" spans="1:4" x14ac:dyDescent="0.25">
      <c r="A4823" s="71">
        <v>101547</v>
      </c>
      <c r="B4823" s="70" t="s">
        <v>4712</v>
      </c>
      <c r="C4823" s="71" t="s">
        <v>14</v>
      </c>
      <c r="D4823" s="72">
        <v>79.94</v>
      </c>
    </row>
    <row r="4824" spans="1:4" x14ac:dyDescent="0.25">
      <c r="A4824" s="71">
        <v>101546</v>
      </c>
      <c r="B4824" s="70" t="s">
        <v>4713</v>
      </c>
      <c r="C4824" s="71" t="s">
        <v>14</v>
      </c>
      <c r="D4824" s="72">
        <v>25.81</v>
      </c>
    </row>
    <row r="4825" spans="1:4" x14ac:dyDescent="0.25">
      <c r="A4825" s="71">
        <v>101548</v>
      </c>
      <c r="B4825" s="70" t="s">
        <v>4714</v>
      </c>
      <c r="C4825" s="71" t="s">
        <v>14</v>
      </c>
      <c r="D4825" s="72">
        <v>6.72</v>
      </c>
    </row>
    <row r="4826" spans="1:4" x14ac:dyDescent="0.25">
      <c r="A4826" s="71">
        <v>94764</v>
      </c>
      <c r="B4826" s="70" t="s">
        <v>4715</v>
      </c>
      <c r="C4826" s="71" t="s">
        <v>14</v>
      </c>
      <c r="D4826" s="72">
        <v>39.74</v>
      </c>
    </row>
    <row r="4827" spans="1:4" x14ac:dyDescent="0.25">
      <c r="A4827" s="71">
        <v>94765</v>
      </c>
      <c r="B4827" s="70" t="s">
        <v>4716</v>
      </c>
      <c r="C4827" s="71" t="s">
        <v>14</v>
      </c>
      <c r="D4827" s="72">
        <v>43.96</v>
      </c>
    </row>
    <row r="4828" spans="1:4" x14ac:dyDescent="0.25">
      <c r="A4828" s="71">
        <v>94766</v>
      </c>
      <c r="B4828" s="70" t="s">
        <v>4717</v>
      </c>
      <c r="C4828" s="71" t="s">
        <v>14</v>
      </c>
      <c r="D4828" s="72">
        <v>49.31</v>
      </c>
    </row>
    <row r="4829" spans="1:4" x14ac:dyDescent="0.25">
      <c r="A4829" s="71">
        <v>94767</v>
      </c>
      <c r="B4829" s="70" t="s">
        <v>4718</v>
      </c>
      <c r="C4829" s="71" t="s">
        <v>14</v>
      </c>
      <c r="D4829" s="72">
        <v>73.94</v>
      </c>
    </row>
    <row r="4830" spans="1:4" x14ac:dyDescent="0.25">
      <c r="A4830" s="71">
        <v>94768</v>
      </c>
      <c r="B4830" s="70" t="s">
        <v>4719</v>
      </c>
      <c r="C4830" s="71" t="s">
        <v>14</v>
      </c>
      <c r="D4830" s="72">
        <v>83.96</v>
      </c>
    </row>
    <row r="4831" spans="1:4" x14ac:dyDescent="0.25">
      <c r="A4831" s="71">
        <v>94769</v>
      </c>
      <c r="B4831" s="70" t="s">
        <v>4720</v>
      </c>
      <c r="C4831" s="71" t="s">
        <v>14</v>
      </c>
      <c r="D4831" s="72">
        <v>112.67</v>
      </c>
    </row>
    <row r="4832" spans="1:4" x14ac:dyDescent="0.25">
      <c r="A4832" s="71">
        <v>94783</v>
      </c>
      <c r="B4832" s="70" t="s">
        <v>19100</v>
      </c>
      <c r="C4832" s="71" t="s">
        <v>14</v>
      </c>
      <c r="D4832" s="72">
        <v>17.579999999999998</v>
      </c>
    </row>
    <row r="4833" spans="1:4" x14ac:dyDescent="0.25">
      <c r="A4833" s="71">
        <v>94703</v>
      </c>
      <c r="B4833" s="70" t="s">
        <v>19101</v>
      </c>
      <c r="C4833" s="71" t="s">
        <v>14</v>
      </c>
      <c r="D4833" s="72">
        <v>18.84</v>
      </c>
    </row>
    <row r="4834" spans="1:4" x14ac:dyDescent="0.25">
      <c r="A4834" s="71">
        <v>94704</v>
      </c>
      <c r="B4834" s="70" t="s">
        <v>4721</v>
      </c>
      <c r="C4834" s="71" t="s">
        <v>14</v>
      </c>
      <c r="D4834" s="72">
        <v>25.35</v>
      </c>
    </row>
    <row r="4835" spans="1:4" x14ac:dyDescent="0.25">
      <c r="A4835" s="71">
        <v>94705</v>
      </c>
      <c r="B4835" s="70" t="s">
        <v>4722</v>
      </c>
      <c r="C4835" s="71" t="s">
        <v>14</v>
      </c>
      <c r="D4835" s="72">
        <v>34.86</v>
      </c>
    </row>
    <row r="4836" spans="1:4" x14ac:dyDescent="0.25">
      <c r="A4836" s="71">
        <v>94706</v>
      </c>
      <c r="B4836" s="70" t="s">
        <v>4723</v>
      </c>
      <c r="C4836" s="71" t="s">
        <v>14</v>
      </c>
      <c r="D4836" s="72">
        <v>34.130000000000003</v>
      </c>
    </row>
    <row r="4837" spans="1:4" x14ac:dyDescent="0.25">
      <c r="A4837" s="71">
        <v>94707</v>
      </c>
      <c r="B4837" s="70" t="s">
        <v>4724</v>
      </c>
      <c r="C4837" s="71" t="s">
        <v>14</v>
      </c>
      <c r="D4837" s="72">
        <v>54.22</v>
      </c>
    </row>
    <row r="4838" spans="1:4" x14ac:dyDescent="0.25">
      <c r="A4838" s="71">
        <v>94715</v>
      </c>
      <c r="B4838" s="70" t="s">
        <v>4725</v>
      </c>
      <c r="C4838" s="71" t="s">
        <v>14</v>
      </c>
      <c r="D4838" s="72">
        <v>282.32</v>
      </c>
    </row>
    <row r="4839" spans="1:4" x14ac:dyDescent="0.25">
      <c r="A4839" s="71">
        <v>94713</v>
      </c>
      <c r="B4839" s="70" t="s">
        <v>4726</v>
      </c>
      <c r="C4839" s="71" t="s">
        <v>14</v>
      </c>
      <c r="D4839" s="72">
        <v>225.95</v>
      </c>
    </row>
    <row r="4840" spans="1:4" x14ac:dyDescent="0.25">
      <c r="A4840" s="71">
        <v>94714</v>
      </c>
      <c r="B4840" s="70" t="s">
        <v>4727</v>
      </c>
      <c r="C4840" s="71" t="s">
        <v>14</v>
      </c>
      <c r="D4840" s="72">
        <v>317.55</v>
      </c>
    </row>
    <row r="4841" spans="1:4" x14ac:dyDescent="0.25">
      <c r="A4841" s="71">
        <v>94670</v>
      </c>
      <c r="B4841" s="70" t="s">
        <v>4728</v>
      </c>
      <c r="C4841" s="71" t="s">
        <v>14</v>
      </c>
      <c r="D4841" s="72">
        <v>65.489999999999995</v>
      </c>
    </row>
    <row r="4842" spans="1:4" x14ac:dyDescent="0.25">
      <c r="A4842" s="71">
        <v>94656</v>
      </c>
      <c r="B4842" s="70" t="s">
        <v>19102</v>
      </c>
      <c r="C4842" s="71" t="s">
        <v>14</v>
      </c>
      <c r="D4842" s="72">
        <v>3.32</v>
      </c>
    </row>
    <row r="4843" spans="1:4" x14ac:dyDescent="0.25">
      <c r="A4843" s="71">
        <v>94658</v>
      </c>
      <c r="B4843" s="70" t="s">
        <v>4729</v>
      </c>
      <c r="C4843" s="71" t="s">
        <v>14</v>
      </c>
      <c r="D4843" s="72">
        <v>4.99</v>
      </c>
    </row>
    <row r="4844" spans="1:4" x14ac:dyDescent="0.25">
      <c r="A4844" s="71">
        <v>94660</v>
      </c>
      <c r="B4844" s="70" t="s">
        <v>4730</v>
      </c>
      <c r="C4844" s="71" t="s">
        <v>14</v>
      </c>
      <c r="D4844" s="72">
        <v>7.91</v>
      </c>
    </row>
    <row r="4845" spans="1:4" x14ac:dyDescent="0.25">
      <c r="A4845" s="71">
        <v>94662</v>
      </c>
      <c r="B4845" s="70" t="s">
        <v>4731</v>
      </c>
      <c r="C4845" s="71" t="s">
        <v>14</v>
      </c>
      <c r="D4845" s="72">
        <v>10.41</v>
      </c>
    </row>
    <row r="4846" spans="1:4" x14ac:dyDescent="0.25">
      <c r="A4846" s="71">
        <v>94664</v>
      </c>
      <c r="B4846" s="70" t="s">
        <v>4732</v>
      </c>
      <c r="C4846" s="71" t="s">
        <v>14</v>
      </c>
      <c r="D4846" s="72">
        <v>19.09</v>
      </c>
    </row>
    <row r="4847" spans="1:4" x14ac:dyDescent="0.25">
      <c r="A4847" s="71">
        <v>94666</v>
      </c>
      <c r="B4847" s="70" t="s">
        <v>4733</v>
      </c>
      <c r="C4847" s="71" t="s">
        <v>14</v>
      </c>
      <c r="D4847" s="72">
        <v>31.04</v>
      </c>
    </row>
    <row r="4848" spans="1:4" x14ac:dyDescent="0.25">
      <c r="A4848" s="71">
        <v>94668</v>
      </c>
      <c r="B4848" s="70" t="s">
        <v>4734</v>
      </c>
      <c r="C4848" s="71" t="s">
        <v>14</v>
      </c>
      <c r="D4848" s="72">
        <v>41.29</v>
      </c>
    </row>
    <row r="4849" spans="1:4" x14ac:dyDescent="0.25">
      <c r="A4849" s="71">
        <v>105215</v>
      </c>
      <c r="B4849" s="70" t="s">
        <v>4735</v>
      </c>
      <c r="C4849" s="71" t="s">
        <v>14</v>
      </c>
      <c r="D4849" s="72">
        <v>10.09</v>
      </c>
    </row>
    <row r="4850" spans="1:4" x14ac:dyDescent="0.25">
      <c r="A4850" s="71">
        <v>105216</v>
      </c>
      <c r="B4850" s="70" t="s">
        <v>4736</v>
      </c>
      <c r="C4850" s="71" t="s">
        <v>14</v>
      </c>
      <c r="D4850" s="72">
        <v>38.94</v>
      </c>
    </row>
    <row r="4851" spans="1:4" x14ac:dyDescent="0.25">
      <c r="A4851" s="71">
        <v>105217</v>
      </c>
      <c r="B4851" s="70" t="s">
        <v>4737</v>
      </c>
      <c r="C4851" s="71" t="s">
        <v>14</v>
      </c>
      <c r="D4851" s="72">
        <v>43.9</v>
      </c>
    </row>
    <row r="4852" spans="1:4" x14ac:dyDescent="0.25">
      <c r="A4852" s="71">
        <v>105214</v>
      </c>
      <c r="B4852" s="70" t="s">
        <v>4738</v>
      </c>
      <c r="C4852" s="71" t="s">
        <v>14</v>
      </c>
      <c r="D4852" s="72">
        <v>45.68</v>
      </c>
    </row>
    <row r="4853" spans="1:4" x14ac:dyDescent="0.25">
      <c r="A4853" s="71">
        <v>105218</v>
      </c>
      <c r="B4853" s="70" t="s">
        <v>4739</v>
      </c>
      <c r="C4853" s="71" t="s">
        <v>14</v>
      </c>
      <c r="D4853" s="72">
        <v>76.25</v>
      </c>
    </row>
    <row r="4854" spans="1:4" x14ac:dyDescent="0.25">
      <c r="A4854" s="71">
        <v>105213</v>
      </c>
      <c r="B4854" s="70" t="s">
        <v>4740</v>
      </c>
      <c r="C4854" s="71" t="s">
        <v>14</v>
      </c>
      <c r="D4854" s="72">
        <v>190.32</v>
      </c>
    </row>
    <row r="4855" spans="1:4" x14ac:dyDescent="0.25">
      <c r="A4855" s="71">
        <v>105233</v>
      </c>
      <c r="B4855" s="70" t="s">
        <v>4741</v>
      </c>
      <c r="C4855" s="71" t="s">
        <v>14</v>
      </c>
      <c r="D4855" s="72">
        <v>7.67</v>
      </c>
    </row>
    <row r="4856" spans="1:4" x14ac:dyDescent="0.25">
      <c r="A4856" s="71">
        <v>105234</v>
      </c>
      <c r="B4856" s="70" t="s">
        <v>4742</v>
      </c>
      <c r="C4856" s="71" t="s">
        <v>14</v>
      </c>
      <c r="D4856" s="72">
        <v>9.42</v>
      </c>
    </row>
    <row r="4857" spans="1:4" x14ac:dyDescent="0.25">
      <c r="A4857" s="71">
        <v>105228</v>
      </c>
      <c r="B4857" s="70" t="s">
        <v>4743</v>
      </c>
      <c r="C4857" s="71" t="s">
        <v>14</v>
      </c>
      <c r="D4857" s="72">
        <v>11.34</v>
      </c>
    </row>
    <row r="4858" spans="1:4" x14ac:dyDescent="0.25">
      <c r="A4858" s="71">
        <v>105138</v>
      </c>
      <c r="B4858" s="70" t="s">
        <v>4744</v>
      </c>
      <c r="C4858" s="71" t="s">
        <v>14</v>
      </c>
      <c r="D4858" s="72">
        <v>16.52</v>
      </c>
    </row>
    <row r="4859" spans="1:4" x14ac:dyDescent="0.25">
      <c r="A4859" s="71">
        <v>105139</v>
      </c>
      <c r="B4859" s="70" t="s">
        <v>4745</v>
      </c>
      <c r="C4859" s="71" t="s">
        <v>14</v>
      </c>
      <c r="D4859" s="72">
        <v>19.440000000000001</v>
      </c>
    </row>
    <row r="4860" spans="1:4" x14ac:dyDescent="0.25">
      <c r="A4860" s="71">
        <v>105140</v>
      </c>
      <c r="B4860" s="70" t="s">
        <v>4746</v>
      </c>
      <c r="C4860" s="71" t="s">
        <v>14</v>
      </c>
      <c r="D4860" s="72">
        <v>24.99</v>
      </c>
    </row>
    <row r="4861" spans="1:4" x14ac:dyDescent="0.25">
      <c r="A4861" s="71">
        <v>105141</v>
      </c>
      <c r="B4861" s="70" t="s">
        <v>4747</v>
      </c>
      <c r="C4861" s="71" t="s">
        <v>14</v>
      </c>
      <c r="D4861" s="72">
        <v>29.75</v>
      </c>
    </row>
    <row r="4862" spans="1:4" x14ac:dyDescent="0.25">
      <c r="A4862" s="71">
        <v>105172</v>
      </c>
      <c r="B4862" s="70" t="s">
        <v>4748</v>
      </c>
      <c r="C4862" s="71" t="s">
        <v>14</v>
      </c>
      <c r="D4862" s="72">
        <v>86.78</v>
      </c>
    </row>
    <row r="4863" spans="1:4" x14ac:dyDescent="0.25">
      <c r="A4863" s="71">
        <v>105169</v>
      </c>
      <c r="B4863" s="70" t="s">
        <v>4749</v>
      </c>
      <c r="C4863" s="71" t="s">
        <v>14</v>
      </c>
      <c r="D4863" s="72">
        <v>86.5</v>
      </c>
    </row>
    <row r="4864" spans="1:4" x14ac:dyDescent="0.25">
      <c r="A4864" s="71">
        <v>105230</v>
      </c>
      <c r="B4864" s="70" t="s">
        <v>4750</v>
      </c>
      <c r="C4864" s="71" t="s">
        <v>14</v>
      </c>
      <c r="D4864" s="72">
        <v>7.53</v>
      </c>
    </row>
    <row r="4865" spans="1:4" x14ac:dyDescent="0.25">
      <c r="A4865" s="71">
        <v>105231</v>
      </c>
      <c r="B4865" s="70" t="s">
        <v>4751</v>
      </c>
      <c r="C4865" s="71" t="s">
        <v>14</v>
      </c>
      <c r="D4865" s="72">
        <v>8.86</v>
      </c>
    </row>
    <row r="4866" spans="1:4" x14ac:dyDescent="0.25">
      <c r="A4866" s="71">
        <v>105232</v>
      </c>
      <c r="B4866" s="70" t="s">
        <v>4752</v>
      </c>
      <c r="C4866" s="71" t="s">
        <v>14</v>
      </c>
      <c r="D4866" s="72">
        <v>17.579999999999998</v>
      </c>
    </row>
    <row r="4867" spans="1:4" x14ac:dyDescent="0.25">
      <c r="A4867" s="71">
        <v>105229</v>
      </c>
      <c r="B4867" s="70" t="s">
        <v>4753</v>
      </c>
      <c r="C4867" s="71" t="s">
        <v>14</v>
      </c>
      <c r="D4867" s="72">
        <v>28.25</v>
      </c>
    </row>
    <row r="4868" spans="1:4" x14ac:dyDescent="0.25">
      <c r="A4868" s="71">
        <v>105146</v>
      </c>
      <c r="B4868" s="70" t="s">
        <v>4754</v>
      </c>
      <c r="C4868" s="71" t="s">
        <v>14</v>
      </c>
      <c r="D4868" s="72">
        <v>22.56</v>
      </c>
    </row>
    <row r="4869" spans="1:4" x14ac:dyDescent="0.25">
      <c r="A4869" s="71">
        <v>94613</v>
      </c>
      <c r="B4869" s="70" t="s">
        <v>4755</v>
      </c>
      <c r="C4869" s="71" t="s">
        <v>14</v>
      </c>
      <c r="D4869" s="72">
        <v>0</v>
      </c>
    </row>
    <row r="4870" spans="1:4" x14ac:dyDescent="0.25">
      <c r="A4870" s="71">
        <v>94607</v>
      </c>
      <c r="B4870" s="70" t="s">
        <v>4756</v>
      </c>
      <c r="C4870" s="71" t="s">
        <v>14</v>
      </c>
      <c r="D4870" s="72">
        <v>0</v>
      </c>
    </row>
    <row r="4871" spans="1:4" x14ac:dyDescent="0.25">
      <c r="A4871" s="71">
        <v>94609</v>
      </c>
      <c r="B4871" s="70" t="s">
        <v>4757</v>
      </c>
      <c r="C4871" s="71" t="s">
        <v>14</v>
      </c>
      <c r="D4871" s="72">
        <v>0</v>
      </c>
    </row>
    <row r="4872" spans="1:4" x14ac:dyDescent="0.25">
      <c r="A4872" s="71">
        <v>94611</v>
      </c>
      <c r="B4872" s="70" t="s">
        <v>4758</v>
      </c>
      <c r="C4872" s="71" t="s">
        <v>14</v>
      </c>
      <c r="D4872" s="72">
        <v>0</v>
      </c>
    </row>
    <row r="4873" spans="1:4" x14ac:dyDescent="0.25">
      <c r="A4873" s="71">
        <v>96738</v>
      </c>
      <c r="B4873" s="70" t="s">
        <v>4759</v>
      </c>
      <c r="C4873" s="71" t="s">
        <v>14</v>
      </c>
      <c r="D4873" s="72">
        <v>23.76</v>
      </c>
    </row>
    <row r="4874" spans="1:4" x14ac:dyDescent="0.25">
      <c r="A4874" s="71">
        <v>96740</v>
      </c>
      <c r="B4874" s="70" t="s">
        <v>4760</v>
      </c>
      <c r="C4874" s="71" t="s">
        <v>14</v>
      </c>
      <c r="D4874" s="72">
        <v>33.06</v>
      </c>
    </row>
    <row r="4875" spans="1:4" x14ac:dyDescent="0.25">
      <c r="A4875" s="71">
        <v>94738</v>
      </c>
      <c r="B4875" s="70" t="s">
        <v>4761</v>
      </c>
      <c r="C4875" s="71" t="s">
        <v>14</v>
      </c>
      <c r="D4875" s="72">
        <v>1835.57</v>
      </c>
    </row>
    <row r="4876" spans="1:4" x14ac:dyDescent="0.25">
      <c r="A4876" s="71">
        <v>94724</v>
      </c>
      <c r="B4876" s="70" t="s">
        <v>4762</v>
      </c>
      <c r="C4876" s="71" t="s">
        <v>14</v>
      </c>
      <c r="D4876" s="72">
        <v>28.73</v>
      </c>
    </row>
    <row r="4877" spans="1:4" x14ac:dyDescent="0.25">
      <c r="A4877" s="71">
        <v>94726</v>
      </c>
      <c r="B4877" s="70" t="s">
        <v>4763</v>
      </c>
      <c r="C4877" s="71" t="s">
        <v>14</v>
      </c>
      <c r="D4877" s="72">
        <v>37.04</v>
      </c>
    </row>
    <row r="4878" spans="1:4" x14ac:dyDescent="0.25">
      <c r="A4878" s="71">
        <v>94728</v>
      </c>
      <c r="B4878" s="70" t="s">
        <v>4764</v>
      </c>
      <c r="C4878" s="71" t="s">
        <v>14</v>
      </c>
      <c r="D4878" s="72">
        <v>57.93</v>
      </c>
    </row>
    <row r="4879" spans="1:4" x14ac:dyDescent="0.25">
      <c r="A4879" s="71">
        <v>94730</v>
      </c>
      <c r="B4879" s="70" t="s">
        <v>4765</v>
      </c>
      <c r="C4879" s="71" t="s">
        <v>14</v>
      </c>
      <c r="D4879" s="72">
        <v>71</v>
      </c>
    </row>
    <row r="4880" spans="1:4" x14ac:dyDescent="0.25">
      <c r="A4880" s="71">
        <v>94732</v>
      </c>
      <c r="B4880" s="70" t="s">
        <v>4766</v>
      </c>
      <c r="C4880" s="71" t="s">
        <v>14</v>
      </c>
      <c r="D4880" s="72">
        <v>113.96</v>
      </c>
    </row>
    <row r="4881" spans="1:4" x14ac:dyDescent="0.25">
      <c r="A4881" s="71">
        <v>94734</v>
      </c>
      <c r="B4881" s="70" t="s">
        <v>4767</v>
      </c>
      <c r="C4881" s="71" t="s">
        <v>14</v>
      </c>
      <c r="D4881" s="72">
        <v>418.13</v>
      </c>
    </row>
    <row r="4882" spans="1:4" x14ac:dyDescent="0.25">
      <c r="A4882" s="71">
        <v>94736</v>
      </c>
      <c r="B4882" s="70" t="s">
        <v>4768</v>
      </c>
      <c r="C4882" s="71" t="s">
        <v>14</v>
      </c>
      <c r="D4882" s="72">
        <v>607.99</v>
      </c>
    </row>
    <row r="4883" spans="1:4" x14ac:dyDescent="0.25">
      <c r="A4883" s="71">
        <v>94483</v>
      </c>
      <c r="B4883" s="70" t="s">
        <v>4769</v>
      </c>
      <c r="C4883" s="71" t="s">
        <v>14</v>
      </c>
      <c r="D4883" s="72">
        <v>1227.6500000000001</v>
      </c>
    </row>
    <row r="4884" spans="1:4" x14ac:dyDescent="0.25">
      <c r="A4884" s="71">
        <v>94482</v>
      </c>
      <c r="B4884" s="70" t="s">
        <v>4770</v>
      </c>
      <c r="C4884" s="71" t="s">
        <v>14</v>
      </c>
      <c r="D4884" s="72">
        <v>1475.01</v>
      </c>
    </row>
    <row r="4885" spans="1:4" x14ac:dyDescent="0.25">
      <c r="A4885" s="71">
        <v>94481</v>
      </c>
      <c r="B4885" s="70" t="s">
        <v>4771</v>
      </c>
      <c r="C4885" s="71" t="s">
        <v>14</v>
      </c>
      <c r="D4885" s="72">
        <v>1899.21</v>
      </c>
    </row>
    <row r="4886" spans="1:4" x14ac:dyDescent="0.25">
      <c r="A4886" s="71">
        <v>94480</v>
      </c>
      <c r="B4886" s="70" t="s">
        <v>4772</v>
      </c>
      <c r="C4886" s="71" t="s">
        <v>14</v>
      </c>
      <c r="D4886" s="72">
        <v>2705.77</v>
      </c>
    </row>
    <row r="4887" spans="1:4" x14ac:dyDescent="0.25">
      <c r="A4887" s="71">
        <v>94472</v>
      </c>
      <c r="B4887" s="70" t="s">
        <v>4773</v>
      </c>
      <c r="C4887" s="71" t="s">
        <v>14</v>
      </c>
      <c r="D4887" s="72">
        <v>76.739999999999995</v>
      </c>
    </row>
    <row r="4888" spans="1:4" x14ac:dyDescent="0.25">
      <c r="A4888" s="71">
        <v>94474</v>
      </c>
      <c r="B4888" s="70" t="s">
        <v>4774</v>
      </c>
      <c r="C4888" s="71" t="s">
        <v>14</v>
      </c>
      <c r="D4888" s="72">
        <v>131.47</v>
      </c>
    </row>
    <row r="4889" spans="1:4" x14ac:dyDescent="0.25">
      <c r="A4889" s="71">
        <v>94476</v>
      </c>
      <c r="B4889" s="70" t="s">
        <v>4775</v>
      </c>
      <c r="C4889" s="71" t="s">
        <v>14</v>
      </c>
      <c r="D4889" s="72">
        <v>184.9</v>
      </c>
    </row>
    <row r="4890" spans="1:4" x14ac:dyDescent="0.25">
      <c r="A4890" s="71">
        <v>94471</v>
      </c>
      <c r="B4890" s="70" t="s">
        <v>4776</v>
      </c>
      <c r="C4890" s="71" t="s">
        <v>14</v>
      </c>
      <c r="D4890" s="72">
        <v>74.349999999999994</v>
      </c>
    </row>
    <row r="4891" spans="1:4" x14ac:dyDescent="0.25">
      <c r="A4891" s="71">
        <v>94473</v>
      </c>
      <c r="B4891" s="70" t="s">
        <v>4777</v>
      </c>
      <c r="C4891" s="71" t="s">
        <v>14</v>
      </c>
      <c r="D4891" s="72">
        <v>120.95</v>
      </c>
    </row>
    <row r="4892" spans="1:4" x14ac:dyDescent="0.25">
      <c r="A4892" s="71">
        <v>94475</v>
      </c>
      <c r="B4892" s="70" t="s">
        <v>4778</v>
      </c>
      <c r="C4892" s="71" t="s">
        <v>14</v>
      </c>
      <c r="D4892" s="72">
        <v>164.62</v>
      </c>
    </row>
    <row r="4893" spans="1:4" x14ac:dyDescent="0.25">
      <c r="A4893" s="71">
        <v>105194</v>
      </c>
      <c r="B4893" s="70" t="s">
        <v>4779</v>
      </c>
      <c r="C4893" s="71" t="s">
        <v>14</v>
      </c>
      <c r="D4893" s="72">
        <v>83.3</v>
      </c>
    </row>
    <row r="4894" spans="1:4" x14ac:dyDescent="0.25">
      <c r="A4894" s="71">
        <v>105195</v>
      </c>
      <c r="B4894" s="70" t="s">
        <v>4780</v>
      </c>
      <c r="C4894" s="71" t="s">
        <v>14</v>
      </c>
      <c r="D4894" s="72">
        <v>219.07</v>
      </c>
    </row>
    <row r="4895" spans="1:4" x14ac:dyDescent="0.25">
      <c r="A4895" s="71">
        <v>105178</v>
      </c>
      <c r="B4895" s="70" t="s">
        <v>4781</v>
      </c>
      <c r="C4895" s="71" t="s">
        <v>14</v>
      </c>
      <c r="D4895" s="72">
        <v>136.80000000000001</v>
      </c>
    </row>
    <row r="4896" spans="1:4" x14ac:dyDescent="0.25">
      <c r="A4896" s="71">
        <v>94620</v>
      </c>
      <c r="B4896" s="70" t="s">
        <v>4782</v>
      </c>
      <c r="C4896" s="71" t="s">
        <v>14</v>
      </c>
      <c r="D4896" s="72">
        <v>887.51</v>
      </c>
    </row>
    <row r="4897" spans="1:4" x14ac:dyDescent="0.25">
      <c r="A4897" s="71">
        <v>94614</v>
      </c>
      <c r="B4897" s="70" t="s">
        <v>4783</v>
      </c>
      <c r="C4897" s="71" t="s">
        <v>14</v>
      </c>
      <c r="D4897" s="72">
        <v>137.75</v>
      </c>
    </row>
    <row r="4898" spans="1:4" x14ac:dyDescent="0.25">
      <c r="A4898" s="71">
        <v>94616</v>
      </c>
      <c r="B4898" s="70" t="s">
        <v>4784</v>
      </c>
      <c r="C4898" s="71" t="s">
        <v>14</v>
      </c>
      <c r="D4898" s="72">
        <v>393.5</v>
      </c>
    </row>
    <row r="4899" spans="1:4" x14ac:dyDescent="0.25">
      <c r="A4899" s="71">
        <v>94618</v>
      </c>
      <c r="B4899" s="70" t="s">
        <v>4785</v>
      </c>
      <c r="C4899" s="71" t="s">
        <v>14</v>
      </c>
      <c r="D4899" s="72">
        <v>382.16</v>
      </c>
    </row>
    <row r="4900" spans="1:4" x14ac:dyDescent="0.25">
      <c r="A4900" s="71">
        <v>105193</v>
      </c>
      <c r="B4900" s="70" t="s">
        <v>4786</v>
      </c>
      <c r="C4900" s="71" t="s">
        <v>14</v>
      </c>
      <c r="D4900" s="72">
        <v>149.84</v>
      </c>
    </row>
    <row r="4901" spans="1:4" x14ac:dyDescent="0.25">
      <c r="A4901" s="71">
        <v>105197</v>
      </c>
      <c r="B4901" s="70" t="s">
        <v>4787</v>
      </c>
      <c r="C4901" s="71" t="s">
        <v>14</v>
      </c>
      <c r="D4901" s="72">
        <v>161.16</v>
      </c>
    </row>
    <row r="4902" spans="1:4" x14ac:dyDescent="0.25">
      <c r="A4902" s="71">
        <v>105196</v>
      </c>
      <c r="B4902" s="70" t="s">
        <v>4788</v>
      </c>
      <c r="C4902" s="71" t="s">
        <v>14</v>
      </c>
      <c r="D4902" s="72">
        <v>235.37</v>
      </c>
    </row>
    <row r="4903" spans="1:4" x14ac:dyDescent="0.25">
      <c r="A4903" s="71">
        <v>105198</v>
      </c>
      <c r="B4903" s="70" t="s">
        <v>4789</v>
      </c>
      <c r="C4903" s="71" t="s">
        <v>14</v>
      </c>
      <c r="D4903" s="72">
        <v>335.19</v>
      </c>
    </row>
    <row r="4904" spans="1:4" x14ac:dyDescent="0.25">
      <c r="A4904" s="71">
        <v>105200</v>
      </c>
      <c r="B4904" s="70" t="s">
        <v>4790</v>
      </c>
      <c r="C4904" s="71" t="s">
        <v>14</v>
      </c>
      <c r="D4904" s="72">
        <v>126.12</v>
      </c>
    </row>
    <row r="4905" spans="1:4" x14ac:dyDescent="0.25">
      <c r="A4905" s="71">
        <v>105199</v>
      </c>
      <c r="B4905" s="70" t="s">
        <v>4791</v>
      </c>
      <c r="C4905" s="71" t="s">
        <v>14</v>
      </c>
      <c r="D4905" s="72">
        <v>213.4</v>
      </c>
    </row>
    <row r="4906" spans="1:4" x14ac:dyDescent="0.25">
      <c r="A4906" s="71">
        <v>105201</v>
      </c>
      <c r="B4906" s="70" t="s">
        <v>4792</v>
      </c>
      <c r="C4906" s="71" t="s">
        <v>14</v>
      </c>
      <c r="D4906" s="72">
        <v>293.10000000000002</v>
      </c>
    </row>
    <row r="4907" spans="1:4" x14ac:dyDescent="0.25">
      <c r="A4907" s="71">
        <v>94755</v>
      </c>
      <c r="B4907" s="70" t="s">
        <v>4793</v>
      </c>
      <c r="C4907" s="71" t="s">
        <v>14</v>
      </c>
      <c r="D4907" s="72">
        <v>0</v>
      </c>
    </row>
    <row r="4908" spans="1:4" x14ac:dyDescent="0.25">
      <c r="A4908" s="71">
        <v>94741</v>
      </c>
      <c r="B4908" s="70" t="s">
        <v>4794</v>
      </c>
      <c r="C4908" s="71" t="s">
        <v>14</v>
      </c>
      <c r="D4908" s="72">
        <v>13.75</v>
      </c>
    </row>
    <row r="4909" spans="1:4" x14ac:dyDescent="0.25">
      <c r="A4909" s="71">
        <v>94743</v>
      </c>
      <c r="B4909" s="70" t="s">
        <v>4795</v>
      </c>
      <c r="C4909" s="71" t="s">
        <v>14</v>
      </c>
      <c r="D4909" s="72">
        <v>22.65</v>
      </c>
    </row>
    <row r="4910" spans="1:4" x14ac:dyDescent="0.25">
      <c r="A4910" s="71">
        <v>94745</v>
      </c>
      <c r="B4910" s="70" t="s">
        <v>4796</v>
      </c>
      <c r="C4910" s="71" t="s">
        <v>14</v>
      </c>
      <c r="D4910" s="72">
        <v>0</v>
      </c>
    </row>
    <row r="4911" spans="1:4" x14ac:dyDescent="0.25">
      <c r="A4911" s="71">
        <v>94747</v>
      </c>
      <c r="B4911" s="70" t="s">
        <v>4797</v>
      </c>
      <c r="C4911" s="71" t="s">
        <v>14</v>
      </c>
      <c r="D4911" s="72">
        <v>0</v>
      </c>
    </row>
    <row r="4912" spans="1:4" x14ac:dyDescent="0.25">
      <c r="A4912" s="71">
        <v>94749</v>
      </c>
      <c r="B4912" s="70" t="s">
        <v>4798</v>
      </c>
      <c r="C4912" s="71" t="s">
        <v>14</v>
      </c>
      <c r="D4912" s="72">
        <v>0</v>
      </c>
    </row>
    <row r="4913" spans="1:4" x14ac:dyDescent="0.25">
      <c r="A4913" s="71">
        <v>94751</v>
      </c>
      <c r="B4913" s="70" t="s">
        <v>4799</v>
      </c>
      <c r="C4913" s="71" t="s">
        <v>14</v>
      </c>
      <c r="D4913" s="72">
        <v>0</v>
      </c>
    </row>
    <row r="4914" spans="1:4" x14ac:dyDescent="0.25">
      <c r="A4914" s="71">
        <v>94753</v>
      </c>
      <c r="B4914" s="70" t="s">
        <v>4800</v>
      </c>
      <c r="C4914" s="71" t="s">
        <v>14</v>
      </c>
      <c r="D4914" s="72">
        <v>0</v>
      </c>
    </row>
    <row r="4915" spans="1:4" x14ac:dyDescent="0.25">
      <c r="A4915" s="71">
        <v>105209</v>
      </c>
      <c r="B4915" s="70" t="s">
        <v>4801</v>
      </c>
      <c r="C4915" s="71" t="s">
        <v>14</v>
      </c>
      <c r="D4915" s="72">
        <v>155.91999999999999</v>
      </c>
    </row>
    <row r="4916" spans="1:4" x14ac:dyDescent="0.25">
      <c r="A4916" s="71">
        <v>105208</v>
      </c>
      <c r="B4916" s="70" t="s">
        <v>4802</v>
      </c>
      <c r="C4916" s="71" t="s">
        <v>14</v>
      </c>
      <c r="D4916" s="72">
        <v>324.89999999999998</v>
      </c>
    </row>
    <row r="4917" spans="1:4" x14ac:dyDescent="0.25">
      <c r="A4917" s="71">
        <v>105210</v>
      </c>
      <c r="B4917" s="70" t="s">
        <v>4803</v>
      </c>
      <c r="C4917" s="71" t="s">
        <v>14</v>
      </c>
      <c r="D4917" s="72">
        <v>419.99</v>
      </c>
    </row>
    <row r="4918" spans="1:4" x14ac:dyDescent="0.25">
      <c r="A4918" s="71">
        <v>105203</v>
      </c>
      <c r="B4918" s="70" t="s">
        <v>4804</v>
      </c>
      <c r="C4918" s="71" t="s">
        <v>14</v>
      </c>
      <c r="D4918" s="72">
        <v>160.44</v>
      </c>
    </row>
    <row r="4919" spans="1:4" x14ac:dyDescent="0.25">
      <c r="A4919" s="71">
        <v>105202</v>
      </c>
      <c r="B4919" s="70" t="s">
        <v>4805</v>
      </c>
      <c r="C4919" s="71" t="s">
        <v>14</v>
      </c>
      <c r="D4919" s="72">
        <v>265.93</v>
      </c>
    </row>
    <row r="4920" spans="1:4" x14ac:dyDescent="0.25">
      <c r="A4920" s="71">
        <v>105204</v>
      </c>
      <c r="B4920" s="70" t="s">
        <v>4806</v>
      </c>
      <c r="C4920" s="71" t="s">
        <v>14</v>
      </c>
      <c r="D4920" s="72">
        <v>354.56</v>
      </c>
    </row>
    <row r="4921" spans="1:4" x14ac:dyDescent="0.25">
      <c r="A4921" s="71">
        <v>105206</v>
      </c>
      <c r="B4921" s="70" t="s">
        <v>4807</v>
      </c>
      <c r="C4921" s="71" t="s">
        <v>14</v>
      </c>
      <c r="D4921" s="72">
        <v>152.65</v>
      </c>
    </row>
    <row r="4922" spans="1:4" x14ac:dyDescent="0.25">
      <c r="A4922" s="71">
        <v>105205</v>
      </c>
      <c r="B4922" s="70" t="s">
        <v>4808</v>
      </c>
      <c r="C4922" s="71" t="s">
        <v>14</v>
      </c>
      <c r="D4922" s="72">
        <v>245.2</v>
      </c>
    </row>
    <row r="4923" spans="1:4" x14ac:dyDescent="0.25">
      <c r="A4923" s="71">
        <v>105207</v>
      </c>
      <c r="B4923" s="70" t="s">
        <v>4809</v>
      </c>
      <c r="C4923" s="71" t="s">
        <v>14</v>
      </c>
      <c r="D4923" s="72">
        <v>344.2</v>
      </c>
    </row>
    <row r="4924" spans="1:4" x14ac:dyDescent="0.25">
      <c r="A4924" s="71">
        <v>94687</v>
      </c>
      <c r="B4924" s="70" t="s">
        <v>4810</v>
      </c>
      <c r="C4924" s="71" t="s">
        <v>14</v>
      </c>
      <c r="D4924" s="72">
        <v>217.23</v>
      </c>
    </row>
    <row r="4925" spans="1:4" x14ac:dyDescent="0.25">
      <c r="A4925" s="71">
        <v>94673</v>
      </c>
      <c r="B4925" s="70" t="s">
        <v>19103</v>
      </c>
      <c r="C4925" s="71" t="s">
        <v>14</v>
      </c>
      <c r="D4925" s="72">
        <v>6.81</v>
      </c>
    </row>
    <row r="4926" spans="1:4" x14ac:dyDescent="0.25">
      <c r="A4926" s="71">
        <v>94675</v>
      </c>
      <c r="B4926" s="70" t="s">
        <v>4811</v>
      </c>
      <c r="C4926" s="71" t="s">
        <v>14</v>
      </c>
      <c r="D4926" s="72">
        <v>11.47</v>
      </c>
    </row>
    <row r="4927" spans="1:4" x14ac:dyDescent="0.25">
      <c r="A4927" s="71">
        <v>94677</v>
      </c>
      <c r="B4927" s="70" t="s">
        <v>4812</v>
      </c>
      <c r="C4927" s="71" t="s">
        <v>14</v>
      </c>
      <c r="D4927" s="72">
        <v>18.559999999999999</v>
      </c>
    </row>
    <row r="4928" spans="1:4" x14ac:dyDescent="0.25">
      <c r="A4928" s="71">
        <v>94679</v>
      </c>
      <c r="B4928" s="70" t="s">
        <v>4813</v>
      </c>
      <c r="C4928" s="71" t="s">
        <v>14</v>
      </c>
      <c r="D4928" s="72">
        <v>22.44</v>
      </c>
    </row>
    <row r="4929" spans="1:4" x14ac:dyDescent="0.25">
      <c r="A4929" s="71">
        <v>94681</v>
      </c>
      <c r="B4929" s="70" t="s">
        <v>4814</v>
      </c>
      <c r="C4929" s="71" t="s">
        <v>14</v>
      </c>
      <c r="D4929" s="72">
        <v>46.46</v>
      </c>
    </row>
    <row r="4930" spans="1:4" x14ac:dyDescent="0.25">
      <c r="A4930" s="71">
        <v>94683</v>
      </c>
      <c r="B4930" s="70" t="s">
        <v>4815</v>
      </c>
      <c r="C4930" s="71" t="s">
        <v>14</v>
      </c>
      <c r="D4930" s="72">
        <v>70.650000000000006</v>
      </c>
    </row>
    <row r="4931" spans="1:4" x14ac:dyDescent="0.25">
      <c r="A4931" s="71">
        <v>94685</v>
      </c>
      <c r="B4931" s="70" t="s">
        <v>4816</v>
      </c>
      <c r="C4931" s="71" t="s">
        <v>14</v>
      </c>
      <c r="D4931" s="72">
        <v>89.96</v>
      </c>
    </row>
    <row r="4932" spans="1:4" x14ac:dyDescent="0.25">
      <c r="A4932" s="71">
        <v>94621</v>
      </c>
      <c r="B4932" s="70" t="s">
        <v>4817</v>
      </c>
      <c r="C4932" s="71" t="s">
        <v>14</v>
      </c>
      <c r="D4932" s="72">
        <v>0</v>
      </c>
    </row>
    <row r="4933" spans="1:4" x14ac:dyDescent="0.25">
      <c r="A4933" s="71">
        <v>94615</v>
      </c>
      <c r="B4933" s="70" t="s">
        <v>4818</v>
      </c>
      <c r="C4933" s="71" t="s">
        <v>14</v>
      </c>
      <c r="D4933" s="72">
        <v>156.97</v>
      </c>
    </row>
    <row r="4934" spans="1:4" x14ac:dyDescent="0.25">
      <c r="A4934" s="71">
        <v>94617</v>
      </c>
      <c r="B4934" s="70" t="s">
        <v>4819</v>
      </c>
      <c r="C4934" s="71" t="s">
        <v>14</v>
      </c>
      <c r="D4934" s="72">
        <v>326.67</v>
      </c>
    </row>
    <row r="4935" spans="1:4" x14ac:dyDescent="0.25">
      <c r="A4935" s="71">
        <v>94619</v>
      </c>
      <c r="B4935" s="70" t="s">
        <v>4820</v>
      </c>
      <c r="C4935" s="71" t="s">
        <v>14</v>
      </c>
      <c r="D4935" s="72">
        <v>0</v>
      </c>
    </row>
    <row r="4936" spans="1:4" x14ac:dyDescent="0.25">
      <c r="A4936" s="71">
        <v>105147</v>
      </c>
      <c r="B4936" s="70" t="s">
        <v>4821</v>
      </c>
      <c r="C4936" s="71" t="s">
        <v>14</v>
      </c>
      <c r="D4936" s="72">
        <v>15.44</v>
      </c>
    </row>
    <row r="4937" spans="1:4" x14ac:dyDescent="0.25">
      <c r="A4937" s="71">
        <v>105148</v>
      </c>
      <c r="B4937" s="70" t="s">
        <v>4822</v>
      </c>
      <c r="C4937" s="71" t="s">
        <v>14</v>
      </c>
      <c r="D4937" s="72">
        <v>22.47</v>
      </c>
    </row>
    <row r="4938" spans="1:4" x14ac:dyDescent="0.25">
      <c r="A4938" s="71">
        <v>105154</v>
      </c>
      <c r="B4938" s="70" t="s">
        <v>4823</v>
      </c>
      <c r="C4938" s="71" t="s">
        <v>14</v>
      </c>
      <c r="D4938" s="72">
        <v>6.28</v>
      </c>
    </row>
    <row r="4939" spans="1:4" x14ac:dyDescent="0.25">
      <c r="A4939" s="71">
        <v>105155</v>
      </c>
      <c r="B4939" s="70" t="s">
        <v>4824</v>
      </c>
      <c r="C4939" s="71" t="s">
        <v>14</v>
      </c>
      <c r="D4939" s="72">
        <v>9.51</v>
      </c>
    </row>
    <row r="4940" spans="1:4" x14ac:dyDescent="0.25">
      <c r="A4940" s="71">
        <v>105156</v>
      </c>
      <c r="B4940" s="70" t="s">
        <v>4825</v>
      </c>
      <c r="C4940" s="71" t="s">
        <v>14</v>
      </c>
      <c r="D4940" s="72">
        <v>12.06</v>
      </c>
    </row>
    <row r="4941" spans="1:4" x14ac:dyDescent="0.25">
      <c r="A4941" s="71">
        <v>105157</v>
      </c>
      <c r="B4941" s="70" t="s">
        <v>4826</v>
      </c>
      <c r="C4941" s="71" t="s">
        <v>14</v>
      </c>
      <c r="D4941" s="72">
        <v>18.72</v>
      </c>
    </row>
    <row r="4942" spans="1:4" x14ac:dyDescent="0.25">
      <c r="A4942" s="71">
        <v>105158</v>
      </c>
      <c r="B4942" s="70" t="s">
        <v>4827</v>
      </c>
      <c r="C4942" s="71" t="s">
        <v>14</v>
      </c>
      <c r="D4942" s="72">
        <v>27.63</v>
      </c>
    </row>
    <row r="4943" spans="1:4" x14ac:dyDescent="0.25">
      <c r="A4943" s="71">
        <v>105159</v>
      </c>
      <c r="B4943" s="70" t="s">
        <v>4828</v>
      </c>
      <c r="C4943" s="71" t="s">
        <v>14</v>
      </c>
      <c r="D4943" s="72">
        <v>49.57</v>
      </c>
    </row>
    <row r="4944" spans="1:4" x14ac:dyDescent="0.25">
      <c r="A4944" s="71">
        <v>105160</v>
      </c>
      <c r="B4944" s="70" t="s">
        <v>4829</v>
      </c>
      <c r="C4944" s="71" t="s">
        <v>14</v>
      </c>
      <c r="D4944" s="72">
        <v>61.12</v>
      </c>
    </row>
    <row r="4945" spans="1:4" x14ac:dyDescent="0.25">
      <c r="A4945" s="71">
        <v>94634</v>
      </c>
      <c r="B4945" s="70" t="s">
        <v>4830</v>
      </c>
      <c r="C4945" s="71" t="s">
        <v>14</v>
      </c>
      <c r="D4945" s="72">
        <v>0</v>
      </c>
    </row>
    <row r="4946" spans="1:4" x14ac:dyDescent="0.25">
      <c r="A4946" s="71">
        <v>94631</v>
      </c>
      <c r="B4946" s="70" t="s">
        <v>4831</v>
      </c>
      <c r="C4946" s="71" t="s">
        <v>14</v>
      </c>
      <c r="D4946" s="72">
        <v>0</v>
      </c>
    </row>
    <row r="4947" spans="1:4" x14ac:dyDescent="0.25">
      <c r="A4947" s="71">
        <v>94632</v>
      </c>
      <c r="B4947" s="70" t="s">
        <v>4832</v>
      </c>
      <c r="C4947" s="71" t="s">
        <v>14</v>
      </c>
      <c r="D4947" s="72">
        <v>0</v>
      </c>
    </row>
    <row r="4948" spans="1:4" x14ac:dyDescent="0.25">
      <c r="A4948" s="71">
        <v>94633</v>
      </c>
      <c r="B4948" s="70" t="s">
        <v>4833</v>
      </c>
      <c r="C4948" s="71" t="s">
        <v>14</v>
      </c>
      <c r="D4948" s="72">
        <v>0</v>
      </c>
    </row>
    <row r="4949" spans="1:4" x14ac:dyDescent="0.25">
      <c r="A4949" s="71">
        <v>94672</v>
      </c>
      <c r="B4949" s="70" t="s">
        <v>19104</v>
      </c>
      <c r="C4949" s="71" t="s">
        <v>14</v>
      </c>
      <c r="D4949" s="72">
        <v>5.71</v>
      </c>
    </row>
    <row r="4950" spans="1:4" x14ac:dyDescent="0.25">
      <c r="A4950" s="71">
        <v>94754</v>
      </c>
      <c r="B4950" s="70" t="s">
        <v>4834</v>
      </c>
      <c r="C4950" s="71" t="s">
        <v>14</v>
      </c>
      <c r="D4950" s="72">
        <v>313.33999999999997</v>
      </c>
    </row>
    <row r="4951" spans="1:4" x14ac:dyDescent="0.25">
      <c r="A4951" s="71">
        <v>94740</v>
      </c>
      <c r="B4951" s="70" t="s">
        <v>4835</v>
      </c>
      <c r="C4951" s="71" t="s">
        <v>14</v>
      </c>
      <c r="D4951" s="72">
        <v>10.45</v>
      </c>
    </row>
    <row r="4952" spans="1:4" x14ac:dyDescent="0.25">
      <c r="A4952" s="71">
        <v>94742</v>
      </c>
      <c r="B4952" s="70" t="s">
        <v>4836</v>
      </c>
      <c r="C4952" s="71" t="s">
        <v>14</v>
      </c>
      <c r="D4952" s="72">
        <v>17.690000000000001</v>
      </c>
    </row>
    <row r="4953" spans="1:4" x14ac:dyDescent="0.25">
      <c r="A4953" s="71">
        <v>94744</v>
      </c>
      <c r="B4953" s="70" t="s">
        <v>4837</v>
      </c>
      <c r="C4953" s="71" t="s">
        <v>14</v>
      </c>
      <c r="D4953" s="72">
        <v>28.17</v>
      </c>
    </row>
    <row r="4954" spans="1:4" x14ac:dyDescent="0.25">
      <c r="A4954" s="71">
        <v>94746</v>
      </c>
      <c r="B4954" s="70" t="s">
        <v>4838</v>
      </c>
      <c r="C4954" s="71" t="s">
        <v>14</v>
      </c>
      <c r="D4954" s="72">
        <v>40.61</v>
      </c>
    </row>
    <row r="4955" spans="1:4" x14ac:dyDescent="0.25">
      <c r="A4955" s="71">
        <v>94748</v>
      </c>
      <c r="B4955" s="70" t="s">
        <v>4839</v>
      </c>
      <c r="C4955" s="71" t="s">
        <v>14</v>
      </c>
      <c r="D4955" s="72">
        <v>90.26</v>
      </c>
    </row>
    <row r="4956" spans="1:4" x14ac:dyDescent="0.25">
      <c r="A4956" s="71">
        <v>94750</v>
      </c>
      <c r="B4956" s="70" t="s">
        <v>4840</v>
      </c>
      <c r="C4956" s="71" t="s">
        <v>14</v>
      </c>
      <c r="D4956" s="72">
        <v>183.08</v>
      </c>
    </row>
    <row r="4957" spans="1:4" x14ac:dyDescent="0.25">
      <c r="A4957" s="71">
        <v>94752</v>
      </c>
      <c r="B4957" s="70" t="s">
        <v>4841</v>
      </c>
      <c r="C4957" s="71" t="s">
        <v>14</v>
      </c>
      <c r="D4957" s="72">
        <v>219.27</v>
      </c>
    </row>
    <row r="4958" spans="1:4" x14ac:dyDescent="0.25">
      <c r="A4958" s="71">
        <v>96755</v>
      </c>
      <c r="B4958" s="70" t="s">
        <v>4842</v>
      </c>
      <c r="C4958" s="71" t="s">
        <v>14</v>
      </c>
      <c r="D4958" s="72">
        <v>346.59</v>
      </c>
    </row>
    <row r="4959" spans="1:4" x14ac:dyDescent="0.25">
      <c r="A4959" s="71">
        <v>96747</v>
      </c>
      <c r="B4959" s="70" t="s">
        <v>4843</v>
      </c>
      <c r="C4959" s="71" t="s">
        <v>14</v>
      </c>
      <c r="D4959" s="72">
        <v>6.64</v>
      </c>
    </row>
    <row r="4960" spans="1:4" x14ac:dyDescent="0.25">
      <c r="A4960" s="71">
        <v>96748</v>
      </c>
      <c r="B4960" s="70" t="s">
        <v>4844</v>
      </c>
      <c r="C4960" s="71" t="s">
        <v>14</v>
      </c>
      <c r="D4960" s="72">
        <v>7.78</v>
      </c>
    </row>
    <row r="4961" spans="1:4" x14ac:dyDescent="0.25">
      <c r="A4961" s="71">
        <v>96749</v>
      </c>
      <c r="B4961" s="70" t="s">
        <v>4845</v>
      </c>
      <c r="C4961" s="71" t="s">
        <v>14</v>
      </c>
      <c r="D4961" s="72">
        <v>9.99</v>
      </c>
    </row>
    <row r="4962" spans="1:4" x14ac:dyDescent="0.25">
      <c r="A4962" s="71">
        <v>96750</v>
      </c>
      <c r="B4962" s="70" t="s">
        <v>4846</v>
      </c>
      <c r="C4962" s="71" t="s">
        <v>14</v>
      </c>
      <c r="D4962" s="72">
        <v>16.239999999999998</v>
      </c>
    </row>
    <row r="4963" spans="1:4" x14ac:dyDescent="0.25">
      <c r="A4963" s="71">
        <v>96751</v>
      </c>
      <c r="B4963" s="70" t="s">
        <v>4847</v>
      </c>
      <c r="C4963" s="71" t="s">
        <v>14</v>
      </c>
      <c r="D4963" s="72">
        <v>24.11</v>
      </c>
    </row>
    <row r="4964" spans="1:4" x14ac:dyDescent="0.25">
      <c r="A4964" s="71">
        <v>96752</v>
      </c>
      <c r="B4964" s="70" t="s">
        <v>4848</v>
      </c>
      <c r="C4964" s="71" t="s">
        <v>14</v>
      </c>
      <c r="D4964" s="72">
        <v>36.53</v>
      </c>
    </row>
    <row r="4965" spans="1:4" x14ac:dyDescent="0.25">
      <c r="A4965" s="71">
        <v>96753</v>
      </c>
      <c r="B4965" s="70" t="s">
        <v>4849</v>
      </c>
      <c r="C4965" s="71" t="s">
        <v>14</v>
      </c>
      <c r="D4965" s="72">
        <v>86.74</v>
      </c>
    </row>
    <row r="4966" spans="1:4" x14ac:dyDescent="0.25">
      <c r="A4966" s="71">
        <v>96754</v>
      </c>
      <c r="B4966" s="70" t="s">
        <v>4850</v>
      </c>
      <c r="C4966" s="71" t="s">
        <v>14</v>
      </c>
      <c r="D4966" s="72">
        <v>111.11</v>
      </c>
    </row>
    <row r="4967" spans="1:4" x14ac:dyDescent="0.25">
      <c r="A4967" s="71">
        <v>94686</v>
      </c>
      <c r="B4967" s="70" t="s">
        <v>4851</v>
      </c>
      <c r="C4967" s="71" t="s">
        <v>14</v>
      </c>
      <c r="D4967" s="72">
        <v>240.11</v>
      </c>
    </row>
    <row r="4968" spans="1:4" x14ac:dyDescent="0.25">
      <c r="A4968" s="71">
        <v>94674</v>
      </c>
      <c r="B4968" s="70" t="s">
        <v>4852</v>
      </c>
      <c r="C4968" s="71" t="s">
        <v>14</v>
      </c>
      <c r="D4968" s="72">
        <v>7.5</v>
      </c>
    </row>
    <row r="4969" spans="1:4" x14ac:dyDescent="0.25">
      <c r="A4969" s="71">
        <v>94676</v>
      </c>
      <c r="B4969" s="70" t="s">
        <v>4853</v>
      </c>
      <c r="C4969" s="71" t="s">
        <v>14</v>
      </c>
      <c r="D4969" s="72">
        <v>12.53</v>
      </c>
    </row>
    <row r="4970" spans="1:4" x14ac:dyDescent="0.25">
      <c r="A4970" s="71">
        <v>94678</v>
      </c>
      <c r="B4970" s="70" t="s">
        <v>4854</v>
      </c>
      <c r="C4970" s="71" t="s">
        <v>14</v>
      </c>
      <c r="D4970" s="72">
        <v>14.51</v>
      </c>
    </row>
    <row r="4971" spans="1:4" x14ac:dyDescent="0.25">
      <c r="A4971" s="71">
        <v>94680</v>
      </c>
      <c r="B4971" s="70" t="s">
        <v>4855</v>
      </c>
      <c r="C4971" s="71" t="s">
        <v>14</v>
      </c>
      <c r="D4971" s="72">
        <v>41.4</v>
      </c>
    </row>
    <row r="4972" spans="1:4" x14ac:dyDescent="0.25">
      <c r="A4972" s="71">
        <v>94682</v>
      </c>
      <c r="B4972" s="70" t="s">
        <v>4856</v>
      </c>
      <c r="C4972" s="71" t="s">
        <v>14</v>
      </c>
      <c r="D4972" s="72">
        <v>103.16</v>
      </c>
    </row>
    <row r="4973" spans="1:4" x14ac:dyDescent="0.25">
      <c r="A4973" s="71">
        <v>94684</v>
      </c>
      <c r="B4973" s="70" t="s">
        <v>4857</v>
      </c>
      <c r="C4973" s="71" t="s">
        <v>14</v>
      </c>
      <c r="D4973" s="72">
        <v>124.43</v>
      </c>
    </row>
    <row r="4974" spans="1:4" x14ac:dyDescent="0.25">
      <c r="A4974" s="71">
        <v>105219</v>
      </c>
      <c r="B4974" s="70" t="s">
        <v>4858</v>
      </c>
      <c r="C4974" s="71" t="s">
        <v>14</v>
      </c>
      <c r="D4974" s="72">
        <v>12.29</v>
      </c>
    </row>
    <row r="4975" spans="1:4" x14ac:dyDescent="0.25">
      <c r="A4975" s="71">
        <v>105220</v>
      </c>
      <c r="B4975" s="70" t="s">
        <v>4859</v>
      </c>
      <c r="C4975" s="71" t="s">
        <v>14</v>
      </c>
      <c r="D4975" s="72">
        <v>16.940000000000001</v>
      </c>
    </row>
    <row r="4976" spans="1:4" x14ac:dyDescent="0.25">
      <c r="A4976" s="71">
        <v>105221</v>
      </c>
      <c r="B4976" s="70" t="s">
        <v>4860</v>
      </c>
      <c r="C4976" s="71" t="s">
        <v>14</v>
      </c>
      <c r="D4976" s="72">
        <v>26.3</v>
      </c>
    </row>
    <row r="4977" spans="1:4" x14ac:dyDescent="0.25">
      <c r="A4977" s="71">
        <v>105166</v>
      </c>
      <c r="B4977" s="70" t="s">
        <v>4861</v>
      </c>
      <c r="C4977" s="71" t="s">
        <v>14</v>
      </c>
      <c r="D4977" s="72">
        <v>40.15</v>
      </c>
    </row>
    <row r="4978" spans="1:4" x14ac:dyDescent="0.25">
      <c r="A4978" s="71">
        <v>105222</v>
      </c>
      <c r="B4978" s="70" t="s">
        <v>4862</v>
      </c>
      <c r="C4978" s="71" t="s">
        <v>14</v>
      </c>
      <c r="D4978" s="72">
        <v>76.569999999999993</v>
      </c>
    </row>
    <row r="4979" spans="1:4" x14ac:dyDescent="0.25">
      <c r="A4979" s="71">
        <v>105223</v>
      </c>
      <c r="B4979" s="70" t="s">
        <v>4863</v>
      </c>
      <c r="C4979" s="71" t="s">
        <v>14</v>
      </c>
      <c r="D4979" s="72">
        <v>176.88</v>
      </c>
    </row>
    <row r="4980" spans="1:4" x14ac:dyDescent="0.25">
      <c r="A4980" s="71">
        <v>105224</v>
      </c>
      <c r="B4980" s="70" t="s">
        <v>4864</v>
      </c>
      <c r="C4980" s="71" t="s">
        <v>14</v>
      </c>
      <c r="D4980" s="72">
        <v>257.8</v>
      </c>
    </row>
    <row r="4981" spans="1:4" x14ac:dyDescent="0.25">
      <c r="A4981" s="71">
        <v>105149</v>
      </c>
      <c r="B4981" s="70" t="s">
        <v>4865</v>
      </c>
      <c r="C4981" s="71" t="s">
        <v>14</v>
      </c>
      <c r="D4981" s="72">
        <v>6.89</v>
      </c>
    </row>
    <row r="4982" spans="1:4" x14ac:dyDescent="0.25">
      <c r="A4982" s="71">
        <v>105150</v>
      </c>
      <c r="B4982" s="70" t="s">
        <v>4866</v>
      </c>
      <c r="C4982" s="71" t="s">
        <v>14</v>
      </c>
      <c r="D4982" s="72">
        <v>8.1999999999999993</v>
      </c>
    </row>
    <row r="4983" spans="1:4" x14ac:dyDescent="0.25">
      <c r="A4983" s="71">
        <v>105151</v>
      </c>
      <c r="B4983" s="70" t="s">
        <v>4867</v>
      </c>
      <c r="C4983" s="71" t="s">
        <v>14</v>
      </c>
      <c r="D4983" s="72">
        <v>21.9</v>
      </c>
    </row>
    <row r="4984" spans="1:4" x14ac:dyDescent="0.25">
      <c r="A4984" s="71">
        <v>105152</v>
      </c>
      <c r="B4984" s="70" t="s">
        <v>4868</v>
      </c>
      <c r="C4984" s="71" t="s">
        <v>14</v>
      </c>
      <c r="D4984" s="72">
        <v>33.06</v>
      </c>
    </row>
    <row r="4985" spans="1:4" x14ac:dyDescent="0.25">
      <c r="A4985" s="71">
        <v>105153</v>
      </c>
      <c r="B4985" s="70" t="s">
        <v>4869</v>
      </c>
      <c r="C4985" s="71" t="s">
        <v>14</v>
      </c>
      <c r="D4985" s="72">
        <v>52.51</v>
      </c>
    </row>
    <row r="4986" spans="1:4" x14ac:dyDescent="0.25">
      <c r="A4986" s="71">
        <v>105161</v>
      </c>
      <c r="B4986" s="70" t="s">
        <v>4870</v>
      </c>
      <c r="C4986" s="71" t="s">
        <v>14</v>
      </c>
      <c r="D4986" s="72">
        <v>96.48</v>
      </c>
    </row>
    <row r="4987" spans="1:4" x14ac:dyDescent="0.25">
      <c r="A4987" s="71">
        <v>105162</v>
      </c>
      <c r="B4987" s="70" t="s">
        <v>4871</v>
      </c>
      <c r="C4987" s="71" t="s">
        <v>14</v>
      </c>
      <c r="D4987" s="72">
        <v>166.36</v>
      </c>
    </row>
    <row r="4988" spans="1:4" x14ac:dyDescent="0.25">
      <c r="A4988" s="71">
        <v>105163</v>
      </c>
      <c r="B4988" s="70" t="s">
        <v>4872</v>
      </c>
      <c r="C4988" s="71" t="s">
        <v>14</v>
      </c>
      <c r="D4988" s="72">
        <v>13.47</v>
      </c>
    </row>
    <row r="4989" spans="1:4" x14ac:dyDescent="0.25">
      <c r="A4989" s="71">
        <v>105170</v>
      </c>
      <c r="B4989" s="70" t="s">
        <v>4873</v>
      </c>
      <c r="C4989" s="71" t="s">
        <v>14</v>
      </c>
      <c r="D4989" s="72">
        <v>5.35</v>
      </c>
    </row>
    <row r="4990" spans="1:4" x14ac:dyDescent="0.25">
      <c r="A4990" s="71">
        <v>105179</v>
      </c>
      <c r="B4990" s="70" t="s">
        <v>4874</v>
      </c>
      <c r="C4990" s="71" t="s">
        <v>14</v>
      </c>
      <c r="D4990" s="72">
        <v>9.19</v>
      </c>
    </row>
    <row r="4991" spans="1:4" x14ac:dyDescent="0.25">
      <c r="A4991" s="71">
        <v>105180</v>
      </c>
      <c r="B4991" s="70" t="s">
        <v>4875</v>
      </c>
      <c r="C4991" s="71" t="s">
        <v>14</v>
      </c>
      <c r="D4991" s="72">
        <v>12.59</v>
      </c>
    </row>
    <row r="4992" spans="1:4" x14ac:dyDescent="0.25">
      <c r="A4992" s="71">
        <v>105181</v>
      </c>
      <c r="B4992" s="70" t="s">
        <v>4876</v>
      </c>
      <c r="C4992" s="71" t="s">
        <v>14</v>
      </c>
      <c r="D4992" s="72">
        <v>16.96</v>
      </c>
    </row>
    <row r="4993" spans="1:4" x14ac:dyDescent="0.25">
      <c r="A4993" s="71">
        <v>105182</v>
      </c>
      <c r="B4993" s="70" t="s">
        <v>4877</v>
      </c>
      <c r="C4993" s="71" t="s">
        <v>14</v>
      </c>
      <c r="D4993" s="72">
        <v>39.68</v>
      </c>
    </row>
    <row r="4994" spans="1:4" x14ac:dyDescent="0.25">
      <c r="A4994" s="71">
        <v>105183</v>
      </c>
      <c r="B4994" s="70" t="s">
        <v>4878</v>
      </c>
      <c r="C4994" s="71" t="s">
        <v>14</v>
      </c>
      <c r="D4994" s="72">
        <v>83.32</v>
      </c>
    </row>
    <row r="4995" spans="1:4" x14ac:dyDescent="0.25">
      <c r="A4995" s="71">
        <v>105184</v>
      </c>
      <c r="B4995" s="70" t="s">
        <v>4879</v>
      </c>
      <c r="C4995" s="71" t="s">
        <v>14</v>
      </c>
      <c r="D4995" s="72">
        <v>103.17</v>
      </c>
    </row>
    <row r="4996" spans="1:4" x14ac:dyDescent="0.25">
      <c r="A4996" s="71">
        <v>94612</v>
      </c>
      <c r="B4996" s="70" t="s">
        <v>4880</v>
      </c>
      <c r="C4996" s="71" t="s">
        <v>14</v>
      </c>
      <c r="D4996" s="72">
        <v>430.15</v>
      </c>
    </row>
    <row r="4997" spans="1:4" x14ac:dyDescent="0.25">
      <c r="A4997" s="71">
        <v>105142</v>
      </c>
      <c r="B4997" s="70" t="s">
        <v>4881</v>
      </c>
      <c r="C4997" s="71" t="s">
        <v>14</v>
      </c>
      <c r="D4997" s="72">
        <v>6.54</v>
      </c>
    </row>
    <row r="4998" spans="1:4" x14ac:dyDescent="0.25">
      <c r="A4998" s="71">
        <v>105143</v>
      </c>
      <c r="B4998" s="70" t="s">
        <v>4882</v>
      </c>
      <c r="C4998" s="71" t="s">
        <v>14</v>
      </c>
      <c r="D4998" s="72">
        <v>9.81</v>
      </c>
    </row>
    <row r="4999" spans="1:4" x14ac:dyDescent="0.25">
      <c r="A4999" s="71">
        <v>105144</v>
      </c>
      <c r="B4999" s="70" t="s">
        <v>4883</v>
      </c>
      <c r="C4999" s="71" t="s">
        <v>14</v>
      </c>
      <c r="D4999" s="72">
        <v>20.78</v>
      </c>
    </row>
    <row r="5000" spans="1:4" x14ac:dyDescent="0.25">
      <c r="A5000" s="71">
        <v>105173</v>
      </c>
      <c r="B5000" s="70" t="s">
        <v>4884</v>
      </c>
      <c r="C5000" s="71" t="s">
        <v>14</v>
      </c>
      <c r="D5000" s="72">
        <v>87.86</v>
      </c>
    </row>
    <row r="5001" spans="1:4" x14ac:dyDescent="0.25">
      <c r="A5001" s="71">
        <v>105175</v>
      </c>
      <c r="B5001" s="70" t="s">
        <v>4885</v>
      </c>
      <c r="C5001" s="71" t="s">
        <v>14</v>
      </c>
      <c r="D5001" s="72">
        <v>126.92</v>
      </c>
    </row>
    <row r="5002" spans="1:4" x14ac:dyDescent="0.25">
      <c r="A5002" s="71">
        <v>105174</v>
      </c>
      <c r="B5002" s="70" t="s">
        <v>4886</v>
      </c>
      <c r="C5002" s="71" t="s">
        <v>14</v>
      </c>
      <c r="D5002" s="72">
        <v>128.22</v>
      </c>
    </row>
    <row r="5003" spans="1:4" x14ac:dyDescent="0.25">
      <c r="A5003" s="71">
        <v>105145</v>
      </c>
      <c r="B5003" s="70" t="s">
        <v>4887</v>
      </c>
      <c r="C5003" s="71" t="s">
        <v>14</v>
      </c>
      <c r="D5003" s="72">
        <v>11.37</v>
      </c>
    </row>
    <row r="5004" spans="1:4" x14ac:dyDescent="0.25">
      <c r="A5004" s="71">
        <v>94606</v>
      </c>
      <c r="B5004" s="70" t="s">
        <v>4888</v>
      </c>
      <c r="C5004" s="71" t="s">
        <v>14</v>
      </c>
      <c r="D5004" s="72">
        <v>80.42</v>
      </c>
    </row>
    <row r="5005" spans="1:4" x14ac:dyDescent="0.25">
      <c r="A5005" s="71">
        <v>94608</v>
      </c>
      <c r="B5005" s="70" t="s">
        <v>4889</v>
      </c>
      <c r="C5005" s="71" t="s">
        <v>14</v>
      </c>
      <c r="D5005" s="72">
        <v>205.59</v>
      </c>
    </row>
    <row r="5006" spans="1:4" x14ac:dyDescent="0.25">
      <c r="A5006" s="71">
        <v>94610</v>
      </c>
      <c r="B5006" s="70" t="s">
        <v>4890</v>
      </c>
      <c r="C5006" s="71" t="s">
        <v>14</v>
      </c>
      <c r="D5006" s="72">
        <v>301.94</v>
      </c>
    </row>
    <row r="5007" spans="1:4" x14ac:dyDescent="0.25">
      <c r="A5007" s="71">
        <v>94657</v>
      </c>
      <c r="B5007" s="70" t="s">
        <v>19105</v>
      </c>
      <c r="C5007" s="71" t="s">
        <v>14</v>
      </c>
      <c r="D5007" s="72">
        <v>3.8</v>
      </c>
    </row>
    <row r="5008" spans="1:4" x14ac:dyDescent="0.25">
      <c r="A5008" s="71">
        <v>94659</v>
      </c>
      <c r="B5008" s="70" t="s">
        <v>4891</v>
      </c>
      <c r="C5008" s="71" t="s">
        <v>14</v>
      </c>
      <c r="D5008" s="72">
        <v>5.93</v>
      </c>
    </row>
    <row r="5009" spans="1:4" x14ac:dyDescent="0.25">
      <c r="A5009" s="71">
        <v>94739</v>
      </c>
      <c r="B5009" s="70" t="s">
        <v>4892</v>
      </c>
      <c r="C5009" s="71" t="s">
        <v>14</v>
      </c>
      <c r="D5009" s="72">
        <v>257.01</v>
      </c>
    </row>
    <row r="5010" spans="1:4" x14ac:dyDescent="0.25">
      <c r="A5010" s="71">
        <v>94725</v>
      </c>
      <c r="B5010" s="70" t="s">
        <v>4893</v>
      </c>
      <c r="C5010" s="71" t="s">
        <v>14</v>
      </c>
      <c r="D5010" s="72">
        <v>7.45</v>
      </c>
    </row>
    <row r="5011" spans="1:4" x14ac:dyDescent="0.25">
      <c r="A5011" s="71">
        <v>94727</v>
      </c>
      <c r="B5011" s="70" t="s">
        <v>4894</v>
      </c>
      <c r="C5011" s="71" t="s">
        <v>14</v>
      </c>
      <c r="D5011" s="72">
        <v>12.27</v>
      </c>
    </row>
    <row r="5012" spans="1:4" x14ac:dyDescent="0.25">
      <c r="A5012" s="71">
        <v>94729</v>
      </c>
      <c r="B5012" s="70" t="s">
        <v>4895</v>
      </c>
      <c r="C5012" s="71" t="s">
        <v>14</v>
      </c>
      <c r="D5012" s="72">
        <v>21.44</v>
      </c>
    </row>
    <row r="5013" spans="1:4" x14ac:dyDescent="0.25">
      <c r="A5013" s="71">
        <v>94731</v>
      </c>
      <c r="B5013" s="70" t="s">
        <v>4896</v>
      </c>
      <c r="C5013" s="71" t="s">
        <v>14</v>
      </c>
      <c r="D5013" s="72">
        <v>28.46</v>
      </c>
    </row>
    <row r="5014" spans="1:4" x14ac:dyDescent="0.25">
      <c r="A5014" s="71">
        <v>94733</v>
      </c>
      <c r="B5014" s="70" t="s">
        <v>4897</v>
      </c>
      <c r="C5014" s="71" t="s">
        <v>14</v>
      </c>
      <c r="D5014" s="72">
        <v>50.16</v>
      </c>
    </row>
    <row r="5015" spans="1:4" x14ac:dyDescent="0.25">
      <c r="A5015" s="71">
        <v>94863</v>
      </c>
      <c r="B5015" s="70" t="s">
        <v>4898</v>
      </c>
      <c r="C5015" s="71" t="s">
        <v>14</v>
      </c>
      <c r="D5015" s="72">
        <v>176.56</v>
      </c>
    </row>
    <row r="5016" spans="1:4" x14ac:dyDescent="0.25">
      <c r="A5016" s="71">
        <v>94737</v>
      </c>
      <c r="B5016" s="70" t="s">
        <v>4899</v>
      </c>
      <c r="C5016" s="71" t="s">
        <v>14</v>
      </c>
      <c r="D5016" s="72">
        <v>209.98</v>
      </c>
    </row>
    <row r="5017" spans="1:4" x14ac:dyDescent="0.25">
      <c r="A5017" s="71">
        <v>94465</v>
      </c>
      <c r="B5017" s="70" t="s">
        <v>4900</v>
      </c>
      <c r="C5017" s="71" t="s">
        <v>14</v>
      </c>
      <c r="D5017" s="72">
        <v>51.73</v>
      </c>
    </row>
    <row r="5018" spans="1:4" x14ac:dyDescent="0.25">
      <c r="A5018" s="71">
        <v>94467</v>
      </c>
      <c r="B5018" s="70" t="s">
        <v>4901</v>
      </c>
      <c r="C5018" s="71" t="s">
        <v>14</v>
      </c>
      <c r="D5018" s="72">
        <v>84.61</v>
      </c>
    </row>
    <row r="5019" spans="1:4" x14ac:dyDescent="0.25">
      <c r="A5019" s="71">
        <v>94469</v>
      </c>
      <c r="B5019" s="70" t="s">
        <v>4902</v>
      </c>
      <c r="C5019" s="71" t="s">
        <v>14</v>
      </c>
      <c r="D5019" s="72">
        <v>121.88</v>
      </c>
    </row>
    <row r="5020" spans="1:4" x14ac:dyDescent="0.25">
      <c r="A5020" s="71">
        <v>96746</v>
      </c>
      <c r="B5020" s="70" t="s">
        <v>4903</v>
      </c>
      <c r="C5020" s="71" t="s">
        <v>14</v>
      </c>
      <c r="D5020" s="72">
        <v>112.17</v>
      </c>
    </row>
    <row r="5021" spans="1:4" x14ac:dyDescent="0.25">
      <c r="A5021" s="71">
        <v>96736</v>
      </c>
      <c r="B5021" s="70" t="s">
        <v>4904</v>
      </c>
      <c r="C5021" s="71" t="s">
        <v>14</v>
      </c>
      <c r="D5021" s="72">
        <v>5.6</v>
      </c>
    </row>
    <row r="5022" spans="1:4" x14ac:dyDescent="0.25">
      <c r="A5022" s="71">
        <v>96737</v>
      </c>
      <c r="B5022" s="70" t="s">
        <v>4905</v>
      </c>
      <c r="C5022" s="71" t="s">
        <v>14</v>
      </c>
      <c r="D5022" s="72">
        <v>5.68</v>
      </c>
    </row>
    <row r="5023" spans="1:4" x14ac:dyDescent="0.25">
      <c r="A5023" s="71">
        <v>96739</v>
      </c>
      <c r="B5023" s="70" t="s">
        <v>4906</v>
      </c>
      <c r="C5023" s="71" t="s">
        <v>14</v>
      </c>
      <c r="D5023" s="72">
        <v>8.0399999999999991</v>
      </c>
    </row>
    <row r="5024" spans="1:4" x14ac:dyDescent="0.25">
      <c r="A5024" s="71">
        <v>96741</v>
      </c>
      <c r="B5024" s="70" t="s">
        <v>4907</v>
      </c>
      <c r="C5024" s="71" t="s">
        <v>14</v>
      </c>
      <c r="D5024" s="72">
        <v>16.36</v>
      </c>
    </row>
    <row r="5025" spans="1:4" x14ac:dyDescent="0.25">
      <c r="A5025" s="71">
        <v>96742</v>
      </c>
      <c r="B5025" s="70" t="s">
        <v>4908</v>
      </c>
      <c r="C5025" s="71" t="s">
        <v>14</v>
      </c>
      <c r="D5025" s="72">
        <v>20.07</v>
      </c>
    </row>
    <row r="5026" spans="1:4" x14ac:dyDescent="0.25">
      <c r="A5026" s="71">
        <v>96743</v>
      </c>
      <c r="B5026" s="70" t="s">
        <v>4909</v>
      </c>
      <c r="C5026" s="71" t="s">
        <v>14</v>
      </c>
      <c r="D5026" s="72">
        <v>31.64</v>
      </c>
    </row>
    <row r="5027" spans="1:4" x14ac:dyDescent="0.25">
      <c r="A5027" s="71">
        <v>96744</v>
      </c>
      <c r="B5027" s="70" t="s">
        <v>4910</v>
      </c>
      <c r="C5027" s="71" t="s">
        <v>14</v>
      </c>
      <c r="D5027" s="72">
        <v>54.19</v>
      </c>
    </row>
    <row r="5028" spans="1:4" x14ac:dyDescent="0.25">
      <c r="A5028" s="71">
        <v>96745</v>
      </c>
      <c r="B5028" s="70" t="s">
        <v>4911</v>
      </c>
      <c r="C5028" s="71" t="s">
        <v>14</v>
      </c>
      <c r="D5028" s="72">
        <v>85.55</v>
      </c>
    </row>
    <row r="5029" spans="1:4" x14ac:dyDescent="0.25">
      <c r="A5029" s="71">
        <v>94671</v>
      </c>
      <c r="B5029" s="70" t="s">
        <v>4912</v>
      </c>
      <c r="C5029" s="71" t="s">
        <v>14</v>
      </c>
      <c r="D5029" s="72">
        <v>101.2</v>
      </c>
    </row>
    <row r="5030" spans="1:4" x14ac:dyDescent="0.25">
      <c r="A5030" s="71">
        <v>94661</v>
      </c>
      <c r="B5030" s="70" t="s">
        <v>4913</v>
      </c>
      <c r="C5030" s="71" t="s">
        <v>14</v>
      </c>
      <c r="D5030" s="72">
        <v>9.3800000000000008</v>
      </c>
    </row>
    <row r="5031" spans="1:4" x14ac:dyDescent="0.25">
      <c r="A5031" s="71">
        <v>94663</v>
      </c>
      <c r="B5031" s="70" t="s">
        <v>4914</v>
      </c>
      <c r="C5031" s="71" t="s">
        <v>14</v>
      </c>
      <c r="D5031" s="72">
        <v>11.75</v>
      </c>
    </row>
    <row r="5032" spans="1:4" x14ac:dyDescent="0.25">
      <c r="A5032" s="71">
        <v>94665</v>
      </c>
      <c r="B5032" s="70" t="s">
        <v>4915</v>
      </c>
      <c r="C5032" s="71" t="s">
        <v>14</v>
      </c>
      <c r="D5032" s="72">
        <v>23.16</v>
      </c>
    </row>
    <row r="5033" spans="1:4" x14ac:dyDescent="0.25">
      <c r="A5033" s="71">
        <v>94667</v>
      </c>
      <c r="B5033" s="70" t="s">
        <v>4916</v>
      </c>
      <c r="C5033" s="71" t="s">
        <v>14</v>
      </c>
      <c r="D5033" s="72">
        <v>34.090000000000003</v>
      </c>
    </row>
    <row r="5034" spans="1:4" x14ac:dyDescent="0.25">
      <c r="A5034" s="71">
        <v>94669</v>
      </c>
      <c r="B5034" s="70" t="s">
        <v>4917</v>
      </c>
      <c r="C5034" s="71" t="s">
        <v>14</v>
      </c>
      <c r="D5034" s="72">
        <v>61.79</v>
      </c>
    </row>
    <row r="5035" spans="1:4" x14ac:dyDescent="0.25">
      <c r="A5035" s="71">
        <v>105177</v>
      </c>
      <c r="B5035" s="70" t="s">
        <v>4918</v>
      </c>
      <c r="C5035" s="71" t="s">
        <v>14</v>
      </c>
      <c r="D5035" s="72">
        <v>143.61000000000001</v>
      </c>
    </row>
    <row r="5036" spans="1:4" x14ac:dyDescent="0.25">
      <c r="A5036" s="71">
        <v>105176</v>
      </c>
      <c r="B5036" s="70" t="s">
        <v>4919</v>
      </c>
      <c r="C5036" s="71" t="s">
        <v>14</v>
      </c>
      <c r="D5036" s="72">
        <v>161.55000000000001</v>
      </c>
    </row>
    <row r="5037" spans="1:4" x14ac:dyDescent="0.25">
      <c r="A5037" s="71">
        <v>94466</v>
      </c>
      <c r="B5037" s="70" t="s">
        <v>4920</v>
      </c>
      <c r="C5037" s="71" t="s">
        <v>14</v>
      </c>
      <c r="D5037" s="72">
        <v>51.76</v>
      </c>
    </row>
    <row r="5038" spans="1:4" x14ac:dyDescent="0.25">
      <c r="A5038" s="71">
        <v>94468</v>
      </c>
      <c r="B5038" s="70" t="s">
        <v>4921</v>
      </c>
      <c r="C5038" s="71" t="s">
        <v>14</v>
      </c>
      <c r="D5038" s="72">
        <v>73.86</v>
      </c>
    </row>
    <row r="5039" spans="1:4" x14ac:dyDescent="0.25">
      <c r="A5039" s="71">
        <v>94470</v>
      </c>
      <c r="B5039" s="70" t="s">
        <v>4922</v>
      </c>
      <c r="C5039" s="71" t="s">
        <v>14</v>
      </c>
      <c r="D5039" s="72">
        <v>112.31</v>
      </c>
    </row>
    <row r="5040" spans="1:4" x14ac:dyDescent="0.25">
      <c r="A5040" s="71">
        <v>105225</v>
      </c>
      <c r="B5040" s="70" t="s">
        <v>4923</v>
      </c>
      <c r="C5040" s="71" t="s">
        <v>14</v>
      </c>
      <c r="D5040" s="72">
        <v>18.23</v>
      </c>
    </row>
    <row r="5041" spans="1:4" x14ac:dyDescent="0.25">
      <c r="A5041" s="71">
        <v>105226</v>
      </c>
      <c r="B5041" s="70" t="s">
        <v>4924</v>
      </c>
      <c r="C5041" s="71" t="s">
        <v>14</v>
      </c>
      <c r="D5041" s="72">
        <v>43.72</v>
      </c>
    </row>
    <row r="5042" spans="1:4" x14ac:dyDescent="0.25">
      <c r="A5042" s="71">
        <v>105227</v>
      </c>
      <c r="B5042" s="70" t="s">
        <v>4925</v>
      </c>
      <c r="C5042" s="71" t="s">
        <v>14</v>
      </c>
      <c r="D5042" s="72">
        <v>62.79</v>
      </c>
    </row>
    <row r="5043" spans="1:4" x14ac:dyDescent="0.25">
      <c r="A5043" s="71">
        <v>105212</v>
      </c>
      <c r="B5043" s="70" t="s">
        <v>4926</v>
      </c>
      <c r="C5043" s="71" t="s">
        <v>14</v>
      </c>
      <c r="D5043" s="72">
        <v>242.11</v>
      </c>
    </row>
    <row r="5044" spans="1:4" x14ac:dyDescent="0.25">
      <c r="A5044" s="71">
        <v>105211</v>
      </c>
      <c r="B5044" s="70" t="s">
        <v>4927</v>
      </c>
      <c r="C5044" s="71" t="s">
        <v>14</v>
      </c>
      <c r="D5044" s="72">
        <v>243.81</v>
      </c>
    </row>
    <row r="5045" spans="1:4" x14ac:dyDescent="0.25">
      <c r="A5045" s="71">
        <v>105189</v>
      </c>
      <c r="B5045" s="70" t="s">
        <v>4928</v>
      </c>
      <c r="C5045" s="71" t="s">
        <v>14</v>
      </c>
      <c r="D5045" s="72">
        <v>20.7</v>
      </c>
    </row>
    <row r="5046" spans="1:4" x14ac:dyDescent="0.25">
      <c r="A5046" s="71">
        <v>105190</v>
      </c>
      <c r="B5046" s="70" t="s">
        <v>4929</v>
      </c>
      <c r="C5046" s="71" t="s">
        <v>14</v>
      </c>
      <c r="D5046" s="72">
        <v>25.84</v>
      </c>
    </row>
    <row r="5047" spans="1:4" x14ac:dyDescent="0.25">
      <c r="A5047" s="71">
        <v>94625</v>
      </c>
      <c r="B5047" s="70" t="s">
        <v>4930</v>
      </c>
      <c r="C5047" s="71" t="s">
        <v>14</v>
      </c>
      <c r="D5047" s="72">
        <v>1547.94</v>
      </c>
    </row>
    <row r="5048" spans="1:4" x14ac:dyDescent="0.25">
      <c r="A5048" s="71">
        <v>94622</v>
      </c>
      <c r="B5048" s="70" t="s">
        <v>4931</v>
      </c>
      <c r="C5048" s="71" t="s">
        <v>14</v>
      </c>
      <c r="D5048" s="72">
        <v>201.49</v>
      </c>
    </row>
    <row r="5049" spans="1:4" x14ac:dyDescent="0.25">
      <c r="A5049" s="71">
        <v>94623</v>
      </c>
      <c r="B5049" s="70" t="s">
        <v>4932</v>
      </c>
      <c r="C5049" s="71" t="s">
        <v>14</v>
      </c>
      <c r="D5049" s="72">
        <v>486.97</v>
      </c>
    </row>
    <row r="5050" spans="1:4" x14ac:dyDescent="0.25">
      <c r="A5050" s="71">
        <v>94624</v>
      </c>
      <c r="B5050" s="70" t="s">
        <v>4933</v>
      </c>
      <c r="C5050" s="71" t="s">
        <v>14</v>
      </c>
      <c r="D5050" s="72">
        <v>736.14</v>
      </c>
    </row>
    <row r="5051" spans="1:4" x14ac:dyDescent="0.25">
      <c r="A5051" s="71">
        <v>94763</v>
      </c>
      <c r="B5051" s="70" t="s">
        <v>4934</v>
      </c>
      <c r="C5051" s="71" t="s">
        <v>14</v>
      </c>
      <c r="D5051" s="72">
        <v>389.86</v>
      </c>
    </row>
    <row r="5052" spans="1:4" x14ac:dyDescent="0.25">
      <c r="A5052" s="71">
        <v>94756</v>
      </c>
      <c r="B5052" s="70" t="s">
        <v>4935</v>
      </c>
      <c r="C5052" s="71" t="s">
        <v>14</v>
      </c>
      <c r="D5052" s="72">
        <v>13.44</v>
      </c>
    </row>
    <row r="5053" spans="1:4" x14ac:dyDescent="0.25">
      <c r="A5053" s="71">
        <v>94757</v>
      </c>
      <c r="B5053" s="70" t="s">
        <v>4936</v>
      </c>
      <c r="C5053" s="71" t="s">
        <v>14</v>
      </c>
      <c r="D5053" s="72">
        <v>21.45</v>
      </c>
    </row>
    <row r="5054" spans="1:4" x14ac:dyDescent="0.25">
      <c r="A5054" s="71">
        <v>94758</v>
      </c>
      <c r="B5054" s="70" t="s">
        <v>4937</v>
      </c>
      <c r="C5054" s="71" t="s">
        <v>14</v>
      </c>
      <c r="D5054" s="72">
        <v>55.81</v>
      </c>
    </row>
    <row r="5055" spans="1:4" x14ac:dyDescent="0.25">
      <c r="A5055" s="71">
        <v>94759</v>
      </c>
      <c r="B5055" s="70" t="s">
        <v>4938</v>
      </c>
      <c r="C5055" s="71" t="s">
        <v>14</v>
      </c>
      <c r="D5055" s="72">
        <v>71.02</v>
      </c>
    </row>
    <row r="5056" spans="1:4" x14ac:dyDescent="0.25">
      <c r="A5056" s="71">
        <v>94760</v>
      </c>
      <c r="B5056" s="70" t="s">
        <v>4939</v>
      </c>
      <c r="C5056" s="71" t="s">
        <v>14</v>
      </c>
      <c r="D5056" s="72">
        <v>113.34</v>
      </c>
    </row>
    <row r="5057" spans="1:4" x14ac:dyDescent="0.25">
      <c r="A5057" s="71">
        <v>94761</v>
      </c>
      <c r="B5057" s="70" t="s">
        <v>4940</v>
      </c>
      <c r="C5057" s="71" t="s">
        <v>14</v>
      </c>
      <c r="D5057" s="72">
        <v>246.38</v>
      </c>
    </row>
    <row r="5058" spans="1:4" x14ac:dyDescent="0.25">
      <c r="A5058" s="71">
        <v>94762</v>
      </c>
      <c r="B5058" s="70" t="s">
        <v>4941</v>
      </c>
      <c r="C5058" s="71" t="s">
        <v>14</v>
      </c>
      <c r="D5058" s="72">
        <v>297.95</v>
      </c>
    </row>
    <row r="5059" spans="1:4" x14ac:dyDescent="0.25">
      <c r="A5059" s="71">
        <v>94462</v>
      </c>
      <c r="B5059" s="70" t="s">
        <v>4942</v>
      </c>
      <c r="C5059" s="71" t="s">
        <v>16</v>
      </c>
      <c r="D5059" s="72">
        <v>94.52</v>
      </c>
    </row>
    <row r="5060" spans="1:4" x14ac:dyDescent="0.25">
      <c r="A5060" s="71">
        <v>94463</v>
      </c>
      <c r="B5060" s="70" t="s">
        <v>4943</v>
      </c>
      <c r="C5060" s="71" t="s">
        <v>16</v>
      </c>
      <c r="D5060" s="72">
        <v>116.03</v>
      </c>
    </row>
    <row r="5061" spans="1:4" x14ac:dyDescent="0.25">
      <c r="A5061" s="71">
        <v>94464</v>
      </c>
      <c r="B5061" s="70" t="s">
        <v>4944</v>
      </c>
      <c r="C5061" s="71" t="s">
        <v>16</v>
      </c>
      <c r="D5061" s="72">
        <v>152.80000000000001</v>
      </c>
    </row>
    <row r="5062" spans="1:4" x14ac:dyDescent="0.25">
      <c r="A5062" s="71">
        <v>94605</v>
      </c>
      <c r="B5062" s="70" t="s">
        <v>4945</v>
      </c>
      <c r="C5062" s="71" t="s">
        <v>16</v>
      </c>
      <c r="D5062" s="72">
        <v>656.09</v>
      </c>
    </row>
    <row r="5063" spans="1:4" x14ac:dyDescent="0.25">
      <c r="A5063" s="71">
        <v>94602</v>
      </c>
      <c r="B5063" s="70" t="s">
        <v>4946</v>
      </c>
      <c r="C5063" s="71" t="s">
        <v>16</v>
      </c>
      <c r="D5063" s="72">
        <v>229.94</v>
      </c>
    </row>
    <row r="5064" spans="1:4" x14ac:dyDescent="0.25">
      <c r="A5064" s="71">
        <v>94603</v>
      </c>
      <c r="B5064" s="70" t="s">
        <v>4947</v>
      </c>
      <c r="C5064" s="71" t="s">
        <v>16</v>
      </c>
      <c r="D5064" s="72">
        <v>315.64</v>
      </c>
    </row>
    <row r="5065" spans="1:4" x14ac:dyDescent="0.25">
      <c r="A5065" s="71">
        <v>94604</v>
      </c>
      <c r="B5065" s="70" t="s">
        <v>4948</v>
      </c>
      <c r="C5065" s="71" t="s">
        <v>16</v>
      </c>
      <c r="D5065" s="72">
        <v>451.53</v>
      </c>
    </row>
    <row r="5066" spans="1:4" x14ac:dyDescent="0.25">
      <c r="A5066" s="71">
        <v>94723</v>
      </c>
      <c r="B5066" s="70" t="s">
        <v>4949</v>
      </c>
      <c r="C5066" s="71" t="s">
        <v>16</v>
      </c>
      <c r="D5066" s="72">
        <v>507.13</v>
      </c>
    </row>
    <row r="5067" spans="1:4" x14ac:dyDescent="0.25">
      <c r="A5067" s="71">
        <v>94716</v>
      </c>
      <c r="B5067" s="70" t="s">
        <v>4950</v>
      </c>
      <c r="C5067" s="71" t="s">
        <v>16</v>
      </c>
      <c r="D5067" s="72">
        <v>24.66</v>
      </c>
    </row>
    <row r="5068" spans="1:4" x14ac:dyDescent="0.25">
      <c r="A5068" s="71">
        <v>94717</v>
      </c>
      <c r="B5068" s="70" t="s">
        <v>4951</v>
      </c>
      <c r="C5068" s="71" t="s">
        <v>16</v>
      </c>
      <c r="D5068" s="72">
        <v>41.6</v>
      </c>
    </row>
    <row r="5069" spans="1:4" x14ac:dyDescent="0.25">
      <c r="A5069" s="71">
        <v>94718</v>
      </c>
      <c r="B5069" s="70" t="s">
        <v>4952</v>
      </c>
      <c r="C5069" s="71" t="s">
        <v>16</v>
      </c>
      <c r="D5069" s="72">
        <v>54.31</v>
      </c>
    </row>
    <row r="5070" spans="1:4" x14ac:dyDescent="0.25">
      <c r="A5070" s="71">
        <v>94719</v>
      </c>
      <c r="B5070" s="70" t="s">
        <v>4953</v>
      </c>
      <c r="C5070" s="71" t="s">
        <v>16</v>
      </c>
      <c r="D5070" s="72">
        <v>72.56</v>
      </c>
    </row>
    <row r="5071" spans="1:4" x14ac:dyDescent="0.25">
      <c r="A5071" s="71">
        <v>94720</v>
      </c>
      <c r="B5071" s="70" t="s">
        <v>4954</v>
      </c>
      <c r="C5071" s="71" t="s">
        <v>16</v>
      </c>
      <c r="D5071" s="72">
        <v>106.22</v>
      </c>
    </row>
    <row r="5072" spans="1:4" x14ac:dyDescent="0.25">
      <c r="A5072" s="71">
        <v>94721</v>
      </c>
      <c r="B5072" s="70" t="s">
        <v>4955</v>
      </c>
      <c r="C5072" s="71" t="s">
        <v>16</v>
      </c>
      <c r="D5072" s="72">
        <v>172.08</v>
      </c>
    </row>
    <row r="5073" spans="1:4" x14ac:dyDescent="0.25">
      <c r="A5073" s="71">
        <v>94722</v>
      </c>
      <c r="B5073" s="70" t="s">
        <v>4956</v>
      </c>
      <c r="C5073" s="71" t="s">
        <v>16</v>
      </c>
      <c r="D5073" s="72">
        <v>268.76</v>
      </c>
    </row>
    <row r="5074" spans="1:4" x14ac:dyDescent="0.25">
      <c r="A5074" s="71">
        <v>96726</v>
      </c>
      <c r="B5074" s="70" t="s">
        <v>19106</v>
      </c>
      <c r="C5074" s="71" t="s">
        <v>16</v>
      </c>
      <c r="D5074" s="72">
        <v>167.29</v>
      </c>
    </row>
    <row r="5075" spans="1:4" x14ac:dyDescent="0.25">
      <c r="A5075" s="71">
        <v>96735</v>
      </c>
      <c r="B5075" s="70" t="s">
        <v>19107</v>
      </c>
      <c r="C5075" s="71" t="s">
        <v>16</v>
      </c>
      <c r="D5075" s="72">
        <v>319.72000000000003</v>
      </c>
    </row>
    <row r="5076" spans="1:4" x14ac:dyDescent="0.25">
      <c r="A5076" s="71">
        <v>96718</v>
      </c>
      <c r="B5076" s="70" t="s">
        <v>19108</v>
      </c>
      <c r="C5076" s="71" t="s">
        <v>16</v>
      </c>
      <c r="D5076" s="72">
        <v>14.61</v>
      </c>
    </row>
    <row r="5077" spans="1:4" x14ac:dyDescent="0.25">
      <c r="A5077" s="71">
        <v>96727</v>
      </c>
      <c r="B5077" s="70" t="s">
        <v>19109</v>
      </c>
      <c r="C5077" s="71" t="s">
        <v>16</v>
      </c>
      <c r="D5077" s="72">
        <v>16.55</v>
      </c>
    </row>
    <row r="5078" spans="1:4" x14ac:dyDescent="0.25">
      <c r="A5078" s="71">
        <v>96719</v>
      </c>
      <c r="B5078" s="70" t="s">
        <v>19110</v>
      </c>
      <c r="C5078" s="71" t="s">
        <v>16</v>
      </c>
      <c r="D5078" s="72">
        <v>18.86</v>
      </c>
    </row>
    <row r="5079" spans="1:4" x14ac:dyDescent="0.25">
      <c r="A5079" s="71">
        <v>96728</v>
      </c>
      <c r="B5079" s="70" t="s">
        <v>19111</v>
      </c>
      <c r="C5079" s="71" t="s">
        <v>16</v>
      </c>
      <c r="D5079" s="72">
        <v>21.58</v>
      </c>
    </row>
    <row r="5080" spans="1:4" x14ac:dyDescent="0.25">
      <c r="A5080" s="71">
        <v>96720</v>
      </c>
      <c r="B5080" s="70" t="s">
        <v>19112</v>
      </c>
      <c r="C5080" s="71" t="s">
        <v>16</v>
      </c>
      <c r="D5080" s="72">
        <v>16.86</v>
      </c>
    </row>
    <row r="5081" spans="1:4" x14ac:dyDescent="0.25">
      <c r="A5081" s="71">
        <v>96729</v>
      </c>
      <c r="B5081" s="70" t="s">
        <v>19113</v>
      </c>
      <c r="C5081" s="71" t="s">
        <v>16</v>
      </c>
      <c r="D5081" s="72">
        <v>27.98</v>
      </c>
    </row>
    <row r="5082" spans="1:4" x14ac:dyDescent="0.25">
      <c r="A5082" s="71">
        <v>96721</v>
      </c>
      <c r="B5082" s="70" t="s">
        <v>19114</v>
      </c>
      <c r="C5082" s="71" t="s">
        <v>16</v>
      </c>
      <c r="D5082" s="72">
        <v>22.01</v>
      </c>
    </row>
    <row r="5083" spans="1:4" x14ac:dyDescent="0.25">
      <c r="A5083" s="71">
        <v>96730</v>
      </c>
      <c r="B5083" s="70" t="s">
        <v>19115</v>
      </c>
      <c r="C5083" s="71" t="s">
        <v>16</v>
      </c>
      <c r="D5083" s="72">
        <v>38.93</v>
      </c>
    </row>
    <row r="5084" spans="1:4" x14ac:dyDescent="0.25">
      <c r="A5084" s="71">
        <v>96722</v>
      </c>
      <c r="B5084" s="70" t="s">
        <v>19116</v>
      </c>
      <c r="C5084" s="71" t="s">
        <v>16</v>
      </c>
      <c r="D5084" s="72">
        <v>34.15</v>
      </c>
    </row>
    <row r="5085" spans="1:4" x14ac:dyDescent="0.25">
      <c r="A5085" s="71">
        <v>96731</v>
      </c>
      <c r="B5085" s="70" t="s">
        <v>19117</v>
      </c>
      <c r="C5085" s="71" t="s">
        <v>16</v>
      </c>
      <c r="D5085" s="72">
        <v>59.25</v>
      </c>
    </row>
    <row r="5086" spans="1:4" x14ac:dyDescent="0.25">
      <c r="A5086" s="71">
        <v>96723</v>
      </c>
      <c r="B5086" s="70" t="s">
        <v>19118</v>
      </c>
      <c r="C5086" s="71" t="s">
        <v>16</v>
      </c>
      <c r="D5086" s="72">
        <v>53.37</v>
      </c>
    </row>
    <row r="5087" spans="1:4" x14ac:dyDescent="0.25">
      <c r="A5087" s="71">
        <v>96732</v>
      </c>
      <c r="B5087" s="70" t="s">
        <v>19119</v>
      </c>
      <c r="C5087" s="71" t="s">
        <v>16</v>
      </c>
      <c r="D5087" s="72">
        <v>100.51</v>
      </c>
    </row>
    <row r="5088" spans="1:4" x14ac:dyDescent="0.25">
      <c r="A5088" s="71">
        <v>96724</v>
      </c>
      <c r="B5088" s="70" t="s">
        <v>19120</v>
      </c>
      <c r="C5088" s="71" t="s">
        <v>16</v>
      </c>
      <c r="D5088" s="72">
        <v>68.540000000000006</v>
      </c>
    </row>
    <row r="5089" spans="1:4" x14ac:dyDescent="0.25">
      <c r="A5089" s="71">
        <v>96733</v>
      </c>
      <c r="B5089" s="70" t="s">
        <v>19121</v>
      </c>
      <c r="C5089" s="71" t="s">
        <v>16</v>
      </c>
      <c r="D5089" s="72">
        <v>137.18</v>
      </c>
    </row>
    <row r="5090" spans="1:4" x14ac:dyDescent="0.25">
      <c r="A5090" s="71">
        <v>96725</v>
      </c>
      <c r="B5090" s="70" t="s">
        <v>19122</v>
      </c>
      <c r="C5090" s="71" t="s">
        <v>16</v>
      </c>
      <c r="D5090" s="72">
        <v>113.01</v>
      </c>
    </row>
    <row r="5091" spans="1:4" x14ac:dyDescent="0.25">
      <c r="A5091" s="71">
        <v>96734</v>
      </c>
      <c r="B5091" s="70" t="s">
        <v>19123</v>
      </c>
      <c r="C5091" s="71" t="s">
        <v>16</v>
      </c>
      <c r="D5091" s="72">
        <v>229.92</v>
      </c>
    </row>
    <row r="5092" spans="1:4" x14ac:dyDescent="0.25">
      <c r="A5092" s="71">
        <v>94655</v>
      </c>
      <c r="B5092" s="70" t="s">
        <v>4957</v>
      </c>
      <c r="C5092" s="71" t="s">
        <v>16</v>
      </c>
      <c r="D5092" s="72">
        <v>115.51</v>
      </c>
    </row>
    <row r="5093" spans="1:4" x14ac:dyDescent="0.25">
      <c r="A5093" s="71">
        <v>94648</v>
      </c>
      <c r="B5093" s="70" t="s">
        <v>19124</v>
      </c>
      <c r="C5093" s="71" t="s">
        <v>16</v>
      </c>
      <c r="D5093" s="72">
        <v>6.4</v>
      </c>
    </row>
    <row r="5094" spans="1:4" x14ac:dyDescent="0.25">
      <c r="A5094" s="71">
        <v>94649</v>
      </c>
      <c r="B5094" s="70" t="s">
        <v>4958</v>
      </c>
      <c r="C5094" s="71" t="s">
        <v>16</v>
      </c>
      <c r="D5094" s="72">
        <v>12.04</v>
      </c>
    </row>
    <row r="5095" spans="1:4" x14ac:dyDescent="0.25">
      <c r="A5095" s="71">
        <v>94650</v>
      </c>
      <c r="B5095" s="70" t="s">
        <v>4959</v>
      </c>
      <c r="C5095" s="71" t="s">
        <v>16</v>
      </c>
      <c r="D5095" s="72">
        <v>18.25</v>
      </c>
    </row>
    <row r="5096" spans="1:4" x14ac:dyDescent="0.25">
      <c r="A5096" s="71">
        <v>94651</v>
      </c>
      <c r="B5096" s="70" t="s">
        <v>4960</v>
      </c>
      <c r="C5096" s="71" t="s">
        <v>16</v>
      </c>
      <c r="D5096" s="72">
        <v>21.12</v>
      </c>
    </row>
    <row r="5097" spans="1:4" x14ac:dyDescent="0.25">
      <c r="A5097" s="71">
        <v>94652</v>
      </c>
      <c r="B5097" s="70" t="s">
        <v>4961</v>
      </c>
      <c r="C5097" s="71" t="s">
        <v>16</v>
      </c>
      <c r="D5097" s="72">
        <v>33.21</v>
      </c>
    </row>
    <row r="5098" spans="1:4" x14ac:dyDescent="0.25">
      <c r="A5098" s="71">
        <v>94653</v>
      </c>
      <c r="B5098" s="70" t="s">
        <v>4962</v>
      </c>
      <c r="C5098" s="71" t="s">
        <v>16</v>
      </c>
      <c r="D5098" s="72">
        <v>53.76</v>
      </c>
    </row>
    <row r="5099" spans="1:4" x14ac:dyDescent="0.25">
      <c r="A5099" s="71">
        <v>94654</v>
      </c>
      <c r="B5099" s="70" t="s">
        <v>4963</v>
      </c>
      <c r="C5099" s="71" t="s">
        <v>16</v>
      </c>
      <c r="D5099" s="72">
        <v>73.39</v>
      </c>
    </row>
    <row r="5100" spans="1:4" x14ac:dyDescent="0.25">
      <c r="A5100" s="71">
        <v>94689</v>
      </c>
      <c r="B5100" s="70" t="s">
        <v>19125</v>
      </c>
      <c r="C5100" s="71" t="s">
        <v>14</v>
      </c>
      <c r="D5100" s="72">
        <v>8.99</v>
      </c>
    </row>
    <row r="5101" spans="1:4" x14ac:dyDescent="0.25">
      <c r="A5101" s="71">
        <v>94702</v>
      </c>
      <c r="B5101" s="70" t="s">
        <v>4964</v>
      </c>
      <c r="C5101" s="71" t="s">
        <v>14</v>
      </c>
      <c r="D5101" s="72">
        <v>179.77</v>
      </c>
    </row>
    <row r="5102" spans="1:4" x14ac:dyDescent="0.25">
      <c r="A5102" s="71">
        <v>94691</v>
      </c>
      <c r="B5102" s="70" t="s">
        <v>19126</v>
      </c>
      <c r="C5102" s="71" t="s">
        <v>14</v>
      </c>
      <c r="D5102" s="72">
        <v>13.01</v>
      </c>
    </row>
    <row r="5103" spans="1:4" x14ac:dyDescent="0.25">
      <c r="A5103" s="71">
        <v>94693</v>
      </c>
      <c r="B5103" s="70" t="s">
        <v>4965</v>
      </c>
      <c r="C5103" s="71" t="s">
        <v>14</v>
      </c>
      <c r="D5103" s="72">
        <v>17.02</v>
      </c>
    </row>
    <row r="5104" spans="1:4" x14ac:dyDescent="0.25">
      <c r="A5104" s="71">
        <v>94695</v>
      </c>
      <c r="B5104" s="70" t="s">
        <v>4966</v>
      </c>
      <c r="C5104" s="71" t="s">
        <v>14</v>
      </c>
      <c r="D5104" s="72">
        <v>29.8</v>
      </c>
    </row>
    <row r="5105" spans="1:4" x14ac:dyDescent="0.25">
      <c r="A5105" s="71">
        <v>94698</v>
      </c>
      <c r="B5105" s="70" t="s">
        <v>4967</v>
      </c>
      <c r="C5105" s="71" t="s">
        <v>14</v>
      </c>
      <c r="D5105" s="72">
        <v>64.069999999999993</v>
      </c>
    </row>
    <row r="5106" spans="1:4" x14ac:dyDescent="0.25">
      <c r="A5106" s="71">
        <v>94700</v>
      </c>
      <c r="B5106" s="70" t="s">
        <v>4968</v>
      </c>
      <c r="C5106" s="71" t="s">
        <v>14</v>
      </c>
      <c r="D5106" s="72">
        <v>125.04</v>
      </c>
    </row>
    <row r="5107" spans="1:4" x14ac:dyDescent="0.25">
      <c r="A5107" s="71">
        <v>94477</v>
      </c>
      <c r="B5107" s="70" t="s">
        <v>4969</v>
      </c>
      <c r="C5107" s="71" t="s">
        <v>14</v>
      </c>
      <c r="D5107" s="72">
        <v>99.04</v>
      </c>
    </row>
    <row r="5108" spans="1:4" x14ac:dyDescent="0.25">
      <c r="A5108" s="71">
        <v>94478</v>
      </c>
      <c r="B5108" s="70" t="s">
        <v>4970</v>
      </c>
      <c r="C5108" s="71" t="s">
        <v>14</v>
      </c>
      <c r="D5108" s="72">
        <v>166.52</v>
      </c>
    </row>
    <row r="5109" spans="1:4" x14ac:dyDescent="0.25">
      <c r="A5109" s="71">
        <v>94479</v>
      </c>
      <c r="B5109" s="70" t="s">
        <v>4971</v>
      </c>
      <c r="C5109" s="71" t="s">
        <v>14</v>
      </c>
      <c r="D5109" s="72">
        <v>217.5</v>
      </c>
    </row>
    <row r="5110" spans="1:4" x14ac:dyDescent="0.25">
      <c r="A5110" s="71">
        <v>96764</v>
      </c>
      <c r="B5110" s="70" t="s">
        <v>4972</v>
      </c>
      <c r="C5110" s="71" t="s">
        <v>14</v>
      </c>
      <c r="D5110" s="72">
        <v>313.05</v>
      </c>
    </row>
    <row r="5111" spans="1:4" x14ac:dyDescent="0.25">
      <c r="A5111" s="71">
        <v>105164</v>
      </c>
      <c r="B5111" s="70" t="s">
        <v>4973</v>
      </c>
      <c r="C5111" s="71" t="s">
        <v>14</v>
      </c>
      <c r="D5111" s="72">
        <v>10.01</v>
      </c>
    </row>
    <row r="5112" spans="1:4" x14ac:dyDescent="0.25">
      <c r="A5112" s="71">
        <v>105165</v>
      </c>
      <c r="B5112" s="70" t="s">
        <v>4974</v>
      </c>
      <c r="C5112" s="71" t="s">
        <v>14</v>
      </c>
      <c r="D5112" s="72">
        <v>10.09</v>
      </c>
    </row>
    <row r="5113" spans="1:4" x14ac:dyDescent="0.25">
      <c r="A5113" s="71">
        <v>96758</v>
      </c>
      <c r="B5113" s="70" t="s">
        <v>4975</v>
      </c>
      <c r="C5113" s="71" t="s">
        <v>14</v>
      </c>
      <c r="D5113" s="72">
        <v>16.03</v>
      </c>
    </row>
    <row r="5114" spans="1:4" x14ac:dyDescent="0.25">
      <c r="A5114" s="71">
        <v>96759</v>
      </c>
      <c r="B5114" s="70" t="s">
        <v>4976</v>
      </c>
      <c r="C5114" s="71" t="s">
        <v>14</v>
      </c>
      <c r="D5114" s="72">
        <v>24.29</v>
      </c>
    </row>
    <row r="5115" spans="1:4" x14ac:dyDescent="0.25">
      <c r="A5115" s="71">
        <v>96760</v>
      </c>
      <c r="B5115" s="70" t="s">
        <v>4977</v>
      </c>
      <c r="C5115" s="71" t="s">
        <v>14</v>
      </c>
      <c r="D5115" s="72">
        <v>40.450000000000003</v>
      </c>
    </row>
    <row r="5116" spans="1:4" x14ac:dyDescent="0.25">
      <c r="A5116" s="71">
        <v>96761</v>
      </c>
      <c r="B5116" s="70" t="s">
        <v>4978</v>
      </c>
      <c r="C5116" s="71" t="s">
        <v>14</v>
      </c>
      <c r="D5116" s="72">
        <v>60.77</v>
      </c>
    </row>
    <row r="5117" spans="1:4" x14ac:dyDescent="0.25">
      <c r="A5117" s="71">
        <v>96762</v>
      </c>
      <c r="B5117" s="70" t="s">
        <v>4979</v>
      </c>
      <c r="C5117" s="71" t="s">
        <v>14</v>
      </c>
      <c r="D5117" s="72">
        <v>116.73</v>
      </c>
    </row>
    <row r="5118" spans="1:4" x14ac:dyDescent="0.25">
      <c r="A5118" s="71">
        <v>96763</v>
      </c>
      <c r="B5118" s="70" t="s">
        <v>4980</v>
      </c>
      <c r="C5118" s="71" t="s">
        <v>14</v>
      </c>
      <c r="D5118" s="72">
        <v>156.4</v>
      </c>
    </row>
    <row r="5119" spans="1:4" x14ac:dyDescent="0.25">
      <c r="A5119" s="71">
        <v>94701</v>
      </c>
      <c r="B5119" s="70" t="s">
        <v>4981</v>
      </c>
      <c r="C5119" s="71" t="s">
        <v>14</v>
      </c>
      <c r="D5119" s="72">
        <v>215.5</v>
      </c>
    </row>
    <row r="5120" spans="1:4" x14ac:dyDescent="0.25">
      <c r="A5120" s="71">
        <v>94688</v>
      </c>
      <c r="B5120" s="70" t="s">
        <v>19127</v>
      </c>
      <c r="C5120" s="71" t="s">
        <v>14</v>
      </c>
      <c r="D5120" s="72">
        <v>6.55</v>
      </c>
    </row>
    <row r="5121" spans="1:4" x14ac:dyDescent="0.25">
      <c r="A5121" s="71">
        <v>94690</v>
      </c>
      <c r="B5121" s="70" t="s">
        <v>4982</v>
      </c>
      <c r="C5121" s="71" t="s">
        <v>14</v>
      </c>
      <c r="D5121" s="72">
        <v>10.81</v>
      </c>
    </row>
    <row r="5122" spans="1:4" x14ac:dyDescent="0.25">
      <c r="A5122" s="71">
        <v>94692</v>
      </c>
      <c r="B5122" s="70" t="s">
        <v>4983</v>
      </c>
      <c r="C5122" s="71" t="s">
        <v>14</v>
      </c>
      <c r="D5122" s="72">
        <v>18.399999999999999</v>
      </c>
    </row>
    <row r="5123" spans="1:4" x14ac:dyDescent="0.25">
      <c r="A5123" s="71">
        <v>94694</v>
      </c>
      <c r="B5123" s="70" t="s">
        <v>4984</v>
      </c>
      <c r="C5123" s="71" t="s">
        <v>14</v>
      </c>
      <c r="D5123" s="72">
        <v>22.85</v>
      </c>
    </row>
    <row r="5124" spans="1:4" x14ac:dyDescent="0.25">
      <c r="A5124" s="71">
        <v>94696</v>
      </c>
      <c r="B5124" s="70" t="s">
        <v>4985</v>
      </c>
      <c r="C5124" s="71" t="s">
        <v>14</v>
      </c>
      <c r="D5124" s="72">
        <v>48.38</v>
      </c>
    </row>
    <row r="5125" spans="1:4" x14ac:dyDescent="0.25">
      <c r="A5125" s="71">
        <v>94697</v>
      </c>
      <c r="B5125" s="70" t="s">
        <v>4986</v>
      </c>
      <c r="C5125" s="71" t="s">
        <v>14</v>
      </c>
      <c r="D5125" s="72">
        <v>83.08</v>
      </c>
    </row>
    <row r="5126" spans="1:4" x14ac:dyDescent="0.25">
      <c r="A5126" s="71">
        <v>94699</v>
      </c>
      <c r="B5126" s="70" t="s">
        <v>4987</v>
      </c>
      <c r="C5126" s="71" t="s">
        <v>14</v>
      </c>
      <c r="D5126" s="72">
        <v>110.12</v>
      </c>
    </row>
    <row r="5127" spans="1:4" x14ac:dyDescent="0.25">
      <c r="A5127" s="71">
        <v>105167</v>
      </c>
      <c r="B5127" s="70" t="s">
        <v>4988</v>
      </c>
      <c r="C5127" s="71" t="s">
        <v>14</v>
      </c>
      <c r="D5127" s="72">
        <v>212.65</v>
      </c>
    </row>
    <row r="5128" spans="1:4" x14ac:dyDescent="0.25">
      <c r="A5128" s="71">
        <v>105168</v>
      </c>
      <c r="B5128" s="70" t="s">
        <v>4989</v>
      </c>
      <c r="C5128" s="71" t="s">
        <v>14</v>
      </c>
      <c r="D5128" s="72">
        <v>0</v>
      </c>
    </row>
    <row r="5129" spans="1:4" x14ac:dyDescent="0.25">
      <c r="A5129" s="71">
        <v>105171</v>
      </c>
      <c r="B5129" s="70" t="s">
        <v>4990</v>
      </c>
      <c r="C5129" s="71" t="s">
        <v>14</v>
      </c>
      <c r="D5129" s="72">
        <v>0</v>
      </c>
    </row>
    <row r="5130" spans="1:4" x14ac:dyDescent="0.25">
      <c r="A5130" s="71">
        <v>105191</v>
      </c>
      <c r="B5130" s="70" t="s">
        <v>4991</v>
      </c>
      <c r="C5130" s="71" t="s">
        <v>14</v>
      </c>
      <c r="D5130" s="72">
        <v>0</v>
      </c>
    </row>
    <row r="5131" spans="1:4" x14ac:dyDescent="0.25">
      <c r="A5131" s="71">
        <v>105192</v>
      </c>
      <c r="B5131" s="70" t="s">
        <v>4992</v>
      </c>
      <c r="C5131" s="71" t="s">
        <v>14</v>
      </c>
      <c r="D5131" s="72">
        <v>0</v>
      </c>
    </row>
    <row r="5132" spans="1:4" x14ac:dyDescent="0.25">
      <c r="A5132" s="71">
        <v>96809</v>
      </c>
      <c r="B5132" s="70" t="s">
        <v>4993</v>
      </c>
      <c r="C5132" s="71" t="s">
        <v>14</v>
      </c>
      <c r="D5132" s="72">
        <v>17.84</v>
      </c>
    </row>
    <row r="5133" spans="1:4" x14ac:dyDescent="0.25">
      <c r="A5133" s="71">
        <v>96812</v>
      </c>
      <c r="B5133" s="70" t="s">
        <v>4994</v>
      </c>
      <c r="C5133" s="71" t="s">
        <v>14</v>
      </c>
      <c r="D5133" s="72">
        <v>18.55</v>
      </c>
    </row>
    <row r="5134" spans="1:4" x14ac:dyDescent="0.25">
      <c r="A5134" s="71">
        <v>96813</v>
      </c>
      <c r="B5134" s="70" t="s">
        <v>4995</v>
      </c>
      <c r="C5134" s="71" t="s">
        <v>14</v>
      </c>
      <c r="D5134" s="72">
        <v>21.2</v>
      </c>
    </row>
    <row r="5135" spans="1:4" x14ac:dyDescent="0.25">
      <c r="A5135" s="71">
        <v>96817</v>
      </c>
      <c r="B5135" s="70" t="s">
        <v>4996</v>
      </c>
      <c r="C5135" s="71" t="s">
        <v>14</v>
      </c>
      <c r="D5135" s="72">
        <v>32.57</v>
      </c>
    </row>
    <row r="5136" spans="1:4" x14ac:dyDescent="0.25">
      <c r="A5136" s="71">
        <v>96816</v>
      </c>
      <c r="B5136" s="70" t="s">
        <v>4997</v>
      </c>
      <c r="C5136" s="71" t="s">
        <v>14</v>
      </c>
      <c r="D5136" s="72">
        <v>24.06</v>
      </c>
    </row>
    <row r="5137" spans="1:4" x14ac:dyDescent="0.25">
      <c r="A5137" s="71">
        <v>96821</v>
      </c>
      <c r="B5137" s="70" t="s">
        <v>4998</v>
      </c>
      <c r="C5137" s="71" t="s">
        <v>14</v>
      </c>
      <c r="D5137" s="72">
        <v>36.31</v>
      </c>
    </row>
    <row r="5138" spans="1:4" x14ac:dyDescent="0.25">
      <c r="A5138" s="71">
        <v>96824</v>
      </c>
      <c r="B5138" s="70" t="s">
        <v>4999</v>
      </c>
      <c r="C5138" s="71" t="s">
        <v>14</v>
      </c>
      <c r="D5138" s="72">
        <v>16.8</v>
      </c>
    </row>
    <row r="5139" spans="1:4" x14ac:dyDescent="0.25">
      <c r="A5139" s="71">
        <v>96827</v>
      </c>
      <c r="B5139" s="70" t="s">
        <v>5000</v>
      </c>
      <c r="C5139" s="71" t="s">
        <v>14</v>
      </c>
      <c r="D5139" s="72">
        <v>18.36</v>
      </c>
    </row>
    <row r="5140" spans="1:4" x14ac:dyDescent="0.25">
      <c r="A5140" s="71">
        <v>96828</v>
      </c>
      <c r="B5140" s="70" t="s">
        <v>5001</v>
      </c>
      <c r="C5140" s="71" t="s">
        <v>14</v>
      </c>
      <c r="D5140" s="72">
        <v>22.8</v>
      </c>
    </row>
    <row r="5141" spans="1:4" x14ac:dyDescent="0.25">
      <c r="A5141" s="71">
        <v>96832</v>
      </c>
      <c r="B5141" s="70" t="s">
        <v>5002</v>
      </c>
      <c r="C5141" s="71" t="s">
        <v>14</v>
      </c>
      <c r="D5141" s="72">
        <v>29.01</v>
      </c>
    </row>
    <row r="5142" spans="1:4" x14ac:dyDescent="0.25">
      <c r="A5142" s="71">
        <v>104525</v>
      </c>
      <c r="B5142" s="70" t="s">
        <v>5003</v>
      </c>
      <c r="C5142" s="71" t="s">
        <v>14</v>
      </c>
      <c r="D5142" s="72">
        <v>0</v>
      </c>
    </row>
    <row r="5143" spans="1:4" x14ac:dyDescent="0.25">
      <c r="A5143" s="71">
        <v>104563</v>
      </c>
      <c r="B5143" s="70" t="s">
        <v>5004</v>
      </c>
      <c r="C5143" s="71" t="s">
        <v>14</v>
      </c>
      <c r="D5143" s="72">
        <v>0</v>
      </c>
    </row>
    <row r="5144" spans="1:4" x14ac:dyDescent="0.25">
      <c r="A5144" s="71">
        <v>104531</v>
      </c>
      <c r="B5144" s="70" t="s">
        <v>5005</v>
      </c>
      <c r="C5144" s="71" t="s">
        <v>14</v>
      </c>
      <c r="D5144" s="72">
        <v>0</v>
      </c>
    </row>
    <row r="5145" spans="1:4" x14ac:dyDescent="0.25">
      <c r="A5145" s="71">
        <v>104527</v>
      </c>
      <c r="B5145" s="70" t="s">
        <v>5006</v>
      </c>
      <c r="C5145" s="71" t="s">
        <v>14</v>
      </c>
      <c r="D5145" s="72">
        <v>0</v>
      </c>
    </row>
    <row r="5146" spans="1:4" x14ac:dyDescent="0.25">
      <c r="A5146" s="71">
        <v>104529</v>
      </c>
      <c r="B5146" s="70" t="s">
        <v>5007</v>
      </c>
      <c r="C5146" s="71" t="s">
        <v>14</v>
      </c>
      <c r="D5146" s="72">
        <v>0</v>
      </c>
    </row>
    <row r="5147" spans="1:4" x14ac:dyDescent="0.25">
      <c r="A5147" s="71">
        <v>104564</v>
      </c>
      <c r="B5147" s="70" t="s">
        <v>5008</v>
      </c>
      <c r="C5147" s="71" t="s">
        <v>14</v>
      </c>
      <c r="D5147" s="72">
        <v>0</v>
      </c>
    </row>
    <row r="5148" spans="1:4" x14ac:dyDescent="0.25">
      <c r="A5148" s="71">
        <v>104533</v>
      </c>
      <c r="B5148" s="70" t="s">
        <v>5009</v>
      </c>
      <c r="C5148" s="71" t="s">
        <v>14</v>
      </c>
      <c r="D5148" s="72">
        <v>0</v>
      </c>
    </row>
    <row r="5149" spans="1:4" x14ac:dyDescent="0.25">
      <c r="A5149" s="71">
        <v>104535</v>
      </c>
      <c r="B5149" s="70" t="s">
        <v>5010</v>
      </c>
      <c r="C5149" s="71" t="s">
        <v>14</v>
      </c>
      <c r="D5149" s="72">
        <v>0</v>
      </c>
    </row>
    <row r="5150" spans="1:4" x14ac:dyDescent="0.25">
      <c r="A5150" s="71">
        <v>96810</v>
      </c>
      <c r="B5150" s="70" t="s">
        <v>5011</v>
      </c>
      <c r="C5150" s="71" t="s">
        <v>14</v>
      </c>
      <c r="D5150" s="72">
        <v>19.32</v>
      </c>
    </row>
    <row r="5151" spans="1:4" x14ac:dyDescent="0.25">
      <c r="A5151" s="71">
        <v>104524</v>
      </c>
      <c r="B5151" s="70" t="s">
        <v>5012</v>
      </c>
      <c r="C5151" s="71" t="s">
        <v>14</v>
      </c>
      <c r="D5151" s="72">
        <v>0</v>
      </c>
    </row>
    <row r="5152" spans="1:4" x14ac:dyDescent="0.25">
      <c r="A5152" s="71">
        <v>104530</v>
      </c>
      <c r="B5152" s="70" t="s">
        <v>5013</v>
      </c>
      <c r="C5152" s="71" t="s">
        <v>14</v>
      </c>
      <c r="D5152" s="72">
        <v>0</v>
      </c>
    </row>
    <row r="5153" spans="1:4" x14ac:dyDescent="0.25">
      <c r="A5153" s="71">
        <v>104526</v>
      </c>
      <c r="B5153" s="70" t="s">
        <v>5014</v>
      </c>
      <c r="C5153" s="71" t="s">
        <v>14</v>
      </c>
      <c r="D5153" s="72">
        <v>0</v>
      </c>
    </row>
    <row r="5154" spans="1:4" x14ac:dyDescent="0.25">
      <c r="A5154" s="71">
        <v>104528</v>
      </c>
      <c r="B5154" s="70" t="s">
        <v>5015</v>
      </c>
      <c r="C5154" s="71" t="s">
        <v>14</v>
      </c>
      <c r="D5154" s="72">
        <v>0</v>
      </c>
    </row>
    <row r="5155" spans="1:4" x14ac:dyDescent="0.25">
      <c r="A5155" s="71">
        <v>104532</v>
      </c>
      <c r="B5155" s="70" t="s">
        <v>5016</v>
      </c>
      <c r="C5155" s="71" t="s">
        <v>14</v>
      </c>
      <c r="D5155" s="72">
        <v>0</v>
      </c>
    </row>
    <row r="5156" spans="1:4" x14ac:dyDescent="0.25">
      <c r="A5156" s="71">
        <v>104534</v>
      </c>
      <c r="B5156" s="70" t="s">
        <v>5017</v>
      </c>
      <c r="C5156" s="71" t="s">
        <v>14</v>
      </c>
      <c r="D5156" s="72">
        <v>0</v>
      </c>
    </row>
    <row r="5157" spans="1:4" x14ac:dyDescent="0.25">
      <c r="A5157" s="71">
        <v>96873</v>
      </c>
      <c r="B5157" s="70" t="s">
        <v>5018</v>
      </c>
      <c r="C5157" s="71" t="s">
        <v>14</v>
      </c>
      <c r="D5157" s="72">
        <v>61.96</v>
      </c>
    </row>
    <row r="5158" spans="1:4" x14ac:dyDescent="0.25">
      <c r="A5158" s="71">
        <v>96872</v>
      </c>
      <c r="B5158" s="70" t="s">
        <v>5019</v>
      </c>
      <c r="C5158" s="71" t="s">
        <v>14</v>
      </c>
      <c r="D5158" s="72">
        <v>46</v>
      </c>
    </row>
    <row r="5159" spans="1:4" x14ac:dyDescent="0.25">
      <c r="A5159" s="71">
        <v>96876</v>
      </c>
      <c r="B5159" s="70" t="s">
        <v>5020</v>
      </c>
      <c r="C5159" s="71" t="s">
        <v>14</v>
      </c>
      <c r="D5159" s="72">
        <v>178.4</v>
      </c>
    </row>
    <row r="5160" spans="1:4" x14ac:dyDescent="0.25">
      <c r="A5160" s="71">
        <v>96878</v>
      </c>
      <c r="B5160" s="70" t="s">
        <v>5021</v>
      </c>
      <c r="C5160" s="71" t="s">
        <v>14</v>
      </c>
      <c r="D5160" s="72">
        <v>200.45</v>
      </c>
    </row>
    <row r="5161" spans="1:4" x14ac:dyDescent="0.25">
      <c r="A5161" s="71">
        <v>96875</v>
      </c>
      <c r="B5161" s="70" t="s">
        <v>5022</v>
      </c>
      <c r="C5161" s="71" t="s">
        <v>14</v>
      </c>
      <c r="D5161" s="72">
        <v>74.37</v>
      </c>
    </row>
    <row r="5162" spans="1:4" x14ac:dyDescent="0.25">
      <c r="A5162" s="71">
        <v>96874</v>
      </c>
      <c r="B5162" s="70" t="s">
        <v>5023</v>
      </c>
      <c r="C5162" s="71" t="s">
        <v>14</v>
      </c>
      <c r="D5162" s="72">
        <v>56.04</v>
      </c>
    </row>
    <row r="5163" spans="1:4" x14ac:dyDescent="0.25">
      <c r="A5163" s="71">
        <v>96879</v>
      </c>
      <c r="B5163" s="70" t="s">
        <v>5024</v>
      </c>
      <c r="C5163" s="71" t="s">
        <v>14</v>
      </c>
      <c r="D5163" s="72">
        <v>194.03</v>
      </c>
    </row>
    <row r="5164" spans="1:4" x14ac:dyDescent="0.25">
      <c r="A5164" s="71">
        <v>96881</v>
      </c>
      <c r="B5164" s="70" t="s">
        <v>5025</v>
      </c>
      <c r="C5164" s="71" t="s">
        <v>14</v>
      </c>
      <c r="D5164" s="72">
        <v>230.47</v>
      </c>
    </row>
    <row r="5165" spans="1:4" x14ac:dyDescent="0.25">
      <c r="A5165" s="71">
        <v>96837</v>
      </c>
      <c r="B5165" s="70" t="s">
        <v>5026</v>
      </c>
      <c r="C5165" s="71" t="s">
        <v>14</v>
      </c>
      <c r="D5165" s="72">
        <v>19.86</v>
      </c>
    </row>
    <row r="5166" spans="1:4" x14ac:dyDescent="0.25">
      <c r="A5166" s="71">
        <v>96840</v>
      </c>
      <c r="B5166" s="70" t="s">
        <v>5027</v>
      </c>
      <c r="C5166" s="71" t="s">
        <v>14</v>
      </c>
      <c r="D5166" s="72">
        <v>24.02</v>
      </c>
    </row>
    <row r="5167" spans="1:4" x14ac:dyDescent="0.25">
      <c r="A5167" s="71">
        <v>96845</v>
      </c>
      <c r="B5167" s="70" t="s">
        <v>5028</v>
      </c>
      <c r="C5167" s="71" t="s">
        <v>14</v>
      </c>
      <c r="D5167" s="72">
        <v>38.6</v>
      </c>
    </row>
    <row r="5168" spans="1:4" x14ac:dyDescent="0.25">
      <c r="A5168" s="71">
        <v>96848</v>
      </c>
      <c r="B5168" s="70" t="s">
        <v>5029</v>
      </c>
      <c r="C5168" s="71" t="s">
        <v>14</v>
      </c>
      <c r="D5168" s="72">
        <v>51.49</v>
      </c>
    </row>
    <row r="5169" spans="1:4" x14ac:dyDescent="0.25">
      <c r="A5169" s="71">
        <v>96849</v>
      </c>
      <c r="B5169" s="70" t="s">
        <v>5030</v>
      </c>
      <c r="C5169" s="71" t="s">
        <v>14</v>
      </c>
      <c r="D5169" s="72">
        <v>16.010000000000002</v>
      </c>
    </row>
    <row r="5170" spans="1:4" x14ac:dyDescent="0.25">
      <c r="A5170" s="71">
        <v>96852</v>
      </c>
      <c r="B5170" s="70" t="s">
        <v>5031</v>
      </c>
      <c r="C5170" s="71" t="s">
        <v>14</v>
      </c>
      <c r="D5170" s="72">
        <v>20.49</v>
      </c>
    </row>
    <row r="5171" spans="1:4" x14ac:dyDescent="0.25">
      <c r="A5171" s="71">
        <v>96855</v>
      </c>
      <c r="B5171" s="70" t="s">
        <v>5032</v>
      </c>
      <c r="C5171" s="71" t="s">
        <v>14</v>
      </c>
      <c r="D5171" s="72">
        <v>32.69</v>
      </c>
    </row>
    <row r="5172" spans="1:4" x14ac:dyDescent="0.25">
      <c r="A5172" s="71">
        <v>96838</v>
      </c>
      <c r="B5172" s="70" t="s">
        <v>5033</v>
      </c>
      <c r="C5172" s="71" t="s">
        <v>14</v>
      </c>
      <c r="D5172" s="72">
        <v>23.67</v>
      </c>
    </row>
    <row r="5173" spans="1:4" x14ac:dyDescent="0.25">
      <c r="A5173" s="71">
        <v>96841</v>
      </c>
      <c r="B5173" s="70" t="s">
        <v>5034</v>
      </c>
      <c r="C5173" s="71" t="s">
        <v>14</v>
      </c>
      <c r="D5173" s="72">
        <v>26.38</v>
      </c>
    </row>
    <row r="5174" spans="1:4" x14ac:dyDescent="0.25">
      <c r="A5174" s="71">
        <v>96842</v>
      </c>
      <c r="B5174" s="70" t="s">
        <v>5035</v>
      </c>
      <c r="C5174" s="71" t="s">
        <v>14</v>
      </c>
      <c r="D5174" s="72">
        <v>30.32</v>
      </c>
    </row>
    <row r="5175" spans="1:4" x14ac:dyDescent="0.25">
      <c r="A5175" s="71">
        <v>96846</v>
      </c>
      <c r="B5175" s="70" t="s">
        <v>5036</v>
      </c>
      <c r="C5175" s="71" t="s">
        <v>14</v>
      </c>
      <c r="D5175" s="72">
        <v>35.6</v>
      </c>
    </row>
    <row r="5176" spans="1:4" x14ac:dyDescent="0.25">
      <c r="A5176" s="71">
        <v>96850</v>
      </c>
      <c r="B5176" s="70" t="s">
        <v>5037</v>
      </c>
      <c r="C5176" s="71" t="s">
        <v>14</v>
      </c>
      <c r="D5176" s="72">
        <v>22.18</v>
      </c>
    </row>
    <row r="5177" spans="1:4" x14ac:dyDescent="0.25">
      <c r="A5177" s="71">
        <v>96853</v>
      </c>
      <c r="B5177" s="70" t="s">
        <v>5038</v>
      </c>
      <c r="C5177" s="71" t="s">
        <v>14</v>
      </c>
      <c r="D5177" s="72">
        <v>23.89</v>
      </c>
    </row>
    <row r="5178" spans="1:4" x14ac:dyDescent="0.25">
      <c r="A5178" s="71">
        <v>96854</v>
      </c>
      <c r="B5178" s="70" t="s">
        <v>5039</v>
      </c>
      <c r="C5178" s="71" t="s">
        <v>14</v>
      </c>
      <c r="D5178" s="72">
        <v>29.66</v>
      </c>
    </row>
    <row r="5179" spans="1:4" x14ac:dyDescent="0.25">
      <c r="A5179" s="71">
        <v>104571</v>
      </c>
      <c r="B5179" s="70" t="s">
        <v>5040</v>
      </c>
      <c r="C5179" s="71" t="s">
        <v>14</v>
      </c>
      <c r="D5179" s="72">
        <v>0</v>
      </c>
    </row>
    <row r="5180" spans="1:4" x14ac:dyDescent="0.25">
      <c r="A5180" s="71">
        <v>96856</v>
      </c>
      <c r="B5180" s="70" t="s">
        <v>5041</v>
      </c>
      <c r="C5180" s="71" t="s">
        <v>14</v>
      </c>
      <c r="D5180" s="72">
        <v>34.51</v>
      </c>
    </row>
    <row r="5181" spans="1:4" x14ac:dyDescent="0.25">
      <c r="A5181" s="71">
        <v>104566</v>
      </c>
      <c r="B5181" s="70" t="s">
        <v>5042</v>
      </c>
      <c r="C5181" s="71" t="s">
        <v>14</v>
      </c>
      <c r="D5181" s="72">
        <v>0</v>
      </c>
    </row>
    <row r="5182" spans="1:4" x14ac:dyDescent="0.25">
      <c r="A5182" s="71">
        <v>104536</v>
      </c>
      <c r="B5182" s="70" t="s">
        <v>5043</v>
      </c>
      <c r="C5182" s="71" t="s">
        <v>14</v>
      </c>
      <c r="D5182" s="72">
        <v>0</v>
      </c>
    </row>
    <row r="5183" spans="1:4" x14ac:dyDescent="0.25">
      <c r="A5183" s="71">
        <v>104537</v>
      </c>
      <c r="B5183" s="70" t="s">
        <v>5044</v>
      </c>
      <c r="C5183" s="71" t="s">
        <v>14</v>
      </c>
      <c r="D5183" s="72">
        <v>0</v>
      </c>
    </row>
    <row r="5184" spans="1:4" x14ac:dyDescent="0.25">
      <c r="A5184" s="71">
        <v>104572</v>
      </c>
      <c r="B5184" s="70" t="s">
        <v>5045</v>
      </c>
      <c r="C5184" s="71" t="s">
        <v>14</v>
      </c>
      <c r="D5184" s="72">
        <v>0</v>
      </c>
    </row>
    <row r="5185" spans="1:4" x14ac:dyDescent="0.25">
      <c r="A5185" s="71">
        <v>104568</v>
      </c>
      <c r="B5185" s="70" t="s">
        <v>5046</v>
      </c>
      <c r="C5185" s="71" t="s">
        <v>14</v>
      </c>
      <c r="D5185" s="72">
        <v>0</v>
      </c>
    </row>
    <row r="5186" spans="1:4" x14ac:dyDescent="0.25">
      <c r="A5186" s="71">
        <v>104538</v>
      </c>
      <c r="B5186" s="70" t="s">
        <v>5047</v>
      </c>
      <c r="C5186" s="71" t="s">
        <v>14</v>
      </c>
      <c r="D5186" s="72">
        <v>0</v>
      </c>
    </row>
    <row r="5187" spans="1:4" x14ac:dyDescent="0.25">
      <c r="A5187" s="71">
        <v>104570</v>
      </c>
      <c r="B5187" s="70" t="s">
        <v>5048</v>
      </c>
      <c r="C5187" s="71" t="s">
        <v>14</v>
      </c>
      <c r="D5187" s="72">
        <v>0</v>
      </c>
    </row>
    <row r="5188" spans="1:4" x14ac:dyDescent="0.25">
      <c r="A5188" s="71">
        <v>104565</v>
      </c>
      <c r="B5188" s="70" t="s">
        <v>5049</v>
      </c>
      <c r="C5188" s="71" t="s">
        <v>14</v>
      </c>
      <c r="D5188" s="72">
        <v>0</v>
      </c>
    </row>
    <row r="5189" spans="1:4" x14ac:dyDescent="0.25">
      <c r="A5189" s="71">
        <v>104567</v>
      </c>
      <c r="B5189" s="70" t="s">
        <v>5050</v>
      </c>
      <c r="C5189" s="71" t="s">
        <v>14</v>
      </c>
      <c r="D5189" s="72">
        <v>0</v>
      </c>
    </row>
    <row r="5190" spans="1:4" x14ac:dyDescent="0.25">
      <c r="A5190" s="71">
        <v>104569</v>
      </c>
      <c r="B5190" s="70" t="s">
        <v>5051</v>
      </c>
      <c r="C5190" s="71" t="s">
        <v>14</v>
      </c>
      <c r="D5190" s="72">
        <v>0</v>
      </c>
    </row>
    <row r="5191" spans="1:4" x14ac:dyDescent="0.25">
      <c r="A5191" s="71">
        <v>96843</v>
      </c>
      <c r="B5191" s="70" t="s">
        <v>5052</v>
      </c>
      <c r="C5191" s="71" t="s">
        <v>14</v>
      </c>
      <c r="D5191" s="72">
        <v>27.58</v>
      </c>
    </row>
    <row r="5192" spans="1:4" x14ac:dyDescent="0.25">
      <c r="A5192" s="71">
        <v>96847</v>
      </c>
      <c r="B5192" s="70" t="s">
        <v>5053</v>
      </c>
      <c r="C5192" s="71" t="s">
        <v>14</v>
      </c>
      <c r="D5192" s="72">
        <v>35.07</v>
      </c>
    </row>
    <row r="5193" spans="1:4" x14ac:dyDescent="0.25">
      <c r="A5193" s="71">
        <v>96844</v>
      </c>
      <c r="B5193" s="70" t="s">
        <v>5054</v>
      </c>
      <c r="C5193" s="71" t="s">
        <v>14</v>
      </c>
      <c r="D5193" s="72">
        <v>31.87</v>
      </c>
    </row>
    <row r="5194" spans="1:4" x14ac:dyDescent="0.25">
      <c r="A5194" s="71">
        <v>96839</v>
      </c>
      <c r="B5194" s="70" t="s">
        <v>5055</v>
      </c>
      <c r="C5194" s="71" t="s">
        <v>14</v>
      </c>
      <c r="D5194" s="72">
        <v>24.56</v>
      </c>
    </row>
    <row r="5195" spans="1:4" x14ac:dyDescent="0.25">
      <c r="A5195" s="71">
        <v>104574</v>
      </c>
      <c r="B5195" s="70" t="s">
        <v>5056</v>
      </c>
      <c r="C5195" s="71" t="s">
        <v>14</v>
      </c>
      <c r="D5195" s="72">
        <v>0</v>
      </c>
    </row>
    <row r="5196" spans="1:4" x14ac:dyDescent="0.25">
      <c r="A5196" s="71">
        <v>104575</v>
      </c>
      <c r="B5196" s="70" t="s">
        <v>5057</v>
      </c>
      <c r="C5196" s="71" t="s">
        <v>14</v>
      </c>
      <c r="D5196" s="72">
        <v>0</v>
      </c>
    </row>
    <row r="5197" spans="1:4" x14ac:dyDescent="0.25">
      <c r="A5197" s="71">
        <v>104573</v>
      </c>
      <c r="B5197" s="70" t="s">
        <v>5058</v>
      </c>
      <c r="C5197" s="71" t="s">
        <v>14</v>
      </c>
      <c r="D5197" s="72">
        <v>0</v>
      </c>
    </row>
    <row r="5198" spans="1:4" x14ac:dyDescent="0.25">
      <c r="A5198" s="71">
        <v>96805</v>
      </c>
      <c r="B5198" s="70" t="s">
        <v>5059</v>
      </c>
      <c r="C5198" s="71" t="s">
        <v>14</v>
      </c>
      <c r="D5198" s="72">
        <v>218.63</v>
      </c>
    </row>
    <row r="5199" spans="1:4" x14ac:dyDescent="0.25">
      <c r="A5199" s="71">
        <v>96802</v>
      </c>
      <c r="B5199" s="70" t="s">
        <v>5060</v>
      </c>
      <c r="C5199" s="71" t="s">
        <v>14</v>
      </c>
      <c r="D5199" s="72">
        <v>428.79</v>
      </c>
    </row>
    <row r="5200" spans="1:4" x14ac:dyDescent="0.25">
      <c r="A5200" s="71">
        <v>96806</v>
      </c>
      <c r="B5200" s="70" t="s">
        <v>5061</v>
      </c>
      <c r="C5200" s="71" t="s">
        <v>14</v>
      </c>
      <c r="D5200" s="72">
        <v>81.78</v>
      </c>
    </row>
    <row r="5201" spans="1:4" x14ac:dyDescent="0.25">
      <c r="A5201" s="71">
        <v>96803</v>
      </c>
      <c r="B5201" s="70" t="s">
        <v>5062</v>
      </c>
      <c r="C5201" s="71" t="s">
        <v>14</v>
      </c>
      <c r="D5201" s="72">
        <v>75.75</v>
      </c>
    </row>
    <row r="5202" spans="1:4" x14ac:dyDescent="0.25">
      <c r="A5202" s="71">
        <v>96807</v>
      </c>
      <c r="B5202" s="70" t="s">
        <v>5063</v>
      </c>
      <c r="C5202" s="71" t="s">
        <v>14</v>
      </c>
      <c r="D5202" s="72">
        <v>129.79</v>
      </c>
    </row>
    <row r="5203" spans="1:4" x14ac:dyDescent="0.25">
      <c r="A5203" s="71">
        <v>96804</v>
      </c>
      <c r="B5203" s="70" t="s">
        <v>5064</v>
      </c>
      <c r="C5203" s="71" t="s">
        <v>14</v>
      </c>
      <c r="D5203" s="72">
        <v>119.71</v>
      </c>
    </row>
    <row r="5204" spans="1:4" x14ac:dyDescent="0.25">
      <c r="A5204" s="71">
        <v>96829</v>
      </c>
      <c r="B5204" s="70" t="s">
        <v>5065</v>
      </c>
      <c r="C5204" s="71" t="s">
        <v>14</v>
      </c>
      <c r="D5204" s="72">
        <v>18.09</v>
      </c>
    </row>
    <row r="5205" spans="1:4" x14ac:dyDescent="0.25">
      <c r="A5205" s="71">
        <v>96833</v>
      </c>
      <c r="B5205" s="70" t="s">
        <v>5066</v>
      </c>
      <c r="C5205" s="71" t="s">
        <v>14</v>
      </c>
      <c r="D5205" s="72">
        <v>23.23</v>
      </c>
    </row>
    <row r="5206" spans="1:4" x14ac:dyDescent="0.25">
      <c r="A5206" s="71">
        <v>96836</v>
      </c>
      <c r="B5206" s="70" t="s">
        <v>5067</v>
      </c>
      <c r="C5206" s="71" t="s">
        <v>14</v>
      </c>
      <c r="D5206" s="72">
        <v>33.36</v>
      </c>
    </row>
    <row r="5207" spans="1:4" x14ac:dyDescent="0.25">
      <c r="A5207" s="71">
        <v>104576</v>
      </c>
      <c r="B5207" s="70" t="s">
        <v>5068</v>
      </c>
      <c r="C5207" s="71" t="s">
        <v>14</v>
      </c>
      <c r="D5207" s="72">
        <v>15.31</v>
      </c>
    </row>
    <row r="5208" spans="1:4" x14ac:dyDescent="0.25">
      <c r="A5208" s="71">
        <v>104577</v>
      </c>
      <c r="B5208" s="70" t="s">
        <v>5069</v>
      </c>
      <c r="C5208" s="71" t="s">
        <v>14</v>
      </c>
      <c r="D5208" s="72">
        <v>20.9</v>
      </c>
    </row>
    <row r="5209" spans="1:4" x14ac:dyDescent="0.25">
      <c r="A5209" s="71">
        <v>104578</v>
      </c>
      <c r="B5209" s="70" t="s">
        <v>5070</v>
      </c>
      <c r="C5209" s="71" t="s">
        <v>14</v>
      </c>
      <c r="D5209" s="72">
        <v>22.39</v>
      </c>
    </row>
    <row r="5210" spans="1:4" x14ac:dyDescent="0.25">
      <c r="A5210" s="71">
        <v>104580</v>
      </c>
      <c r="B5210" s="70" t="s">
        <v>5071</v>
      </c>
      <c r="C5210" s="71" t="s">
        <v>14</v>
      </c>
      <c r="D5210" s="72">
        <v>0</v>
      </c>
    </row>
    <row r="5211" spans="1:4" x14ac:dyDescent="0.25">
      <c r="A5211" s="71">
        <v>104579</v>
      </c>
      <c r="B5211" s="70" t="s">
        <v>5072</v>
      </c>
      <c r="C5211" s="71" t="s">
        <v>14</v>
      </c>
      <c r="D5211" s="72">
        <v>29.56</v>
      </c>
    </row>
    <row r="5212" spans="1:4" x14ac:dyDescent="0.25">
      <c r="A5212" s="71">
        <v>96823</v>
      </c>
      <c r="B5212" s="70" t="s">
        <v>5073</v>
      </c>
      <c r="C5212" s="71" t="s">
        <v>14</v>
      </c>
      <c r="D5212" s="72">
        <v>10.85</v>
      </c>
    </row>
    <row r="5213" spans="1:4" x14ac:dyDescent="0.25">
      <c r="A5213" s="71">
        <v>96826</v>
      </c>
      <c r="B5213" s="70" t="s">
        <v>5074</v>
      </c>
      <c r="C5213" s="71" t="s">
        <v>14</v>
      </c>
      <c r="D5213" s="72">
        <v>12.56</v>
      </c>
    </row>
    <row r="5214" spans="1:4" x14ac:dyDescent="0.25">
      <c r="A5214" s="71">
        <v>96830</v>
      </c>
      <c r="B5214" s="70" t="s">
        <v>5075</v>
      </c>
      <c r="C5214" s="71" t="s">
        <v>14</v>
      </c>
      <c r="D5214" s="72">
        <v>20.170000000000002</v>
      </c>
    </row>
    <row r="5215" spans="1:4" x14ac:dyDescent="0.25">
      <c r="A5215" s="71">
        <v>96834</v>
      </c>
      <c r="B5215" s="70" t="s">
        <v>5076</v>
      </c>
      <c r="C5215" s="71" t="s">
        <v>14</v>
      </c>
      <c r="D5215" s="72">
        <v>27.48</v>
      </c>
    </row>
    <row r="5216" spans="1:4" x14ac:dyDescent="0.25">
      <c r="A5216" s="71">
        <v>104581</v>
      </c>
      <c r="B5216" s="70" t="s">
        <v>19128</v>
      </c>
      <c r="C5216" s="71" t="s">
        <v>14</v>
      </c>
      <c r="D5216" s="72">
        <v>13.98</v>
      </c>
    </row>
    <row r="5217" spans="1:4" x14ac:dyDescent="0.25">
      <c r="A5217" s="71">
        <v>104582</v>
      </c>
      <c r="B5217" s="70" t="s">
        <v>19129</v>
      </c>
      <c r="C5217" s="71" t="s">
        <v>14</v>
      </c>
      <c r="D5217" s="72">
        <v>17.940000000000001</v>
      </c>
    </row>
    <row r="5218" spans="1:4" x14ac:dyDescent="0.25">
      <c r="A5218" s="71">
        <v>104583</v>
      </c>
      <c r="B5218" s="70" t="s">
        <v>19130</v>
      </c>
      <c r="C5218" s="71" t="s">
        <v>14</v>
      </c>
      <c r="D5218" s="72">
        <v>29.39</v>
      </c>
    </row>
    <row r="5219" spans="1:4" x14ac:dyDescent="0.25">
      <c r="A5219" s="71">
        <v>104584</v>
      </c>
      <c r="B5219" s="70" t="s">
        <v>19131</v>
      </c>
      <c r="C5219" s="71" t="s">
        <v>14</v>
      </c>
      <c r="D5219" s="72">
        <v>35.200000000000003</v>
      </c>
    </row>
    <row r="5220" spans="1:4" x14ac:dyDescent="0.25">
      <c r="A5220" s="71">
        <v>104585</v>
      </c>
      <c r="B5220" s="70" t="s">
        <v>5077</v>
      </c>
      <c r="C5220" s="71" t="s">
        <v>14</v>
      </c>
      <c r="D5220" s="72">
        <v>0</v>
      </c>
    </row>
    <row r="5221" spans="1:4" x14ac:dyDescent="0.25">
      <c r="A5221" s="71">
        <v>104587</v>
      </c>
      <c r="B5221" s="70" t="s">
        <v>5078</v>
      </c>
      <c r="C5221" s="71" t="s">
        <v>14</v>
      </c>
      <c r="D5221" s="72">
        <v>0</v>
      </c>
    </row>
    <row r="5222" spans="1:4" x14ac:dyDescent="0.25">
      <c r="A5222" s="71">
        <v>104586</v>
      </c>
      <c r="B5222" s="70" t="s">
        <v>5079</v>
      </c>
      <c r="C5222" s="71" t="s">
        <v>14</v>
      </c>
      <c r="D5222" s="72">
        <v>0</v>
      </c>
    </row>
    <row r="5223" spans="1:4" x14ac:dyDescent="0.25">
      <c r="A5223" s="71">
        <v>96798</v>
      </c>
      <c r="B5223" s="70" t="s">
        <v>5080</v>
      </c>
      <c r="C5223" s="71" t="s">
        <v>16</v>
      </c>
      <c r="D5223" s="72">
        <v>7.47</v>
      </c>
    </row>
    <row r="5224" spans="1:4" x14ac:dyDescent="0.25">
      <c r="A5224" s="71">
        <v>96799</v>
      </c>
      <c r="B5224" s="70" t="s">
        <v>5081</v>
      </c>
      <c r="C5224" s="71" t="s">
        <v>16</v>
      </c>
      <c r="D5224" s="72">
        <v>9.57</v>
      </c>
    </row>
    <row r="5225" spans="1:4" x14ac:dyDescent="0.25">
      <c r="A5225" s="71">
        <v>96800</v>
      </c>
      <c r="B5225" s="70" t="s">
        <v>5082</v>
      </c>
      <c r="C5225" s="71" t="s">
        <v>16</v>
      </c>
      <c r="D5225" s="72">
        <v>13.05</v>
      </c>
    </row>
    <row r="5226" spans="1:4" x14ac:dyDescent="0.25">
      <c r="A5226" s="71">
        <v>96801</v>
      </c>
      <c r="B5226" s="70" t="s">
        <v>5083</v>
      </c>
      <c r="C5226" s="71" t="s">
        <v>16</v>
      </c>
      <c r="D5226" s="72">
        <v>19.87</v>
      </c>
    </row>
    <row r="5227" spans="1:4" x14ac:dyDescent="0.25">
      <c r="A5227" s="71">
        <v>104539</v>
      </c>
      <c r="B5227" s="70" t="s">
        <v>5084</v>
      </c>
      <c r="C5227" s="71" t="s">
        <v>14</v>
      </c>
      <c r="D5227" s="72">
        <v>0</v>
      </c>
    </row>
    <row r="5228" spans="1:4" x14ac:dyDescent="0.25">
      <c r="A5228" s="71">
        <v>104541</v>
      </c>
      <c r="B5228" s="70" t="s">
        <v>5085</v>
      </c>
      <c r="C5228" s="71" t="s">
        <v>14</v>
      </c>
      <c r="D5228" s="72">
        <v>0</v>
      </c>
    </row>
    <row r="5229" spans="1:4" x14ac:dyDescent="0.25">
      <c r="A5229" s="71">
        <v>104540</v>
      </c>
      <c r="B5229" s="70" t="s">
        <v>5086</v>
      </c>
      <c r="C5229" s="71" t="s">
        <v>14</v>
      </c>
      <c r="D5229" s="72">
        <v>0</v>
      </c>
    </row>
    <row r="5230" spans="1:4" x14ac:dyDescent="0.25">
      <c r="A5230" s="71">
        <v>104543</v>
      </c>
      <c r="B5230" s="70" t="s">
        <v>5087</v>
      </c>
      <c r="C5230" s="71" t="s">
        <v>14</v>
      </c>
      <c r="D5230" s="72">
        <v>0</v>
      </c>
    </row>
    <row r="5231" spans="1:4" x14ac:dyDescent="0.25">
      <c r="A5231" s="71">
        <v>104544</v>
      </c>
      <c r="B5231" s="70" t="s">
        <v>5088</v>
      </c>
      <c r="C5231" s="71" t="s">
        <v>14</v>
      </c>
      <c r="D5231" s="72">
        <v>0</v>
      </c>
    </row>
    <row r="5232" spans="1:4" x14ac:dyDescent="0.25">
      <c r="A5232" s="71">
        <v>104545</v>
      </c>
      <c r="B5232" s="70" t="s">
        <v>5089</v>
      </c>
      <c r="C5232" s="71" t="s">
        <v>14</v>
      </c>
      <c r="D5232" s="72">
        <v>0</v>
      </c>
    </row>
    <row r="5233" spans="1:4" x14ac:dyDescent="0.25">
      <c r="A5233" s="71">
        <v>104542</v>
      </c>
      <c r="B5233" s="70" t="s">
        <v>5090</v>
      </c>
      <c r="C5233" s="71" t="s">
        <v>14</v>
      </c>
      <c r="D5233" s="72">
        <v>0</v>
      </c>
    </row>
    <row r="5234" spans="1:4" x14ac:dyDescent="0.25">
      <c r="A5234" s="71">
        <v>104592</v>
      </c>
      <c r="B5234" s="70" t="s">
        <v>5091</v>
      </c>
      <c r="C5234" s="71" t="s">
        <v>14</v>
      </c>
      <c r="D5234" s="72">
        <v>0</v>
      </c>
    </row>
    <row r="5235" spans="1:4" x14ac:dyDescent="0.25">
      <c r="A5235" s="71">
        <v>104548</v>
      </c>
      <c r="B5235" s="70" t="s">
        <v>5092</v>
      </c>
      <c r="C5235" s="71" t="s">
        <v>14</v>
      </c>
      <c r="D5235" s="72">
        <v>0</v>
      </c>
    </row>
    <row r="5236" spans="1:4" x14ac:dyDescent="0.25">
      <c r="A5236" s="71">
        <v>104546</v>
      </c>
      <c r="B5236" s="70" t="s">
        <v>5093</v>
      </c>
      <c r="C5236" s="71" t="s">
        <v>14</v>
      </c>
      <c r="D5236" s="72">
        <v>0</v>
      </c>
    </row>
    <row r="5237" spans="1:4" x14ac:dyDescent="0.25">
      <c r="A5237" s="71">
        <v>104549</v>
      </c>
      <c r="B5237" s="70" t="s">
        <v>5094</v>
      </c>
      <c r="C5237" s="71" t="s">
        <v>14</v>
      </c>
      <c r="D5237" s="72">
        <v>0</v>
      </c>
    </row>
    <row r="5238" spans="1:4" x14ac:dyDescent="0.25">
      <c r="A5238" s="71">
        <v>104550</v>
      </c>
      <c r="B5238" s="70" t="s">
        <v>5095</v>
      </c>
      <c r="C5238" s="71" t="s">
        <v>14</v>
      </c>
      <c r="D5238" s="72">
        <v>0</v>
      </c>
    </row>
    <row r="5239" spans="1:4" x14ac:dyDescent="0.25">
      <c r="A5239" s="71">
        <v>104552</v>
      </c>
      <c r="B5239" s="70" t="s">
        <v>5096</v>
      </c>
      <c r="C5239" s="71" t="s">
        <v>14</v>
      </c>
      <c r="D5239" s="72">
        <v>0</v>
      </c>
    </row>
    <row r="5240" spans="1:4" x14ac:dyDescent="0.25">
      <c r="A5240" s="71">
        <v>104551</v>
      </c>
      <c r="B5240" s="70" t="s">
        <v>5097</v>
      </c>
      <c r="C5240" s="71" t="s">
        <v>14</v>
      </c>
      <c r="D5240" s="72">
        <v>0</v>
      </c>
    </row>
    <row r="5241" spans="1:4" x14ac:dyDescent="0.25">
      <c r="A5241" s="71">
        <v>104553</v>
      </c>
      <c r="B5241" s="70" t="s">
        <v>5098</v>
      </c>
      <c r="C5241" s="71" t="s">
        <v>14</v>
      </c>
      <c r="D5241" s="72">
        <v>0</v>
      </c>
    </row>
    <row r="5242" spans="1:4" x14ac:dyDescent="0.25">
      <c r="A5242" s="71">
        <v>104554</v>
      </c>
      <c r="B5242" s="70" t="s">
        <v>5099</v>
      </c>
      <c r="C5242" s="71" t="s">
        <v>14</v>
      </c>
      <c r="D5242" s="72">
        <v>0</v>
      </c>
    </row>
    <row r="5243" spans="1:4" x14ac:dyDescent="0.25">
      <c r="A5243" s="71">
        <v>104555</v>
      </c>
      <c r="B5243" s="70" t="s">
        <v>5100</v>
      </c>
      <c r="C5243" s="71" t="s">
        <v>14</v>
      </c>
      <c r="D5243" s="72">
        <v>0</v>
      </c>
    </row>
    <row r="5244" spans="1:4" x14ac:dyDescent="0.25">
      <c r="A5244" s="71">
        <v>104556</v>
      </c>
      <c r="B5244" s="70" t="s">
        <v>5101</v>
      </c>
      <c r="C5244" s="71" t="s">
        <v>14</v>
      </c>
      <c r="D5244" s="72">
        <v>0</v>
      </c>
    </row>
    <row r="5245" spans="1:4" x14ac:dyDescent="0.25">
      <c r="A5245" s="71">
        <v>104558</v>
      </c>
      <c r="B5245" s="70" t="s">
        <v>5102</v>
      </c>
      <c r="C5245" s="71" t="s">
        <v>14</v>
      </c>
      <c r="D5245" s="72">
        <v>0</v>
      </c>
    </row>
    <row r="5246" spans="1:4" x14ac:dyDescent="0.25">
      <c r="A5246" s="71">
        <v>104559</v>
      </c>
      <c r="B5246" s="70" t="s">
        <v>5103</v>
      </c>
      <c r="C5246" s="71" t="s">
        <v>14</v>
      </c>
      <c r="D5246" s="72">
        <v>0</v>
      </c>
    </row>
    <row r="5247" spans="1:4" x14ac:dyDescent="0.25">
      <c r="A5247" s="71">
        <v>104560</v>
      </c>
      <c r="B5247" s="70" t="s">
        <v>5104</v>
      </c>
      <c r="C5247" s="71" t="s">
        <v>14</v>
      </c>
      <c r="D5247" s="72">
        <v>0</v>
      </c>
    </row>
    <row r="5248" spans="1:4" x14ac:dyDescent="0.25">
      <c r="A5248" s="71">
        <v>104557</v>
      </c>
      <c r="B5248" s="70" t="s">
        <v>5105</v>
      </c>
      <c r="C5248" s="71" t="s">
        <v>14</v>
      </c>
      <c r="D5248" s="72">
        <v>0</v>
      </c>
    </row>
    <row r="5249" spans="1:4" x14ac:dyDescent="0.25">
      <c r="A5249" s="71">
        <v>104561</v>
      </c>
      <c r="B5249" s="70" t="s">
        <v>5106</v>
      </c>
      <c r="C5249" s="71" t="s">
        <v>14</v>
      </c>
      <c r="D5249" s="72">
        <v>0</v>
      </c>
    </row>
    <row r="5250" spans="1:4" x14ac:dyDescent="0.25">
      <c r="A5250" s="71">
        <v>104562</v>
      </c>
      <c r="B5250" s="70" t="s">
        <v>5107</v>
      </c>
      <c r="C5250" s="71" t="s">
        <v>14</v>
      </c>
      <c r="D5250" s="72">
        <v>0</v>
      </c>
    </row>
    <row r="5251" spans="1:4" x14ac:dyDescent="0.25">
      <c r="A5251" s="71">
        <v>96860</v>
      </c>
      <c r="B5251" s="70" t="s">
        <v>5108</v>
      </c>
      <c r="C5251" s="71" t="s">
        <v>14</v>
      </c>
      <c r="D5251" s="72">
        <v>28.58</v>
      </c>
    </row>
    <row r="5252" spans="1:4" x14ac:dyDescent="0.25">
      <c r="A5252" s="71">
        <v>96862</v>
      </c>
      <c r="B5252" s="70" t="s">
        <v>5109</v>
      </c>
      <c r="C5252" s="71" t="s">
        <v>14</v>
      </c>
      <c r="D5252" s="72">
        <v>35.24</v>
      </c>
    </row>
    <row r="5253" spans="1:4" x14ac:dyDescent="0.25">
      <c r="A5253" s="71">
        <v>96864</v>
      </c>
      <c r="B5253" s="70" t="s">
        <v>5110</v>
      </c>
      <c r="C5253" s="71" t="s">
        <v>14</v>
      </c>
      <c r="D5253" s="72">
        <v>50.39</v>
      </c>
    </row>
    <row r="5254" spans="1:4" x14ac:dyDescent="0.25">
      <c r="A5254" s="71">
        <v>96866</v>
      </c>
      <c r="B5254" s="70" t="s">
        <v>5111</v>
      </c>
      <c r="C5254" s="71" t="s">
        <v>14</v>
      </c>
      <c r="D5254" s="72">
        <v>65.8</v>
      </c>
    </row>
    <row r="5255" spans="1:4" x14ac:dyDescent="0.25">
      <c r="A5255" s="71">
        <v>96868</v>
      </c>
      <c r="B5255" s="70" t="s">
        <v>5112</v>
      </c>
      <c r="C5255" s="71" t="s">
        <v>14</v>
      </c>
      <c r="D5255" s="72">
        <v>18.57</v>
      </c>
    </row>
    <row r="5256" spans="1:4" x14ac:dyDescent="0.25">
      <c r="A5256" s="71">
        <v>96869</v>
      </c>
      <c r="B5256" s="70" t="s">
        <v>5113</v>
      </c>
      <c r="C5256" s="71" t="s">
        <v>14</v>
      </c>
      <c r="D5256" s="72">
        <v>29.01</v>
      </c>
    </row>
    <row r="5257" spans="1:4" x14ac:dyDescent="0.25">
      <c r="A5257" s="71">
        <v>96870</v>
      </c>
      <c r="B5257" s="70" t="s">
        <v>5114</v>
      </c>
      <c r="C5257" s="71" t="s">
        <v>14</v>
      </c>
      <c r="D5257" s="72">
        <v>44.17</v>
      </c>
    </row>
    <row r="5258" spans="1:4" x14ac:dyDescent="0.25">
      <c r="A5258" s="71">
        <v>96871</v>
      </c>
      <c r="B5258" s="70" t="s">
        <v>5115</v>
      </c>
      <c r="C5258" s="71" t="s">
        <v>14</v>
      </c>
      <c r="D5258" s="72">
        <v>50.29</v>
      </c>
    </row>
    <row r="5259" spans="1:4" x14ac:dyDescent="0.25">
      <c r="A5259" s="71">
        <v>96861</v>
      </c>
      <c r="B5259" s="70" t="s">
        <v>5116</v>
      </c>
      <c r="C5259" s="71" t="s">
        <v>14</v>
      </c>
      <c r="D5259" s="72">
        <v>36.21</v>
      </c>
    </row>
    <row r="5260" spans="1:4" x14ac:dyDescent="0.25">
      <c r="A5260" s="71">
        <v>96863</v>
      </c>
      <c r="B5260" s="70" t="s">
        <v>5117</v>
      </c>
      <c r="C5260" s="71" t="s">
        <v>14</v>
      </c>
      <c r="D5260" s="72">
        <v>36.89</v>
      </c>
    </row>
    <row r="5261" spans="1:4" x14ac:dyDescent="0.25">
      <c r="A5261" s="71">
        <v>96865</v>
      </c>
      <c r="B5261" s="70" t="s">
        <v>5118</v>
      </c>
      <c r="C5261" s="71" t="s">
        <v>14</v>
      </c>
      <c r="D5261" s="72">
        <v>43.49</v>
      </c>
    </row>
    <row r="5262" spans="1:4" x14ac:dyDescent="0.25">
      <c r="A5262" s="71">
        <v>96814</v>
      </c>
      <c r="B5262" s="70" t="s">
        <v>5119</v>
      </c>
      <c r="C5262" s="71" t="s">
        <v>14</v>
      </c>
      <c r="D5262" s="72">
        <v>15.31</v>
      </c>
    </row>
    <row r="5263" spans="1:4" x14ac:dyDescent="0.25">
      <c r="A5263" s="71">
        <v>96818</v>
      </c>
      <c r="B5263" s="70" t="s">
        <v>5120</v>
      </c>
      <c r="C5263" s="71" t="s">
        <v>14</v>
      </c>
      <c r="D5263" s="72">
        <v>20.9</v>
      </c>
    </row>
    <row r="5264" spans="1:4" x14ac:dyDescent="0.25">
      <c r="A5264" s="71">
        <v>96819</v>
      </c>
      <c r="B5264" s="70" t="s">
        <v>5121</v>
      </c>
      <c r="C5264" s="71" t="s">
        <v>14</v>
      </c>
      <c r="D5264" s="72">
        <v>22.39</v>
      </c>
    </row>
    <row r="5265" spans="1:4" x14ac:dyDescent="0.25">
      <c r="A5265" s="71">
        <v>96822</v>
      </c>
      <c r="B5265" s="70" t="s">
        <v>5122</v>
      </c>
      <c r="C5265" s="71" t="s">
        <v>14</v>
      </c>
      <c r="D5265" s="72">
        <v>29.56</v>
      </c>
    </row>
    <row r="5266" spans="1:4" x14ac:dyDescent="0.25">
      <c r="A5266" s="71">
        <v>96808</v>
      </c>
      <c r="B5266" s="70" t="s">
        <v>5123</v>
      </c>
      <c r="C5266" s="71" t="s">
        <v>14</v>
      </c>
      <c r="D5266" s="72">
        <v>16.02</v>
      </c>
    </row>
    <row r="5267" spans="1:4" x14ac:dyDescent="0.25">
      <c r="A5267" s="71">
        <v>96811</v>
      </c>
      <c r="B5267" s="70" t="s">
        <v>5124</v>
      </c>
      <c r="C5267" s="71" t="s">
        <v>14</v>
      </c>
      <c r="D5267" s="72">
        <v>20.350000000000001</v>
      </c>
    </row>
    <row r="5268" spans="1:4" x14ac:dyDescent="0.25">
      <c r="A5268" s="71">
        <v>96815</v>
      </c>
      <c r="B5268" s="70" t="s">
        <v>5125</v>
      </c>
      <c r="C5268" s="71" t="s">
        <v>14</v>
      </c>
      <c r="D5268" s="72">
        <v>32.29</v>
      </c>
    </row>
    <row r="5269" spans="1:4" x14ac:dyDescent="0.25">
      <c r="A5269" s="71">
        <v>96820</v>
      </c>
      <c r="B5269" s="70" t="s">
        <v>5126</v>
      </c>
      <c r="C5269" s="71" t="s">
        <v>14</v>
      </c>
      <c r="D5269" s="72">
        <v>38.76</v>
      </c>
    </row>
    <row r="5270" spans="1:4" x14ac:dyDescent="0.25">
      <c r="A5270" s="71">
        <v>96702</v>
      </c>
      <c r="B5270" s="70" t="s">
        <v>19132</v>
      </c>
      <c r="C5270" s="71" t="s">
        <v>14</v>
      </c>
      <c r="D5270" s="72">
        <v>11.12</v>
      </c>
    </row>
    <row r="5271" spans="1:4" x14ac:dyDescent="0.25">
      <c r="A5271" s="71">
        <v>96662</v>
      </c>
      <c r="B5271" s="70" t="s">
        <v>19133</v>
      </c>
      <c r="C5271" s="71" t="s">
        <v>14</v>
      </c>
      <c r="D5271" s="72">
        <v>9.11</v>
      </c>
    </row>
    <row r="5272" spans="1:4" x14ac:dyDescent="0.25">
      <c r="A5272" s="71">
        <v>96704</v>
      </c>
      <c r="B5272" s="70" t="s">
        <v>19134</v>
      </c>
      <c r="C5272" s="71" t="s">
        <v>14</v>
      </c>
      <c r="D5272" s="72">
        <v>20.100000000000001</v>
      </c>
    </row>
    <row r="5273" spans="1:4" x14ac:dyDescent="0.25">
      <c r="A5273" s="71">
        <v>96664</v>
      </c>
      <c r="B5273" s="70" t="s">
        <v>19135</v>
      </c>
      <c r="C5273" s="71" t="s">
        <v>14</v>
      </c>
      <c r="D5273" s="72">
        <v>17.54</v>
      </c>
    </row>
    <row r="5274" spans="1:4" x14ac:dyDescent="0.25">
      <c r="A5274" s="71">
        <v>104191</v>
      </c>
      <c r="B5274" s="70" t="s">
        <v>5127</v>
      </c>
      <c r="C5274" s="71" t="s">
        <v>14</v>
      </c>
      <c r="D5274" s="72">
        <v>9.9700000000000006</v>
      </c>
    </row>
    <row r="5275" spans="1:4" x14ac:dyDescent="0.25">
      <c r="A5275" s="71">
        <v>96700</v>
      </c>
      <c r="B5275" s="70" t="s">
        <v>19136</v>
      </c>
      <c r="C5275" s="71" t="s">
        <v>14</v>
      </c>
      <c r="D5275" s="72">
        <v>16.7</v>
      </c>
    </row>
    <row r="5276" spans="1:4" x14ac:dyDescent="0.25">
      <c r="A5276" s="71">
        <v>96658</v>
      </c>
      <c r="B5276" s="70" t="s">
        <v>19137</v>
      </c>
      <c r="C5276" s="71" t="s">
        <v>14</v>
      </c>
      <c r="D5276" s="72">
        <v>15.19</v>
      </c>
    </row>
    <row r="5277" spans="1:4" x14ac:dyDescent="0.25">
      <c r="A5277" s="71">
        <v>96641</v>
      </c>
      <c r="B5277" s="70" t="s">
        <v>19138</v>
      </c>
      <c r="C5277" s="71" t="s">
        <v>14</v>
      </c>
      <c r="D5277" s="72">
        <v>17.05</v>
      </c>
    </row>
    <row r="5278" spans="1:4" x14ac:dyDescent="0.25">
      <c r="A5278" s="71">
        <v>96661</v>
      </c>
      <c r="B5278" s="70" t="s">
        <v>19139</v>
      </c>
      <c r="C5278" s="71" t="s">
        <v>14</v>
      </c>
      <c r="D5278" s="72">
        <v>32.65</v>
      </c>
    </row>
    <row r="5279" spans="1:4" x14ac:dyDescent="0.25">
      <c r="A5279" s="71">
        <v>96699</v>
      </c>
      <c r="B5279" s="70" t="s">
        <v>19140</v>
      </c>
      <c r="C5279" s="71" t="s">
        <v>14</v>
      </c>
      <c r="D5279" s="72">
        <v>25.65</v>
      </c>
    </row>
    <row r="5280" spans="1:4" x14ac:dyDescent="0.25">
      <c r="A5280" s="71">
        <v>96657</v>
      </c>
      <c r="B5280" s="70" t="s">
        <v>19141</v>
      </c>
      <c r="C5280" s="71" t="s">
        <v>14</v>
      </c>
      <c r="D5280" s="72">
        <v>24.14</v>
      </c>
    </row>
    <row r="5281" spans="1:4" x14ac:dyDescent="0.25">
      <c r="A5281" s="71">
        <v>96640</v>
      </c>
      <c r="B5281" s="70" t="s">
        <v>19142</v>
      </c>
      <c r="C5281" s="71" t="s">
        <v>14</v>
      </c>
      <c r="D5281" s="72">
        <v>26</v>
      </c>
    </row>
    <row r="5282" spans="1:4" x14ac:dyDescent="0.25">
      <c r="A5282" s="71">
        <v>96660</v>
      </c>
      <c r="B5282" s="70" t="s">
        <v>19143</v>
      </c>
      <c r="C5282" s="71" t="s">
        <v>14</v>
      </c>
      <c r="D5282" s="72">
        <v>32.97</v>
      </c>
    </row>
    <row r="5283" spans="1:4" x14ac:dyDescent="0.25">
      <c r="A5283" s="71">
        <v>104196</v>
      </c>
      <c r="B5283" s="70" t="s">
        <v>5128</v>
      </c>
      <c r="C5283" s="71" t="s">
        <v>14</v>
      </c>
      <c r="D5283" s="72">
        <v>15.83</v>
      </c>
    </row>
    <row r="5284" spans="1:4" x14ac:dyDescent="0.25">
      <c r="A5284" s="71">
        <v>104197</v>
      </c>
      <c r="B5284" s="70" t="s">
        <v>5129</v>
      </c>
      <c r="C5284" s="71" t="s">
        <v>14</v>
      </c>
      <c r="D5284" s="72">
        <v>29.4</v>
      </c>
    </row>
    <row r="5285" spans="1:4" x14ac:dyDescent="0.25">
      <c r="A5285" s="71">
        <v>104198</v>
      </c>
      <c r="B5285" s="70" t="s">
        <v>5130</v>
      </c>
      <c r="C5285" s="71" t="s">
        <v>14</v>
      </c>
      <c r="D5285" s="72">
        <v>7.28</v>
      </c>
    </row>
    <row r="5286" spans="1:4" x14ac:dyDescent="0.25">
      <c r="A5286" s="71">
        <v>96685</v>
      </c>
      <c r="B5286" s="70" t="s">
        <v>19144</v>
      </c>
      <c r="C5286" s="71" t="s">
        <v>14</v>
      </c>
      <c r="D5286" s="72">
        <v>11.09</v>
      </c>
    </row>
    <row r="5287" spans="1:4" x14ac:dyDescent="0.25">
      <c r="A5287" s="71">
        <v>96651</v>
      </c>
      <c r="B5287" s="70" t="s">
        <v>19145</v>
      </c>
      <c r="C5287" s="71" t="s">
        <v>14</v>
      </c>
      <c r="D5287" s="72">
        <v>8.81</v>
      </c>
    </row>
    <row r="5288" spans="1:4" x14ac:dyDescent="0.25">
      <c r="A5288" s="71">
        <v>96638</v>
      </c>
      <c r="B5288" s="70" t="s">
        <v>19146</v>
      </c>
      <c r="C5288" s="71" t="s">
        <v>14</v>
      </c>
      <c r="D5288" s="72">
        <v>15.13</v>
      </c>
    </row>
    <row r="5289" spans="1:4" x14ac:dyDescent="0.25">
      <c r="A5289" s="71">
        <v>96687</v>
      </c>
      <c r="B5289" s="70" t="s">
        <v>19147</v>
      </c>
      <c r="C5289" s="71" t="s">
        <v>14</v>
      </c>
      <c r="D5289" s="72">
        <v>17.309999999999999</v>
      </c>
    </row>
    <row r="5290" spans="1:4" x14ac:dyDescent="0.25">
      <c r="A5290" s="71">
        <v>96653</v>
      </c>
      <c r="B5290" s="70" t="s">
        <v>5131</v>
      </c>
      <c r="C5290" s="71" t="s">
        <v>14</v>
      </c>
      <c r="D5290" s="72">
        <v>13.57</v>
      </c>
    </row>
    <row r="5291" spans="1:4" x14ac:dyDescent="0.25">
      <c r="A5291" s="71">
        <v>96689</v>
      </c>
      <c r="B5291" s="70" t="s">
        <v>19148</v>
      </c>
      <c r="C5291" s="71" t="s">
        <v>14</v>
      </c>
      <c r="D5291" s="72">
        <v>26.58</v>
      </c>
    </row>
    <row r="5292" spans="1:4" x14ac:dyDescent="0.25">
      <c r="A5292" s="71">
        <v>96655</v>
      </c>
      <c r="B5292" s="70" t="s">
        <v>5132</v>
      </c>
      <c r="C5292" s="71" t="s">
        <v>14</v>
      </c>
      <c r="D5292" s="72">
        <v>21.18</v>
      </c>
    </row>
    <row r="5293" spans="1:4" x14ac:dyDescent="0.25">
      <c r="A5293" s="71">
        <v>96691</v>
      </c>
      <c r="B5293" s="70" t="s">
        <v>19149</v>
      </c>
      <c r="C5293" s="71" t="s">
        <v>14</v>
      </c>
      <c r="D5293" s="72">
        <v>38.409999999999997</v>
      </c>
    </row>
    <row r="5294" spans="1:4" x14ac:dyDescent="0.25">
      <c r="A5294" s="71">
        <v>96693</v>
      </c>
      <c r="B5294" s="70" t="s">
        <v>19150</v>
      </c>
      <c r="C5294" s="71" t="s">
        <v>14</v>
      </c>
      <c r="D5294" s="72">
        <v>58.14</v>
      </c>
    </row>
    <row r="5295" spans="1:4" x14ac:dyDescent="0.25">
      <c r="A5295" s="71">
        <v>96695</v>
      </c>
      <c r="B5295" s="70" t="s">
        <v>19151</v>
      </c>
      <c r="C5295" s="71" t="s">
        <v>14</v>
      </c>
      <c r="D5295" s="72">
        <v>101.77</v>
      </c>
    </row>
    <row r="5296" spans="1:4" x14ac:dyDescent="0.25">
      <c r="A5296" s="71">
        <v>104193</v>
      </c>
      <c r="B5296" s="70" t="s">
        <v>5133</v>
      </c>
      <c r="C5296" s="71" t="s">
        <v>14</v>
      </c>
      <c r="D5296" s="72">
        <v>170.37</v>
      </c>
    </row>
    <row r="5297" spans="1:4" x14ac:dyDescent="0.25">
      <c r="A5297" s="71">
        <v>96697</v>
      </c>
      <c r="B5297" s="70" t="s">
        <v>19152</v>
      </c>
      <c r="C5297" s="71" t="s">
        <v>14</v>
      </c>
      <c r="D5297" s="72">
        <v>347.47</v>
      </c>
    </row>
    <row r="5298" spans="1:4" x14ac:dyDescent="0.25">
      <c r="A5298" s="71">
        <v>104199</v>
      </c>
      <c r="B5298" s="70" t="s">
        <v>5134</v>
      </c>
      <c r="C5298" s="71" t="s">
        <v>14</v>
      </c>
      <c r="D5298" s="72">
        <v>7.03</v>
      </c>
    </row>
    <row r="5299" spans="1:4" x14ac:dyDescent="0.25">
      <c r="A5299" s="71">
        <v>96684</v>
      </c>
      <c r="B5299" s="70" t="s">
        <v>19153</v>
      </c>
      <c r="C5299" s="71" t="s">
        <v>14</v>
      </c>
      <c r="D5299" s="72">
        <v>10.67</v>
      </c>
    </row>
    <row r="5300" spans="1:4" x14ac:dyDescent="0.25">
      <c r="A5300" s="71">
        <v>96650</v>
      </c>
      <c r="B5300" s="70" t="s">
        <v>19154</v>
      </c>
      <c r="C5300" s="71" t="s">
        <v>14</v>
      </c>
      <c r="D5300" s="72">
        <v>8.39</v>
      </c>
    </row>
    <row r="5301" spans="1:4" x14ac:dyDescent="0.25">
      <c r="A5301" s="71">
        <v>96637</v>
      </c>
      <c r="B5301" s="70" t="s">
        <v>19155</v>
      </c>
      <c r="C5301" s="71" t="s">
        <v>14</v>
      </c>
      <c r="D5301" s="72">
        <v>14.71</v>
      </c>
    </row>
    <row r="5302" spans="1:4" x14ac:dyDescent="0.25">
      <c r="A5302" s="71">
        <v>96686</v>
      </c>
      <c r="B5302" s="70" t="s">
        <v>19156</v>
      </c>
      <c r="C5302" s="71" t="s">
        <v>14</v>
      </c>
      <c r="D5302" s="72">
        <v>13.83</v>
      </c>
    </row>
    <row r="5303" spans="1:4" x14ac:dyDescent="0.25">
      <c r="A5303" s="71">
        <v>96652</v>
      </c>
      <c r="B5303" s="70" t="s">
        <v>5135</v>
      </c>
      <c r="C5303" s="71" t="s">
        <v>14</v>
      </c>
      <c r="D5303" s="72">
        <v>10.09</v>
      </c>
    </row>
    <row r="5304" spans="1:4" x14ac:dyDescent="0.25">
      <c r="A5304" s="71">
        <v>96688</v>
      </c>
      <c r="B5304" s="70" t="s">
        <v>19157</v>
      </c>
      <c r="C5304" s="71" t="s">
        <v>14</v>
      </c>
      <c r="D5304" s="72">
        <v>20.92</v>
      </c>
    </row>
    <row r="5305" spans="1:4" x14ac:dyDescent="0.25">
      <c r="A5305" s="71">
        <v>96654</v>
      </c>
      <c r="B5305" s="70" t="s">
        <v>5136</v>
      </c>
      <c r="C5305" s="71" t="s">
        <v>14</v>
      </c>
      <c r="D5305" s="72">
        <v>15.52</v>
      </c>
    </row>
    <row r="5306" spans="1:4" x14ac:dyDescent="0.25">
      <c r="A5306" s="71">
        <v>96690</v>
      </c>
      <c r="B5306" s="70" t="s">
        <v>19158</v>
      </c>
      <c r="C5306" s="71" t="s">
        <v>14</v>
      </c>
      <c r="D5306" s="72">
        <v>29.46</v>
      </c>
    </row>
    <row r="5307" spans="1:4" x14ac:dyDescent="0.25">
      <c r="A5307" s="71">
        <v>96692</v>
      </c>
      <c r="B5307" s="70" t="s">
        <v>19159</v>
      </c>
      <c r="C5307" s="71" t="s">
        <v>14</v>
      </c>
      <c r="D5307" s="72">
        <v>42.16</v>
      </c>
    </row>
    <row r="5308" spans="1:4" x14ac:dyDescent="0.25">
      <c r="A5308" s="71">
        <v>96694</v>
      </c>
      <c r="B5308" s="70" t="s">
        <v>19160</v>
      </c>
      <c r="C5308" s="71" t="s">
        <v>14</v>
      </c>
      <c r="D5308" s="72">
        <v>92.03</v>
      </c>
    </row>
    <row r="5309" spans="1:4" x14ac:dyDescent="0.25">
      <c r="A5309" s="71">
        <v>96696</v>
      </c>
      <c r="B5309" s="70" t="s">
        <v>19161</v>
      </c>
      <c r="C5309" s="71" t="s">
        <v>14</v>
      </c>
      <c r="D5309" s="72">
        <v>115.12</v>
      </c>
    </row>
    <row r="5310" spans="1:4" x14ac:dyDescent="0.25">
      <c r="A5310" s="71">
        <v>96709</v>
      </c>
      <c r="B5310" s="70" t="s">
        <v>19162</v>
      </c>
      <c r="C5310" s="71" t="s">
        <v>14</v>
      </c>
      <c r="D5310" s="72">
        <v>112.77</v>
      </c>
    </row>
    <row r="5311" spans="1:4" x14ac:dyDescent="0.25">
      <c r="A5311" s="71">
        <v>104200</v>
      </c>
      <c r="B5311" s="70" t="s">
        <v>5137</v>
      </c>
      <c r="C5311" s="71" t="s">
        <v>14</v>
      </c>
      <c r="D5311" s="72">
        <v>5.86</v>
      </c>
    </row>
    <row r="5312" spans="1:4" x14ac:dyDescent="0.25">
      <c r="A5312" s="71">
        <v>96698</v>
      </c>
      <c r="B5312" s="70" t="s">
        <v>19163</v>
      </c>
      <c r="C5312" s="71" t="s">
        <v>14</v>
      </c>
      <c r="D5312" s="72">
        <v>7.62</v>
      </c>
    </row>
    <row r="5313" spans="1:4" x14ac:dyDescent="0.25">
      <c r="A5313" s="71">
        <v>96656</v>
      </c>
      <c r="B5313" s="70" t="s">
        <v>19164</v>
      </c>
      <c r="C5313" s="71" t="s">
        <v>14</v>
      </c>
      <c r="D5313" s="72">
        <v>6.11</v>
      </c>
    </row>
    <row r="5314" spans="1:4" x14ac:dyDescent="0.25">
      <c r="A5314" s="71">
        <v>96639</v>
      </c>
      <c r="B5314" s="70" t="s">
        <v>19165</v>
      </c>
      <c r="C5314" s="71" t="s">
        <v>14</v>
      </c>
      <c r="D5314" s="72">
        <v>10.3</v>
      </c>
    </row>
    <row r="5315" spans="1:4" x14ac:dyDescent="0.25">
      <c r="A5315" s="71">
        <v>96701</v>
      </c>
      <c r="B5315" s="70" t="s">
        <v>19166</v>
      </c>
      <c r="C5315" s="71" t="s">
        <v>14</v>
      </c>
      <c r="D5315" s="72">
        <v>10.6</v>
      </c>
    </row>
    <row r="5316" spans="1:4" x14ac:dyDescent="0.25">
      <c r="A5316" s="71">
        <v>96659</v>
      </c>
      <c r="B5316" s="70" t="s">
        <v>19167</v>
      </c>
      <c r="C5316" s="71" t="s">
        <v>14</v>
      </c>
      <c r="D5316" s="72">
        <v>8.1</v>
      </c>
    </row>
    <row r="5317" spans="1:4" x14ac:dyDescent="0.25">
      <c r="A5317" s="71">
        <v>96703</v>
      </c>
      <c r="B5317" s="70" t="s">
        <v>19168</v>
      </c>
      <c r="C5317" s="71" t="s">
        <v>14</v>
      </c>
      <c r="D5317" s="72">
        <v>19.47</v>
      </c>
    </row>
    <row r="5318" spans="1:4" x14ac:dyDescent="0.25">
      <c r="A5318" s="71">
        <v>96663</v>
      </c>
      <c r="B5318" s="70" t="s">
        <v>19169</v>
      </c>
      <c r="C5318" s="71" t="s">
        <v>14</v>
      </c>
      <c r="D5318" s="72">
        <v>15.88</v>
      </c>
    </row>
    <row r="5319" spans="1:4" x14ac:dyDescent="0.25">
      <c r="A5319" s="71">
        <v>96705</v>
      </c>
      <c r="B5319" s="70" t="s">
        <v>19170</v>
      </c>
      <c r="C5319" s="71" t="s">
        <v>14</v>
      </c>
      <c r="D5319" s="72">
        <v>23.63</v>
      </c>
    </row>
    <row r="5320" spans="1:4" x14ac:dyDescent="0.25">
      <c r="A5320" s="71">
        <v>96706</v>
      </c>
      <c r="B5320" s="70" t="s">
        <v>19171</v>
      </c>
      <c r="C5320" s="71" t="s">
        <v>14</v>
      </c>
      <c r="D5320" s="72">
        <v>35.39</v>
      </c>
    </row>
    <row r="5321" spans="1:4" x14ac:dyDescent="0.25">
      <c r="A5321" s="71">
        <v>96707</v>
      </c>
      <c r="B5321" s="70" t="s">
        <v>19172</v>
      </c>
      <c r="C5321" s="71" t="s">
        <v>14</v>
      </c>
      <c r="D5321" s="72">
        <v>57.72</v>
      </c>
    </row>
    <row r="5322" spans="1:4" x14ac:dyDescent="0.25">
      <c r="A5322" s="71">
        <v>96708</v>
      </c>
      <c r="B5322" s="70" t="s">
        <v>19173</v>
      </c>
      <c r="C5322" s="71" t="s">
        <v>14</v>
      </c>
      <c r="D5322" s="72">
        <v>88.23</v>
      </c>
    </row>
    <row r="5323" spans="1:4" x14ac:dyDescent="0.25">
      <c r="A5323" s="71">
        <v>96675</v>
      </c>
      <c r="B5323" s="70" t="s">
        <v>19174</v>
      </c>
      <c r="C5323" s="71" t="s">
        <v>16</v>
      </c>
      <c r="D5323" s="72">
        <v>160.6</v>
      </c>
    </row>
    <row r="5324" spans="1:4" x14ac:dyDescent="0.25">
      <c r="A5324" s="71">
        <v>96683</v>
      </c>
      <c r="B5324" s="70" t="s">
        <v>19175</v>
      </c>
      <c r="C5324" s="71" t="s">
        <v>16</v>
      </c>
      <c r="D5324" s="72">
        <v>313.74</v>
      </c>
    </row>
    <row r="5325" spans="1:4" x14ac:dyDescent="0.25">
      <c r="A5325" s="71">
        <v>104194</v>
      </c>
      <c r="B5325" s="70" t="s">
        <v>5138</v>
      </c>
      <c r="C5325" s="71" t="s">
        <v>16</v>
      </c>
      <c r="D5325" s="72">
        <v>21.32</v>
      </c>
    </row>
    <row r="5326" spans="1:4" x14ac:dyDescent="0.25">
      <c r="A5326" s="71">
        <v>104195</v>
      </c>
      <c r="B5326" s="70" t="s">
        <v>5139</v>
      </c>
      <c r="C5326" s="71" t="s">
        <v>16</v>
      </c>
      <c r="D5326" s="72">
        <v>22.71</v>
      </c>
    </row>
    <row r="5327" spans="1:4" x14ac:dyDescent="0.25">
      <c r="A5327" s="71">
        <v>96668</v>
      </c>
      <c r="B5327" s="70" t="s">
        <v>19176</v>
      </c>
      <c r="C5327" s="71" t="s">
        <v>16</v>
      </c>
      <c r="D5327" s="72">
        <v>18.12</v>
      </c>
    </row>
    <row r="5328" spans="1:4" x14ac:dyDescent="0.25">
      <c r="A5328" s="71">
        <v>96644</v>
      </c>
      <c r="B5328" s="70" t="s">
        <v>19177</v>
      </c>
      <c r="C5328" s="71" t="s">
        <v>16</v>
      </c>
      <c r="D5328" s="72">
        <v>22.65</v>
      </c>
    </row>
    <row r="5329" spans="1:4" x14ac:dyDescent="0.25">
      <c r="A5329" s="71">
        <v>96635</v>
      </c>
      <c r="B5329" s="70" t="s">
        <v>19178</v>
      </c>
      <c r="C5329" s="71" t="s">
        <v>16</v>
      </c>
      <c r="D5329" s="72">
        <v>39.67</v>
      </c>
    </row>
    <row r="5330" spans="1:4" x14ac:dyDescent="0.25">
      <c r="A5330" s="71">
        <v>96636</v>
      </c>
      <c r="B5330" s="70" t="s">
        <v>19179</v>
      </c>
      <c r="C5330" s="71" t="s">
        <v>16</v>
      </c>
      <c r="D5330" s="72">
        <v>42.18</v>
      </c>
    </row>
    <row r="5331" spans="1:4" x14ac:dyDescent="0.25">
      <c r="A5331" s="71">
        <v>96676</v>
      </c>
      <c r="B5331" s="70" t="s">
        <v>19180</v>
      </c>
      <c r="C5331" s="71" t="s">
        <v>16</v>
      </c>
      <c r="D5331" s="72">
        <v>22.59</v>
      </c>
    </row>
    <row r="5332" spans="1:4" x14ac:dyDescent="0.25">
      <c r="A5332" s="71">
        <v>96647</v>
      </c>
      <c r="B5332" s="70" t="s">
        <v>19181</v>
      </c>
      <c r="C5332" s="71" t="s">
        <v>16</v>
      </c>
      <c r="D5332" s="72">
        <v>24.66</v>
      </c>
    </row>
    <row r="5333" spans="1:4" x14ac:dyDescent="0.25">
      <c r="A5333" s="71">
        <v>96669</v>
      </c>
      <c r="B5333" s="70" t="s">
        <v>19182</v>
      </c>
      <c r="C5333" s="71" t="s">
        <v>16</v>
      </c>
      <c r="D5333" s="72">
        <v>17.510000000000002</v>
      </c>
    </row>
    <row r="5334" spans="1:4" x14ac:dyDescent="0.25">
      <c r="A5334" s="71">
        <v>96645</v>
      </c>
      <c r="B5334" s="70" t="s">
        <v>19183</v>
      </c>
      <c r="C5334" s="71" t="s">
        <v>16</v>
      </c>
      <c r="D5334" s="72">
        <v>19.93</v>
      </c>
    </row>
    <row r="5335" spans="1:4" x14ac:dyDescent="0.25">
      <c r="A5335" s="71">
        <v>96677</v>
      </c>
      <c r="B5335" s="70" t="s">
        <v>19184</v>
      </c>
      <c r="C5335" s="71" t="s">
        <v>16</v>
      </c>
      <c r="D5335" s="72">
        <v>29.51</v>
      </c>
    </row>
    <row r="5336" spans="1:4" x14ac:dyDescent="0.25">
      <c r="A5336" s="71">
        <v>96648</v>
      </c>
      <c r="B5336" s="70" t="s">
        <v>19185</v>
      </c>
      <c r="C5336" s="71" t="s">
        <v>16</v>
      </c>
      <c r="D5336" s="72">
        <v>30.67</v>
      </c>
    </row>
    <row r="5337" spans="1:4" x14ac:dyDescent="0.25">
      <c r="A5337" s="71">
        <v>96670</v>
      </c>
      <c r="B5337" s="70" t="s">
        <v>19186</v>
      </c>
      <c r="C5337" s="71" t="s">
        <v>16</v>
      </c>
      <c r="D5337" s="72">
        <v>22.84</v>
      </c>
    </row>
    <row r="5338" spans="1:4" x14ac:dyDescent="0.25">
      <c r="A5338" s="71">
        <v>96646</v>
      </c>
      <c r="B5338" s="70" t="s">
        <v>19187</v>
      </c>
      <c r="C5338" s="71" t="s">
        <v>16</v>
      </c>
      <c r="D5338" s="72">
        <v>24.57</v>
      </c>
    </row>
    <row r="5339" spans="1:4" x14ac:dyDescent="0.25">
      <c r="A5339" s="71">
        <v>96678</v>
      </c>
      <c r="B5339" s="70" t="s">
        <v>19188</v>
      </c>
      <c r="C5339" s="71" t="s">
        <v>16</v>
      </c>
      <c r="D5339" s="72">
        <v>40.840000000000003</v>
      </c>
    </row>
    <row r="5340" spans="1:4" x14ac:dyDescent="0.25">
      <c r="A5340" s="71">
        <v>96649</v>
      </c>
      <c r="B5340" s="70" t="s">
        <v>19189</v>
      </c>
      <c r="C5340" s="71" t="s">
        <v>16</v>
      </c>
      <c r="D5340" s="72">
        <v>40.96</v>
      </c>
    </row>
    <row r="5341" spans="1:4" x14ac:dyDescent="0.25">
      <c r="A5341" s="71">
        <v>96671</v>
      </c>
      <c r="B5341" s="70" t="s">
        <v>19190</v>
      </c>
      <c r="C5341" s="71" t="s">
        <v>16</v>
      </c>
      <c r="D5341" s="72">
        <v>34.89</v>
      </c>
    </row>
    <row r="5342" spans="1:4" x14ac:dyDescent="0.25">
      <c r="A5342" s="71">
        <v>96679</v>
      </c>
      <c r="B5342" s="70" t="s">
        <v>19191</v>
      </c>
      <c r="C5342" s="71" t="s">
        <v>16</v>
      </c>
      <c r="D5342" s="72">
        <v>61.25</v>
      </c>
    </row>
    <row r="5343" spans="1:4" x14ac:dyDescent="0.25">
      <c r="A5343" s="71">
        <v>96672</v>
      </c>
      <c r="B5343" s="70" t="s">
        <v>19192</v>
      </c>
      <c r="C5343" s="71" t="s">
        <v>16</v>
      </c>
      <c r="D5343" s="72">
        <v>53.52</v>
      </c>
    </row>
    <row r="5344" spans="1:4" x14ac:dyDescent="0.25">
      <c r="A5344" s="71">
        <v>96680</v>
      </c>
      <c r="B5344" s="70" t="s">
        <v>19193</v>
      </c>
      <c r="C5344" s="71" t="s">
        <v>16</v>
      </c>
      <c r="D5344" s="72">
        <v>102.01</v>
      </c>
    </row>
    <row r="5345" spans="1:4" x14ac:dyDescent="0.25">
      <c r="A5345" s="71">
        <v>96673</v>
      </c>
      <c r="B5345" s="70" t="s">
        <v>19194</v>
      </c>
      <c r="C5345" s="71" t="s">
        <v>16</v>
      </c>
      <c r="D5345" s="72">
        <v>67.63</v>
      </c>
    </row>
    <row r="5346" spans="1:4" x14ac:dyDescent="0.25">
      <c r="A5346" s="71">
        <v>96681</v>
      </c>
      <c r="B5346" s="70" t="s">
        <v>19195</v>
      </c>
      <c r="C5346" s="71" t="s">
        <v>16</v>
      </c>
      <c r="D5346" s="72">
        <v>137.63</v>
      </c>
    </row>
    <row r="5347" spans="1:4" x14ac:dyDescent="0.25">
      <c r="A5347" s="71">
        <v>96674</v>
      </c>
      <c r="B5347" s="70" t="s">
        <v>19196</v>
      </c>
      <c r="C5347" s="71" t="s">
        <v>16</v>
      </c>
      <c r="D5347" s="72">
        <v>110.12</v>
      </c>
    </row>
    <row r="5348" spans="1:4" x14ac:dyDescent="0.25">
      <c r="A5348" s="71">
        <v>96682</v>
      </c>
      <c r="B5348" s="70" t="s">
        <v>19197</v>
      </c>
      <c r="C5348" s="71" t="s">
        <v>16</v>
      </c>
      <c r="D5348" s="72">
        <v>228.22</v>
      </c>
    </row>
    <row r="5349" spans="1:4" x14ac:dyDescent="0.25">
      <c r="A5349" s="71">
        <v>96643</v>
      </c>
      <c r="B5349" s="70" t="s">
        <v>19198</v>
      </c>
      <c r="C5349" s="71" t="s">
        <v>14</v>
      </c>
      <c r="D5349" s="72">
        <v>45.36</v>
      </c>
    </row>
    <row r="5350" spans="1:4" x14ac:dyDescent="0.25">
      <c r="A5350" s="71">
        <v>104201</v>
      </c>
      <c r="B5350" s="70" t="s">
        <v>5140</v>
      </c>
      <c r="C5350" s="71" t="s">
        <v>14</v>
      </c>
      <c r="D5350" s="72">
        <v>19.48</v>
      </c>
    </row>
    <row r="5351" spans="1:4" x14ac:dyDescent="0.25">
      <c r="A5351" s="71">
        <v>104192</v>
      </c>
      <c r="B5351" s="70" t="s">
        <v>5141</v>
      </c>
      <c r="C5351" s="71" t="s">
        <v>14</v>
      </c>
      <c r="D5351" s="72">
        <v>28.45</v>
      </c>
    </row>
    <row r="5352" spans="1:4" x14ac:dyDescent="0.25">
      <c r="A5352" s="71">
        <v>104202</v>
      </c>
      <c r="B5352" s="70" t="s">
        <v>5142</v>
      </c>
      <c r="C5352" s="71" t="s">
        <v>14</v>
      </c>
      <c r="D5352" s="72">
        <v>10.54</v>
      </c>
    </row>
    <row r="5353" spans="1:4" x14ac:dyDescent="0.25">
      <c r="A5353" s="71">
        <v>96717</v>
      </c>
      <c r="B5353" s="70" t="s">
        <v>19199</v>
      </c>
      <c r="C5353" s="71" t="s">
        <v>14</v>
      </c>
      <c r="D5353" s="72">
        <v>314.23</v>
      </c>
    </row>
    <row r="5354" spans="1:4" x14ac:dyDescent="0.25">
      <c r="A5354" s="71">
        <v>96710</v>
      </c>
      <c r="B5354" s="70" t="s">
        <v>19200</v>
      </c>
      <c r="C5354" s="71" t="s">
        <v>14</v>
      </c>
      <c r="D5354" s="72">
        <v>13.95</v>
      </c>
    </row>
    <row r="5355" spans="1:4" x14ac:dyDescent="0.25">
      <c r="A5355" s="71">
        <v>96665</v>
      </c>
      <c r="B5355" s="70" t="s">
        <v>19201</v>
      </c>
      <c r="C5355" s="71" t="s">
        <v>14</v>
      </c>
      <c r="D5355" s="72">
        <v>10.92</v>
      </c>
    </row>
    <row r="5356" spans="1:4" x14ac:dyDescent="0.25">
      <c r="A5356" s="71">
        <v>96642</v>
      </c>
      <c r="B5356" s="70" t="s">
        <v>19202</v>
      </c>
      <c r="C5356" s="71" t="s">
        <v>14</v>
      </c>
      <c r="D5356" s="72">
        <v>19.329999999999998</v>
      </c>
    </row>
    <row r="5357" spans="1:4" x14ac:dyDescent="0.25">
      <c r="A5357" s="71">
        <v>96711</v>
      </c>
      <c r="B5357" s="70" t="s">
        <v>19203</v>
      </c>
      <c r="C5357" s="71" t="s">
        <v>14</v>
      </c>
      <c r="D5357" s="72">
        <v>21.16</v>
      </c>
    </row>
    <row r="5358" spans="1:4" x14ac:dyDescent="0.25">
      <c r="A5358" s="71">
        <v>96666</v>
      </c>
      <c r="B5358" s="70" t="s">
        <v>19204</v>
      </c>
      <c r="C5358" s="71" t="s">
        <v>14</v>
      </c>
      <c r="D5358" s="72">
        <v>16.16</v>
      </c>
    </row>
    <row r="5359" spans="1:4" x14ac:dyDescent="0.25">
      <c r="A5359" s="71">
        <v>96712</v>
      </c>
      <c r="B5359" s="70" t="s">
        <v>19205</v>
      </c>
      <c r="C5359" s="71" t="s">
        <v>14</v>
      </c>
      <c r="D5359" s="72">
        <v>30.52</v>
      </c>
    </row>
    <row r="5360" spans="1:4" x14ac:dyDescent="0.25">
      <c r="A5360" s="71">
        <v>96667</v>
      </c>
      <c r="B5360" s="70" t="s">
        <v>19206</v>
      </c>
      <c r="C5360" s="71" t="s">
        <v>14</v>
      </c>
      <c r="D5360" s="72">
        <v>23.32</v>
      </c>
    </row>
    <row r="5361" spans="1:4" x14ac:dyDescent="0.25">
      <c r="A5361" s="71">
        <v>96713</v>
      </c>
      <c r="B5361" s="70" t="s">
        <v>19207</v>
      </c>
      <c r="C5361" s="71" t="s">
        <v>14</v>
      </c>
      <c r="D5361" s="72">
        <v>47.6</v>
      </c>
    </row>
    <row r="5362" spans="1:4" x14ac:dyDescent="0.25">
      <c r="A5362" s="71">
        <v>96714</v>
      </c>
      <c r="B5362" s="70" t="s">
        <v>19208</v>
      </c>
      <c r="C5362" s="71" t="s">
        <v>14</v>
      </c>
      <c r="D5362" s="72">
        <v>68.28</v>
      </c>
    </row>
    <row r="5363" spans="1:4" x14ac:dyDescent="0.25">
      <c r="A5363" s="71">
        <v>96715</v>
      </c>
      <c r="B5363" s="70" t="s">
        <v>19209</v>
      </c>
      <c r="C5363" s="71" t="s">
        <v>14</v>
      </c>
      <c r="D5363" s="72">
        <v>123.81</v>
      </c>
    </row>
    <row r="5364" spans="1:4" x14ac:dyDescent="0.25">
      <c r="A5364" s="71">
        <v>96716</v>
      </c>
      <c r="B5364" s="70" t="s">
        <v>19210</v>
      </c>
      <c r="C5364" s="71" t="s">
        <v>14</v>
      </c>
      <c r="D5364" s="72">
        <v>161.76</v>
      </c>
    </row>
    <row r="5365" spans="1:4" x14ac:dyDescent="0.25">
      <c r="A5365" s="71">
        <v>104328</v>
      </c>
      <c r="B5365" s="70" t="s">
        <v>5143</v>
      </c>
      <c r="C5365" s="71" t="s">
        <v>14</v>
      </c>
      <c r="D5365" s="72">
        <v>69.31</v>
      </c>
    </row>
    <row r="5366" spans="1:4" x14ac:dyDescent="0.25">
      <c r="A5366" s="71">
        <v>104329</v>
      </c>
      <c r="B5366" s="70" t="s">
        <v>5144</v>
      </c>
      <c r="C5366" s="71" t="s">
        <v>14</v>
      </c>
      <c r="D5366" s="72">
        <v>78.33</v>
      </c>
    </row>
    <row r="5367" spans="1:4" x14ac:dyDescent="0.25">
      <c r="A5367" s="71">
        <v>89707</v>
      </c>
      <c r="B5367" s="70" t="s">
        <v>5145</v>
      </c>
      <c r="C5367" s="71" t="s">
        <v>14</v>
      </c>
      <c r="D5367" s="72">
        <v>47.76</v>
      </c>
    </row>
    <row r="5368" spans="1:4" x14ac:dyDescent="0.25">
      <c r="A5368" s="71">
        <v>89708</v>
      </c>
      <c r="B5368" s="70" t="s">
        <v>5146</v>
      </c>
      <c r="C5368" s="71" t="s">
        <v>14</v>
      </c>
      <c r="D5368" s="72">
        <v>103.23</v>
      </c>
    </row>
    <row r="5369" spans="1:4" x14ac:dyDescent="0.25">
      <c r="A5369" s="71">
        <v>104330</v>
      </c>
      <c r="B5369" s="70" t="s">
        <v>5147</v>
      </c>
      <c r="C5369" s="71" t="s">
        <v>14</v>
      </c>
      <c r="D5369" s="72">
        <v>0</v>
      </c>
    </row>
    <row r="5370" spans="1:4" x14ac:dyDescent="0.25">
      <c r="A5370" s="71">
        <v>104326</v>
      </c>
      <c r="B5370" s="70" t="s">
        <v>5148</v>
      </c>
      <c r="C5370" s="71" t="s">
        <v>14</v>
      </c>
      <c r="D5370" s="72">
        <v>19.47</v>
      </c>
    </row>
    <row r="5371" spans="1:4" x14ac:dyDescent="0.25">
      <c r="A5371" s="71">
        <v>89710</v>
      </c>
      <c r="B5371" s="70" t="s">
        <v>5149</v>
      </c>
      <c r="C5371" s="71" t="s">
        <v>14</v>
      </c>
      <c r="D5371" s="72">
        <v>17.91</v>
      </c>
    </row>
    <row r="5372" spans="1:4" x14ac:dyDescent="0.25">
      <c r="A5372" s="71">
        <v>104327</v>
      </c>
      <c r="B5372" s="70" t="s">
        <v>5150</v>
      </c>
      <c r="C5372" s="71" t="s">
        <v>14</v>
      </c>
      <c r="D5372" s="72">
        <v>18.55</v>
      </c>
    </row>
    <row r="5373" spans="1:4" x14ac:dyDescent="0.25">
      <c r="A5373" s="71">
        <v>89709</v>
      </c>
      <c r="B5373" s="70" t="s">
        <v>5151</v>
      </c>
      <c r="C5373" s="71" t="s">
        <v>14</v>
      </c>
      <c r="D5373" s="72">
        <v>20.440000000000001</v>
      </c>
    </row>
    <row r="5374" spans="1:4" x14ac:dyDescent="0.25">
      <c r="A5374" s="71">
        <v>104341</v>
      </c>
      <c r="B5374" s="70" t="s">
        <v>5152</v>
      </c>
      <c r="C5374" s="71" t="s">
        <v>14</v>
      </c>
      <c r="D5374" s="72">
        <v>10.7</v>
      </c>
    </row>
    <row r="5375" spans="1:4" x14ac:dyDescent="0.25">
      <c r="A5375" s="71">
        <v>104357</v>
      </c>
      <c r="B5375" s="70" t="s">
        <v>5153</v>
      </c>
      <c r="C5375" s="71" t="s">
        <v>14</v>
      </c>
      <c r="D5375" s="72">
        <v>18.93</v>
      </c>
    </row>
    <row r="5376" spans="1:4" x14ac:dyDescent="0.25">
      <c r="A5376" s="71">
        <v>89811</v>
      </c>
      <c r="B5376" s="70" t="s">
        <v>5154</v>
      </c>
      <c r="C5376" s="71" t="s">
        <v>14</v>
      </c>
      <c r="D5376" s="72">
        <v>43.47</v>
      </c>
    </row>
    <row r="5377" spans="1:4" x14ac:dyDescent="0.25">
      <c r="A5377" s="71">
        <v>89748</v>
      </c>
      <c r="B5377" s="70" t="s">
        <v>5155</v>
      </c>
      <c r="C5377" s="71" t="s">
        <v>14</v>
      </c>
      <c r="D5377" s="72">
        <v>42.35</v>
      </c>
    </row>
    <row r="5378" spans="1:4" x14ac:dyDescent="0.25">
      <c r="A5378" s="71">
        <v>89852</v>
      </c>
      <c r="B5378" s="70" t="s">
        <v>5156</v>
      </c>
      <c r="C5378" s="71" t="s">
        <v>14</v>
      </c>
      <c r="D5378" s="72">
        <v>46.22</v>
      </c>
    </row>
    <row r="5379" spans="1:4" x14ac:dyDescent="0.25">
      <c r="A5379" s="71">
        <v>89728</v>
      </c>
      <c r="B5379" s="70" t="s">
        <v>5157</v>
      </c>
      <c r="C5379" s="71" t="s">
        <v>14</v>
      </c>
      <c r="D5379" s="72">
        <v>13.02</v>
      </c>
    </row>
    <row r="5380" spans="1:4" x14ac:dyDescent="0.25">
      <c r="A5380" s="71">
        <v>89803</v>
      </c>
      <c r="B5380" s="70" t="s">
        <v>5158</v>
      </c>
      <c r="C5380" s="71" t="s">
        <v>14</v>
      </c>
      <c r="D5380" s="72">
        <v>18.3</v>
      </c>
    </row>
    <row r="5381" spans="1:4" x14ac:dyDescent="0.25">
      <c r="A5381" s="71">
        <v>89733</v>
      </c>
      <c r="B5381" s="70" t="s">
        <v>5159</v>
      </c>
      <c r="C5381" s="71" t="s">
        <v>14</v>
      </c>
      <c r="D5381" s="72">
        <v>23.05</v>
      </c>
    </row>
    <row r="5382" spans="1:4" x14ac:dyDescent="0.25">
      <c r="A5382" s="71">
        <v>89807</v>
      </c>
      <c r="B5382" s="70" t="s">
        <v>5160</v>
      </c>
      <c r="C5382" s="71" t="s">
        <v>14</v>
      </c>
      <c r="D5382" s="72">
        <v>37.68</v>
      </c>
    </row>
    <row r="5383" spans="1:4" x14ac:dyDescent="0.25">
      <c r="A5383" s="71">
        <v>89742</v>
      </c>
      <c r="B5383" s="70" t="s">
        <v>5161</v>
      </c>
      <c r="C5383" s="71" t="s">
        <v>14</v>
      </c>
      <c r="D5383" s="72">
        <v>39.49</v>
      </c>
    </row>
    <row r="5384" spans="1:4" x14ac:dyDescent="0.25">
      <c r="A5384" s="71">
        <v>89812</v>
      </c>
      <c r="B5384" s="70" t="s">
        <v>5162</v>
      </c>
      <c r="C5384" s="71" t="s">
        <v>14</v>
      </c>
      <c r="D5384" s="72">
        <v>79.349999999999994</v>
      </c>
    </row>
    <row r="5385" spans="1:4" x14ac:dyDescent="0.25">
      <c r="A5385" s="71">
        <v>89750</v>
      </c>
      <c r="B5385" s="70" t="s">
        <v>5163</v>
      </c>
      <c r="C5385" s="71" t="s">
        <v>14</v>
      </c>
      <c r="D5385" s="72">
        <v>78.23</v>
      </c>
    </row>
    <row r="5386" spans="1:4" x14ac:dyDescent="0.25">
      <c r="A5386" s="71">
        <v>89853</v>
      </c>
      <c r="B5386" s="70" t="s">
        <v>5164</v>
      </c>
      <c r="C5386" s="71" t="s">
        <v>14</v>
      </c>
      <c r="D5386" s="72">
        <v>82.1</v>
      </c>
    </row>
    <row r="5387" spans="1:4" x14ac:dyDescent="0.25">
      <c r="A5387" s="71">
        <v>89730</v>
      </c>
      <c r="B5387" s="70" t="s">
        <v>5165</v>
      </c>
      <c r="C5387" s="71" t="s">
        <v>14</v>
      </c>
      <c r="D5387" s="72">
        <v>14.97</v>
      </c>
    </row>
    <row r="5388" spans="1:4" x14ac:dyDescent="0.25">
      <c r="A5388" s="71">
        <v>89804</v>
      </c>
      <c r="B5388" s="70" t="s">
        <v>5166</v>
      </c>
      <c r="C5388" s="71" t="s">
        <v>14</v>
      </c>
      <c r="D5388" s="72">
        <v>20.53</v>
      </c>
    </row>
    <row r="5389" spans="1:4" x14ac:dyDescent="0.25">
      <c r="A5389" s="71">
        <v>89735</v>
      </c>
      <c r="B5389" s="70" t="s">
        <v>5167</v>
      </c>
      <c r="C5389" s="71" t="s">
        <v>14</v>
      </c>
      <c r="D5389" s="72">
        <v>25.28</v>
      </c>
    </row>
    <row r="5390" spans="1:4" x14ac:dyDescent="0.25">
      <c r="A5390" s="71">
        <v>89808</v>
      </c>
      <c r="B5390" s="70" t="s">
        <v>5168</v>
      </c>
      <c r="C5390" s="71" t="s">
        <v>14</v>
      </c>
      <c r="D5390" s="72">
        <v>58.76</v>
      </c>
    </row>
    <row r="5391" spans="1:4" x14ac:dyDescent="0.25">
      <c r="A5391" s="71">
        <v>89743</v>
      </c>
      <c r="B5391" s="70" t="s">
        <v>5169</v>
      </c>
      <c r="C5391" s="71" t="s">
        <v>14</v>
      </c>
      <c r="D5391" s="72">
        <v>60.57</v>
      </c>
    </row>
    <row r="5392" spans="1:4" x14ac:dyDescent="0.25">
      <c r="A5392" s="71">
        <v>89810</v>
      </c>
      <c r="B5392" s="70" t="s">
        <v>5170</v>
      </c>
      <c r="C5392" s="71" t="s">
        <v>14</v>
      </c>
      <c r="D5392" s="72">
        <v>28.93</v>
      </c>
    </row>
    <row r="5393" spans="1:4" x14ac:dyDescent="0.25">
      <c r="A5393" s="71">
        <v>89746</v>
      </c>
      <c r="B5393" s="70" t="s">
        <v>5171</v>
      </c>
      <c r="C5393" s="71" t="s">
        <v>14</v>
      </c>
      <c r="D5393" s="72">
        <v>27.81</v>
      </c>
    </row>
    <row r="5394" spans="1:4" x14ac:dyDescent="0.25">
      <c r="A5394" s="71">
        <v>89851</v>
      </c>
      <c r="B5394" s="70" t="s">
        <v>5172</v>
      </c>
      <c r="C5394" s="71" t="s">
        <v>14</v>
      </c>
      <c r="D5394" s="72">
        <v>31.68</v>
      </c>
    </row>
    <row r="5395" spans="1:4" x14ac:dyDescent="0.25">
      <c r="A5395" s="71">
        <v>89855</v>
      </c>
      <c r="B5395" s="70" t="s">
        <v>5173</v>
      </c>
      <c r="C5395" s="71" t="s">
        <v>14</v>
      </c>
      <c r="D5395" s="72">
        <v>110.11</v>
      </c>
    </row>
    <row r="5396" spans="1:4" x14ac:dyDescent="0.25">
      <c r="A5396" s="71">
        <v>89726</v>
      </c>
      <c r="B5396" s="70" t="s">
        <v>5174</v>
      </c>
      <c r="C5396" s="71" t="s">
        <v>14</v>
      </c>
      <c r="D5396" s="72">
        <v>10.27</v>
      </c>
    </row>
    <row r="5397" spans="1:4" x14ac:dyDescent="0.25">
      <c r="A5397" s="71">
        <v>89802</v>
      </c>
      <c r="B5397" s="70" t="s">
        <v>5175</v>
      </c>
      <c r="C5397" s="71" t="s">
        <v>14</v>
      </c>
      <c r="D5397" s="72">
        <v>10.39</v>
      </c>
    </row>
    <row r="5398" spans="1:4" x14ac:dyDescent="0.25">
      <c r="A5398" s="71">
        <v>89732</v>
      </c>
      <c r="B5398" s="70" t="s">
        <v>5176</v>
      </c>
      <c r="C5398" s="71" t="s">
        <v>14</v>
      </c>
      <c r="D5398" s="72">
        <v>15.14</v>
      </c>
    </row>
    <row r="5399" spans="1:4" x14ac:dyDescent="0.25">
      <c r="A5399" s="71">
        <v>89806</v>
      </c>
      <c r="B5399" s="70" t="s">
        <v>5177</v>
      </c>
      <c r="C5399" s="71" t="s">
        <v>14</v>
      </c>
      <c r="D5399" s="72">
        <v>21.2</v>
      </c>
    </row>
    <row r="5400" spans="1:4" x14ac:dyDescent="0.25">
      <c r="A5400" s="71">
        <v>89739</v>
      </c>
      <c r="B5400" s="70" t="s">
        <v>5178</v>
      </c>
      <c r="C5400" s="71" t="s">
        <v>14</v>
      </c>
      <c r="D5400" s="72">
        <v>23.01</v>
      </c>
    </row>
    <row r="5401" spans="1:4" x14ac:dyDescent="0.25">
      <c r="A5401" s="71">
        <v>89809</v>
      </c>
      <c r="B5401" s="70" t="s">
        <v>5179</v>
      </c>
      <c r="C5401" s="71" t="s">
        <v>14</v>
      </c>
      <c r="D5401" s="72">
        <v>28.07</v>
      </c>
    </row>
    <row r="5402" spans="1:4" x14ac:dyDescent="0.25">
      <c r="A5402" s="71">
        <v>89744</v>
      </c>
      <c r="B5402" s="70" t="s">
        <v>5180</v>
      </c>
      <c r="C5402" s="71" t="s">
        <v>14</v>
      </c>
      <c r="D5402" s="72">
        <v>26.95</v>
      </c>
    </row>
    <row r="5403" spans="1:4" x14ac:dyDescent="0.25">
      <c r="A5403" s="71">
        <v>89850</v>
      </c>
      <c r="B5403" s="70" t="s">
        <v>5181</v>
      </c>
      <c r="C5403" s="71" t="s">
        <v>14</v>
      </c>
      <c r="D5403" s="72">
        <v>30.82</v>
      </c>
    </row>
    <row r="5404" spans="1:4" x14ac:dyDescent="0.25">
      <c r="A5404" s="71">
        <v>89854</v>
      </c>
      <c r="B5404" s="70" t="s">
        <v>5182</v>
      </c>
      <c r="C5404" s="71" t="s">
        <v>14</v>
      </c>
      <c r="D5404" s="72">
        <v>104.77</v>
      </c>
    </row>
    <row r="5405" spans="1:4" x14ac:dyDescent="0.25">
      <c r="A5405" s="71">
        <v>89724</v>
      </c>
      <c r="B5405" s="70" t="s">
        <v>5183</v>
      </c>
      <c r="C5405" s="71" t="s">
        <v>14</v>
      </c>
      <c r="D5405" s="72">
        <v>10.039999999999999</v>
      </c>
    </row>
    <row r="5406" spans="1:4" x14ac:dyDescent="0.25">
      <c r="A5406" s="71">
        <v>89801</v>
      </c>
      <c r="B5406" s="70" t="s">
        <v>5184</v>
      </c>
      <c r="C5406" s="71" t="s">
        <v>14</v>
      </c>
      <c r="D5406" s="72">
        <v>9.64</v>
      </c>
    </row>
    <row r="5407" spans="1:4" x14ac:dyDescent="0.25">
      <c r="A5407" s="71">
        <v>89731</v>
      </c>
      <c r="B5407" s="70" t="s">
        <v>5185</v>
      </c>
      <c r="C5407" s="71" t="s">
        <v>14</v>
      </c>
      <c r="D5407" s="72">
        <v>14.39</v>
      </c>
    </row>
    <row r="5408" spans="1:4" x14ac:dyDescent="0.25">
      <c r="A5408" s="71">
        <v>89805</v>
      </c>
      <c r="B5408" s="70" t="s">
        <v>5186</v>
      </c>
      <c r="C5408" s="71" t="s">
        <v>14</v>
      </c>
      <c r="D5408" s="72">
        <v>20.2</v>
      </c>
    </row>
    <row r="5409" spans="1:4" x14ac:dyDescent="0.25">
      <c r="A5409" s="71">
        <v>89737</v>
      </c>
      <c r="B5409" s="70" t="s">
        <v>5187</v>
      </c>
      <c r="C5409" s="71" t="s">
        <v>14</v>
      </c>
      <c r="D5409" s="72">
        <v>22.01</v>
      </c>
    </row>
    <row r="5410" spans="1:4" x14ac:dyDescent="0.25">
      <c r="A5410" s="71">
        <v>104355</v>
      </c>
      <c r="B5410" s="70" t="s">
        <v>5188</v>
      </c>
      <c r="C5410" s="71" t="s">
        <v>14</v>
      </c>
      <c r="D5410" s="72">
        <v>47.44</v>
      </c>
    </row>
    <row r="5411" spans="1:4" x14ac:dyDescent="0.25">
      <c r="A5411" s="71">
        <v>104347</v>
      </c>
      <c r="B5411" s="70" t="s">
        <v>5189</v>
      </c>
      <c r="C5411" s="71" t="s">
        <v>14</v>
      </c>
      <c r="D5411" s="72">
        <v>47.24</v>
      </c>
    </row>
    <row r="5412" spans="1:4" x14ac:dyDescent="0.25">
      <c r="A5412" s="71">
        <v>104353</v>
      </c>
      <c r="B5412" s="70" t="s">
        <v>5190</v>
      </c>
      <c r="C5412" s="71" t="s">
        <v>14</v>
      </c>
      <c r="D5412" s="72">
        <v>41.19</v>
      </c>
    </row>
    <row r="5413" spans="1:4" x14ac:dyDescent="0.25">
      <c r="A5413" s="71">
        <v>104345</v>
      </c>
      <c r="B5413" s="70" t="s">
        <v>5191</v>
      </c>
      <c r="C5413" s="71" t="s">
        <v>14</v>
      </c>
      <c r="D5413" s="72">
        <v>42.3</v>
      </c>
    </row>
    <row r="5414" spans="1:4" x14ac:dyDescent="0.25">
      <c r="A5414" s="71">
        <v>104350</v>
      </c>
      <c r="B5414" s="70" t="s">
        <v>5192</v>
      </c>
      <c r="C5414" s="71" t="s">
        <v>14</v>
      </c>
      <c r="D5414" s="72">
        <v>29.61</v>
      </c>
    </row>
    <row r="5415" spans="1:4" x14ac:dyDescent="0.25">
      <c r="A5415" s="71">
        <v>104343</v>
      </c>
      <c r="B5415" s="70" t="s">
        <v>5193</v>
      </c>
      <c r="C5415" s="71" t="s">
        <v>14</v>
      </c>
      <c r="D5415" s="72">
        <v>33.32</v>
      </c>
    </row>
    <row r="5416" spans="1:4" x14ac:dyDescent="0.25">
      <c r="A5416" s="71">
        <v>89834</v>
      </c>
      <c r="B5416" s="70" t="s">
        <v>5194</v>
      </c>
      <c r="C5416" s="71" t="s">
        <v>14</v>
      </c>
      <c r="D5416" s="72">
        <v>52.31</v>
      </c>
    </row>
    <row r="5417" spans="1:4" x14ac:dyDescent="0.25">
      <c r="A5417" s="71">
        <v>89797</v>
      </c>
      <c r="B5417" s="70" t="s">
        <v>5195</v>
      </c>
      <c r="C5417" s="71" t="s">
        <v>14</v>
      </c>
      <c r="D5417" s="72">
        <v>50.82</v>
      </c>
    </row>
    <row r="5418" spans="1:4" x14ac:dyDescent="0.25">
      <c r="A5418" s="71">
        <v>89861</v>
      </c>
      <c r="B5418" s="70" t="s">
        <v>5196</v>
      </c>
      <c r="C5418" s="71" t="s">
        <v>14</v>
      </c>
      <c r="D5418" s="72">
        <v>55.97</v>
      </c>
    </row>
    <row r="5419" spans="1:4" x14ac:dyDescent="0.25">
      <c r="A5419" s="71">
        <v>89783</v>
      </c>
      <c r="B5419" s="70" t="s">
        <v>5197</v>
      </c>
      <c r="C5419" s="71" t="s">
        <v>14</v>
      </c>
      <c r="D5419" s="72">
        <v>14.72</v>
      </c>
    </row>
    <row r="5420" spans="1:4" x14ac:dyDescent="0.25">
      <c r="A5420" s="71">
        <v>89827</v>
      </c>
      <c r="B5420" s="70" t="s">
        <v>5198</v>
      </c>
      <c r="C5420" s="71" t="s">
        <v>14</v>
      </c>
      <c r="D5420" s="72">
        <v>19.62</v>
      </c>
    </row>
    <row r="5421" spans="1:4" x14ac:dyDescent="0.25">
      <c r="A5421" s="71">
        <v>89785</v>
      </c>
      <c r="B5421" s="70" t="s">
        <v>5199</v>
      </c>
      <c r="C5421" s="71" t="s">
        <v>14</v>
      </c>
      <c r="D5421" s="72">
        <v>25.94</v>
      </c>
    </row>
    <row r="5422" spans="1:4" x14ac:dyDescent="0.25">
      <c r="A5422" s="71">
        <v>89830</v>
      </c>
      <c r="B5422" s="70" t="s">
        <v>5200</v>
      </c>
      <c r="C5422" s="71" t="s">
        <v>14</v>
      </c>
      <c r="D5422" s="72">
        <v>37.83</v>
      </c>
    </row>
    <row r="5423" spans="1:4" x14ac:dyDescent="0.25">
      <c r="A5423" s="71">
        <v>89795</v>
      </c>
      <c r="B5423" s="70" t="s">
        <v>5201</v>
      </c>
      <c r="C5423" s="71" t="s">
        <v>14</v>
      </c>
      <c r="D5423" s="72">
        <v>40.24</v>
      </c>
    </row>
    <row r="5424" spans="1:4" x14ac:dyDescent="0.25">
      <c r="A5424" s="71">
        <v>89823</v>
      </c>
      <c r="B5424" s="70" t="s">
        <v>5202</v>
      </c>
      <c r="C5424" s="71" t="s">
        <v>14</v>
      </c>
      <c r="D5424" s="72">
        <v>35.17</v>
      </c>
    </row>
    <row r="5425" spans="1:4" x14ac:dyDescent="0.25">
      <c r="A5425" s="71">
        <v>89779</v>
      </c>
      <c r="B5425" s="70" t="s">
        <v>5203</v>
      </c>
      <c r="C5425" s="71" t="s">
        <v>14</v>
      </c>
      <c r="D5425" s="72">
        <v>34.42</v>
      </c>
    </row>
    <row r="5426" spans="1:4" x14ac:dyDescent="0.25">
      <c r="A5426" s="71">
        <v>89857</v>
      </c>
      <c r="B5426" s="70" t="s">
        <v>5204</v>
      </c>
      <c r="C5426" s="71" t="s">
        <v>14</v>
      </c>
      <c r="D5426" s="72">
        <v>37</v>
      </c>
    </row>
    <row r="5427" spans="1:4" x14ac:dyDescent="0.25">
      <c r="A5427" s="71">
        <v>89814</v>
      </c>
      <c r="B5427" s="70" t="s">
        <v>5205</v>
      </c>
      <c r="C5427" s="71" t="s">
        <v>14</v>
      </c>
      <c r="D5427" s="72">
        <v>17.53</v>
      </c>
    </row>
    <row r="5428" spans="1:4" x14ac:dyDescent="0.25">
      <c r="A5428" s="71">
        <v>89754</v>
      </c>
      <c r="B5428" s="70" t="s">
        <v>5206</v>
      </c>
      <c r="C5428" s="71" t="s">
        <v>14</v>
      </c>
      <c r="D5428" s="72">
        <v>20.69</v>
      </c>
    </row>
    <row r="5429" spans="1:4" x14ac:dyDescent="0.25">
      <c r="A5429" s="71">
        <v>89819</v>
      </c>
      <c r="B5429" s="70" t="s">
        <v>5207</v>
      </c>
      <c r="C5429" s="71" t="s">
        <v>14</v>
      </c>
      <c r="D5429" s="72">
        <v>23.98</v>
      </c>
    </row>
    <row r="5430" spans="1:4" x14ac:dyDescent="0.25">
      <c r="A5430" s="71">
        <v>89776</v>
      </c>
      <c r="B5430" s="70" t="s">
        <v>5208</v>
      </c>
      <c r="C5430" s="71" t="s">
        <v>14</v>
      </c>
      <c r="D5430" s="72">
        <v>25.18</v>
      </c>
    </row>
    <row r="5431" spans="1:4" x14ac:dyDescent="0.25">
      <c r="A5431" s="71">
        <v>89821</v>
      </c>
      <c r="B5431" s="70" t="s">
        <v>5209</v>
      </c>
      <c r="C5431" s="71" t="s">
        <v>14</v>
      </c>
      <c r="D5431" s="72">
        <v>18.68</v>
      </c>
    </row>
    <row r="5432" spans="1:4" x14ac:dyDescent="0.25">
      <c r="A5432" s="71">
        <v>89778</v>
      </c>
      <c r="B5432" s="70" t="s">
        <v>5210</v>
      </c>
      <c r="C5432" s="71" t="s">
        <v>14</v>
      </c>
      <c r="D5432" s="72">
        <v>17.93</v>
      </c>
    </row>
    <row r="5433" spans="1:4" x14ac:dyDescent="0.25">
      <c r="A5433" s="71">
        <v>89856</v>
      </c>
      <c r="B5433" s="70" t="s">
        <v>5211</v>
      </c>
      <c r="C5433" s="71" t="s">
        <v>14</v>
      </c>
      <c r="D5433" s="72">
        <v>20.52</v>
      </c>
    </row>
    <row r="5434" spans="1:4" x14ac:dyDescent="0.25">
      <c r="A5434" s="71">
        <v>89752</v>
      </c>
      <c r="B5434" s="70" t="s">
        <v>5212</v>
      </c>
      <c r="C5434" s="71" t="s">
        <v>14</v>
      </c>
      <c r="D5434" s="72">
        <v>7.56</v>
      </c>
    </row>
    <row r="5435" spans="1:4" x14ac:dyDescent="0.25">
      <c r="A5435" s="71">
        <v>89813</v>
      </c>
      <c r="B5435" s="70" t="s">
        <v>5213</v>
      </c>
      <c r="C5435" s="71" t="s">
        <v>14</v>
      </c>
      <c r="D5435" s="72">
        <v>5.95</v>
      </c>
    </row>
    <row r="5436" spans="1:4" x14ac:dyDescent="0.25">
      <c r="A5436" s="71">
        <v>89753</v>
      </c>
      <c r="B5436" s="70" t="s">
        <v>5214</v>
      </c>
      <c r="C5436" s="71" t="s">
        <v>14</v>
      </c>
      <c r="D5436" s="72">
        <v>9.2100000000000009</v>
      </c>
    </row>
    <row r="5437" spans="1:4" x14ac:dyDescent="0.25">
      <c r="A5437" s="71">
        <v>89817</v>
      </c>
      <c r="B5437" s="70" t="s">
        <v>5215</v>
      </c>
      <c r="C5437" s="71" t="s">
        <v>14</v>
      </c>
      <c r="D5437" s="72">
        <v>14.31</v>
      </c>
    </row>
    <row r="5438" spans="1:4" x14ac:dyDescent="0.25">
      <c r="A5438" s="71">
        <v>89774</v>
      </c>
      <c r="B5438" s="70" t="s">
        <v>5216</v>
      </c>
      <c r="C5438" s="71" t="s">
        <v>14</v>
      </c>
      <c r="D5438" s="72">
        <v>15.56</v>
      </c>
    </row>
    <row r="5439" spans="1:4" x14ac:dyDescent="0.25">
      <c r="A5439" s="71">
        <v>95693</v>
      </c>
      <c r="B5439" s="70" t="s">
        <v>5217</v>
      </c>
      <c r="C5439" s="71" t="s">
        <v>14</v>
      </c>
      <c r="D5439" s="72">
        <v>51.32</v>
      </c>
    </row>
    <row r="5440" spans="1:4" x14ac:dyDescent="0.25">
      <c r="A5440" s="71">
        <v>89833</v>
      </c>
      <c r="B5440" s="70" t="s">
        <v>5218</v>
      </c>
      <c r="C5440" s="71" t="s">
        <v>14</v>
      </c>
      <c r="D5440" s="72">
        <v>44.08</v>
      </c>
    </row>
    <row r="5441" spans="1:4" x14ac:dyDescent="0.25">
      <c r="A5441" s="71">
        <v>89796</v>
      </c>
      <c r="B5441" s="70" t="s">
        <v>5219</v>
      </c>
      <c r="C5441" s="71" t="s">
        <v>14</v>
      </c>
      <c r="D5441" s="72">
        <v>42.59</v>
      </c>
    </row>
    <row r="5442" spans="1:4" x14ac:dyDescent="0.25">
      <c r="A5442" s="71">
        <v>89860</v>
      </c>
      <c r="B5442" s="70" t="s">
        <v>5220</v>
      </c>
      <c r="C5442" s="71" t="s">
        <v>14</v>
      </c>
      <c r="D5442" s="72">
        <v>47.74</v>
      </c>
    </row>
    <row r="5443" spans="1:4" x14ac:dyDescent="0.25">
      <c r="A5443" s="71">
        <v>89782</v>
      </c>
      <c r="B5443" s="70" t="s">
        <v>5221</v>
      </c>
      <c r="C5443" s="71" t="s">
        <v>14</v>
      </c>
      <c r="D5443" s="72">
        <v>14.61</v>
      </c>
    </row>
    <row r="5444" spans="1:4" x14ac:dyDescent="0.25">
      <c r="A5444" s="71">
        <v>89825</v>
      </c>
      <c r="B5444" s="70" t="s">
        <v>5222</v>
      </c>
      <c r="C5444" s="71" t="s">
        <v>14</v>
      </c>
      <c r="D5444" s="72">
        <v>17.22</v>
      </c>
    </row>
    <row r="5445" spans="1:4" x14ac:dyDescent="0.25">
      <c r="A5445" s="71">
        <v>89784</v>
      </c>
      <c r="B5445" s="70" t="s">
        <v>5223</v>
      </c>
      <c r="C5445" s="71" t="s">
        <v>14</v>
      </c>
      <c r="D5445" s="72">
        <v>23.54</v>
      </c>
    </row>
    <row r="5446" spans="1:4" x14ac:dyDescent="0.25">
      <c r="A5446" s="71">
        <v>89829</v>
      </c>
      <c r="B5446" s="70" t="s">
        <v>5224</v>
      </c>
      <c r="C5446" s="71" t="s">
        <v>14</v>
      </c>
      <c r="D5446" s="72">
        <v>35.71</v>
      </c>
    </row>
    <row r="5447" spans="1:4" x14ac:dyDescent="0.25">
      <c r="A5447" s="71">
        <v>89786</v>
      </c>
      <c r="B5447" s="70" t="s">
        <v>5225</v>
      </c>
      <c r="C5447" s="71" t="s">
        <v>14</v>
      </c>
      <c r="D5447" s="72">
        <v>38.119999999999997</v>
      </c>
    </row>
    <row r="5448" spans="1:4" x14ac:dyDescent="0.25">
      <c r="A5448" s="71">
        <v>104352</v>
      </c>
      <c r="B5448" s="70" t="s">
        <v>5226</v>
      </c>
      <c r="C5448" s="71" t="s">
        <v>14</v>
      </c>
      <c r="D5448" s="72">
        <v>39.07</v>
      </c>
    </row>
    <row r="5449" spans="1:4" x14ac:dyDescent="0.25">
      <c r="A5449" s="71">
        <v>104344</v>
      </c>
      <c r="B5449" s="70" t="s">
        <v>5227</v>
      </c>
      <c r="C5449" s="71" t="s">
        <v>14</v>
      </c>
      <c r="D5449" s="72">
        <v>40.18</v>
      </c>
    </row>
    <row r="5450" spans="1:4" x14ac:dyDescent="0.25">
      <c r="A5450" s="71">
        <v>104354</v>
      </c>
      <c r="B5450" s="70" t="s">
        <v>5228</v>
      </c>
      <c r="C5450" s="71" t="s">
        <v>14</v>
      </c>
      <c r="D5450" s="72">
        <v>44.7</v>
      </c>
    </row>
    <row r="5451" spans="1:4" x14ac:dyDescent="0.25">
      <c r="A5451" s="71">
        <v>104346</v>
      </c>
      <c r="B5451" s="70" t="s">
        <v>5229</v>
      </c>
      <c r="C5451" s="71" t="s">
        <v>14</v>
      </c>
      <c r="D5451" s="72">
        <v>44.5</v>
      </c>
    </row>
    <row r="5452" spans="1:4" x14ac:dyDescent="0.25">
      <c r="A5452" s="71">
        <v>104356</v>
      </c>
      <c r="B5452" s="70" t="s">
        <v>5230</v>
      </c>
      <c r="C5452" s="71" t="s">
        <v>14</v>
      </c>
      <c r="D5452" s="72">
        <v>31.14</v>
      </c>
    </row>
    <row r="5453" spans="1:4" x14ac:dyDescent="0.25">
      <c r="A5453" s="71">
        <v>104348</v>
      </c>
      <c r="B5453" s="70" t="s">
        <v>5231</v>
      </c>
      <c r="C5453" s="71" t="s">
        <v>14</v>
      </c>
      <c r="D5453" s="72">
        <v>11.39</v>
      </c>
    </row>
    <row r="5454" spans="1:4" x14ac:dyDescent="0.25">
      <c r="A5454" s="71">
        <v>104351</v>
      </c>
      <c r="B5454" s="70" t="s">
        <v>5232</v>
      </c>
      <c r="C5454" s="71" t="s">
        <v>14</v>
      </c>
      <c r="D5454" s="72">
        <v>23.51</v>
      </c>
    </row>
    <row r="5455" spans="1:4" x14ac:dyDescent="0.25">
      <c r="A5455" s="71">
        <v>89800</v>
      </c>
      <c r="B5455" s="70" t="s">
        <v>5233</v>
      </c>
      <c r="C5455" s="71" t="s">
        <v>16</v>
      </c>
      <c r="D5455" s="72">
        <v>28.19</v>
      </c>
    </row>
    <row r="5456" spans="1:4" x14ac:dyDescent="0.25">
      <c r="A5456" s="71">
        <v>89714</v>
      </c>
      <c r="B5456" s="70" t="s">
        <v>5234</v>
      </c>
      <c r="C5456" s="71" t="s">
        <v>16</v>
      </c>
      <c r="D5456" s="72">
        <v>36.5</v>
      </c>
    </row>
    <row r="5457" spans="1:4" x14ac:dyDescent="0.25">
      <c r="A5457" s="71">
        <v>89848</v>
      </c>
      <c r="B5457" s="70" t="s">
        <v>5235</v>
      </c>
      <c r="C5457" s="71" t="s">
        <v>16</v>
      </c>
      <c r="D5457" s="72">
        <v>27.1</v>
      </c>
    </row>
    <row r="5458" spans="1:4" x14ac:dyDescent="0.25">
      <c r="A5458" s="71">
        <v>89849</v>
      </c>
      <c r="B5458" s="70" t="s">
        <v>5236</v>
      </c>
      <c r="C5458" s="71" t="s">
        <v>16</v>
      </c>
      <c r="D5458" s="72">
        <v>56.43</v>
      </c>
    </row>
    <row r="5459" spans="1:4" x14ac:dyDescent="0.25">
      <c r="A5459" s="71">
        <v>89711</v>
      </c>
      <c r="B5459" s="70" t="s">
        <v>5237</v>
      </c>
      <c r="C5459" s="71" t="s">
        <v>16</v>
      </c>
      <c r="D5459" s="72">
        <v>20.47</v>
      </c>
    </row>
    <row r="5460" spans="1:4" x14ac:dyDescent="0.25">
      <c r="A5460" s="71">
        <v>89798</v>
      </c>
      <c r="B5460" s="70" t="s">
        <v>5238</v>
      </c>
      <c r="C5460" s="71" t="s">
        <v>16</v>
      </c>
      <c r="D5460" s="72">
        <v>13.58</v>
      </c>
    </row>
    <row r="5461" spans="1:4" x14ac:dyDescent="0.25">
      <c r="A5461" s="71">
        <v>89712</v>
      </c>
      <c r="B5461" s="70" t="s">
        <v>5239</v>
      </c>
      <c r="C5461" s="71" t="s">
        <v>16</v>
      </c>
      <c r="D5461" s="72">
        <v>26.22</v>
      </c>
    </row>
    <row r="5462" spans="1:4" x14ac:dyDescent="0.25">
      <c r="A5462" s="71">
        <v>89799</v>
      </c>
      <c r="B5462" s="70" t="s">
        <v>5240</v>
      </c>
      <c r="C5462" s="71" t="s">
        <v>16</v>
      </c>
      <c r="D5462" s="72">
        <v>22.24</v>
      </c>
    </row>
    <row r="5463" spans="1:4" x14ac:dyDescent="0.25">
      <c r="A5463" s="71">
        <v>89713</v>
      </c>
      <c r="B5463" s="70" t="s">
        <v>5241</v>
      </c>
      <c r="C5463" s="71" t="s">
        <v>16</v>
      </c>
      <c r="D5463" s="72">
        <v>32.74</v>
      </c>
    </row>
    <row r="5464" spans="1:4" x14ac:dyDescent="0.25">
      <c r="A5464" s="71">
        <v>89376</v>
      </c>
      <c r="B5464" s="70" t="s">
        <v>19211</v>
      </c>
      <c r="C5464" s="71" t="s">
        <v>14</v>
      </c>
      <c r="D5464" s="72">
        <v>5.42</v>
      </c>
    </row>
    <row r="5465" spans="1:4" x14ac:dyDescent="0.25">
      <c r="A5465" s="71">
        <v>89429</v>
      </c>
      <c r="B5465" s="70" t="s">
        <v>19212</v>
      </c>
      <c r="C5465" s="71" t="s">
        <v>14</v>
      </c>
      <c r="D5465" s="72">
        <v>5.86</v>
      </c>
    </row>
    <row r="5466" spans="1:4" x14ac:dyDescent="0.25">
      <c r="A5466" s="71">
        <v>89383</v>
      </c>
      <c r="B5466" s="70" t="s">
        <v>19213</v>
      </c>
      <c r="C5466" s="71" t="s">
        <v>14</v>
      </c>
      <c r="D5466" s="72">
        <v>6.33</v>
      </c>
    </row>
    <row r="5467" spans="1:4" x14ac:dyDescent="0.25">
      <c r="A5467" s="71">
        <v>89553</v>
      </c>
      <c r="B5467" s="70" t="s">
        <v>19214</v>
      </c>
      <c r="C5467" s="71" t="s">
        <v>14</v>
      </c>
      <c r="D5467" s="72">
        <v>5.62</v>
      </c>
    </row>
    <row r="5468" spans="1:4" x14ac:dyDescent="0.25">
      <c r="A5468" s="71">
        <v>89436</v>
      </c>
      <c r="B5468" s="70" t="s">
        <v>19215</v>
      </c>
      <c r="C5468" s="71" t="s">
        <v>14</v>
      </c>
      <c r="D5468" s="72">
        <v>7.83</v>
      </c>
    </row>
    <row r="5469" spans="1:4" x14ac:dyDescent="0.25">
      <c r="A5469" s="71">
        <v>89391</v>
      </c>
      <c r="B5469" s="70" t="s">
        <v>19216</v>
      </c>
      <c r="C5469" s="71" t="s">
        <v>14</v>
      </c>
      <c r="D5469" s="72">
        <v>8.3800000000000008</v>
      </c>
    </row>
    <row r="5470" spans="1:4" x14ac:dyDescent="0.25">
      <c r="A5470" s="71">
        <v>103994</v>
      </c>
      <c r="B5470" s="70" t="s">
        <v>5242</v>
      </c>
      <c r="C5470" s="71" t="s">
        <v>14</v>
      </c>
      <c r="D5470" s="72">
        <v>13.64</v>
      </c>
    </row>
    <row r="5471" spans="1:4" x14ac:dyDescent="0.25">
      <c r="A5471" s="71">
        <v>89570</v>
      </c>
      <c r="B5471" s="70" t="s">
        <v>19217</v>
      </c>
      <c r="C5471" s="71" t="s">
        <v>14</v>
      </c>
      <c r="D5471" s="72">
        <v>11.07</v>
      </c>
    </row>
    <row r="5472" spans="1:4" x14ac:dyDescent="0.25">
      <c r="A5472" s="71">
        <v>103992</v>
      </c>
      <c r="B5472" s="70" t="s">
        <v>5243</v>
      </c>
      <c r="C5472" s="71" t="s">
        <v>14</v>
      </c>
      <c r="D5472" s="72">
        <v>11.05</v>
      </c>
    </row>
    <row r="5473" spans="1:4" x14ac:dyDescent="0.25">
      <c r="A5473" s="71">
        <v>89572</v>
      </c>
      <c r="B5473" s="70" t="s">
        <v>19218</v>
      </c>
      <c r="C5473" s="71" t="s">
        <v>14</v>
      </c>
      <c r="D5473" s="72">
        <v>8.48</v>
      </c>
    </row>
    <row r="5474" spans="1:4" x14ac:dyDescent="0.25">
      <c r="A5474" s="71">
        <v>104001</v>
      </c>
      <c r="B5474" s="70" t="s">
        <v>5244</v>
      </c>
      <c r="C5474" s="71" t="s">
        <v>14</v>
      </c>
      <c r="D5474" s="72">
        <v>13.29</v>
      </c>
    </row>
    <row r="5475" spans="1:4" x14ac:dyDescent="0.25">
      <c r="A5475" s="71">
        <v>89596</v>
      </c>
      <c r="B5475" s="70" t="s">
        <v>19219</v>
      </c>
      <c r="C5475" s="71" t="s">
        <v>14</v>
      </c>
      <c r="D5475" s="72">
        <v>10.19</v>
      </c>
    </row>
    <row r="5476" spans="1:4" x14ac:dyDescent="0.25">
      <c r="A5476" s="71">
        <v>104002</v>
      </c>
      <c r="B5476" s="70" t="s">
        <v>5245</v>
      </c>
      <c r="C5476" s="71" t="s">
        <v>14</v>
      </c>
      <c r="D5476" s="72">
        <v>16.8</v>
      </c>
    </row>
    <row r="5477" spans="1:4" x14ac:dyDescent="0.25">
      <c r="A5477" s="71">
        <v>89595</v>
      </c>
      <c r="B5477" s="70" t="s">
        <v>19220</v>
      </c>
      <c r="C5477" s="71" t="s">
        <v>14</v>
      </c>
      <c r="D5477" s="72">
        <v>13.99</v>
      </c>
    </row>
    <row r="5478" spans="1:4" x14ac:dyDescent="0.25">
      <c r="A5478" s="71">
        <v>89610</v>
      </c>
      <c r="B5478" s="70" t="s">
        <v>19221</v>
      </c>
      <c r="C5478" s="71" t="s">
        <v>14</v>
      </c>
      <c r="D5478" s="72">
        <v>18.96</v>
      </c>
    </row>
    <row r="5479" spans="1:4" x14ac:dyDescent="0.25">
      <c r="A5479" s="71">
        <v>89613</v>
      </c>
      <c r="B5479" s="70" t="s">
        <v>5246</v>
      </c>
      <c r="C5479" s="71" t="s">
        <v>14</v>
      </c>
      <c r="D5479" s="72">
        <v>29.53</v>
      </c>
    </row>
    <row r="5480" spans="1:4" x14ac:dyDescent="0.25">
      <c r="A5480" s="71">
        <v>89616</v>
      </c>
      <c r="B5480" s="70" t="s">
        <v>19222</v>
      </c>
      <c r="C5480" s="71" t="s">
        <v>14</v>
      </c>
      <c r="D5480" s="72">
        <v>39.51</v>
      </c>
    </row>
    <row r="5481" spans="1:4" x14ac:dyDescent="0.25">
      <c r="A5481" s="71">
        <v>103952</v>
      </c>
      <c r="B5481" s="70" t="s">
        <v>5247</v>
      </c>
      <c r="C5481" s="71" t="s">
        <v>14</v>
      </c>
      <c r="D5481" s="72">
        <v>5.56</v>
      </c>
    </row>
    <row r="5482" spans="1:4" x14ac:dyDescent="0.25">
      <c r="A5482" s="71">
        <v>103947</v>
      </c>
      <c r="B5482" s="70" t="s">
        <v>5248</v>
      </c>
      <c r="C5482" s="71" t="s">
        <v>14</v>
      </c>
      <c r="D5482" s="72">
        <v>6.03</v>
      </c>
    </row>
    <row r="5483" spans="1:4" x14ac:dyDescent="0.25">
      <c r="A5483" s="71">
        <v>103957</v>
      </c>
      <c r="B5483" s="70" t="s">
        <v>5249</v>
      </c>
      <c r="C5483" s="71" t="s">
        <v>14</v>
      </c>
      <c r="D5483" s="72">
        <v>4.8</v>
      </c>
    </row>
    <row r="5484" spans="1:4" x14ac:dyDescent="0.25">
      <c r="A5484" s="71">
        <v>103953</v>
      </c>
      <c r="B5484" s="70" t="s">
        <v>5250</v>
      </c>
      <c r="C5484" s="71" t="s">
        <v>14</v>
      </c>
      <c r="D5484" s="72">
        <v>7.01</v>
      </c>
    </row>
    <row r="5485" spans="1:4" x14ac:dyDescent="0.25">
      <c r="A5485" s="71">
        <v>103948</v>
      </c>
      <c r="B5485" s="70" t="s">
        <v>5251</v>
      </c>
      <c r="C5485" s="71" t="s">
        <v>14</v>
      </c>
      <c r="D5485" s="72">
        <v>7.56</v>
      </c>
    </row>
    <row r="5486" spans="1:4" x14ac:dyDescent="0.25">
      <c r="A5486" s="71">
        <v>103958</v>
      </c>
      <c r="B5486" s="70" t="s">
        <v>5252</v>
      </c>
      <c r="C5486" s="71" t="s">
        <v>14</v>
      </c>
      <c r="D5486" s="72">
        <v>9.8000000000000007</v>
      </c>
    </row>
    <row r="5487" spans="1:4" x14ac:dyDescent="0.25">
      <c r="A5487" s="71">
        <v>104009</v>
      </c>
      <c r="B5487" s="70" t="s">
        <v>5253</v>
      </c>
      <c r="C5487" s="71" t="s">
        <v>14</v>
      </c>
      <c r="D5487" s="72">
        <v>12.78</v>
      </c>
    </row>
    <row r="5488" spans="1:4" x14ac:dyDescent="0.25">
      <c r="A5488" s="71">
        <v>103959</v>
      </c>
      <c r="B5488" s="70" t="s">
        <v>5254</v>
      </c>
      <c r="C5488" s="71" t="s">
        <v>14</v>
      </c>
      <c r="D5488" s="72">
        <v>14.67</v>
      </c>
    </row>
    <row r="5489" spans="1:4" x14ac:dyDescent="0.25">
      <c r="A5489" s="71">
        <v>103962</v>
      </c>
      <c r="B5489" s="70" t="s">
        <v>5255</v>
      </c>
      <c r="C5489" s="71" t="s">
        <v>14</v>
      </c>
      <c r="D5489" s="72">
        <v>6.24</v>
      </c>
    </row>
    <row r="5490" spans="1:4" x14ac:dyDescent="0.25">
      <c r="A5490" s="71">
        <v>103954</v>
      </c>
      <c r="B5490" s="70" t="s">
        <v>5256</v>
      </c>
      <c r="C5490" s="71" t="s">
        <v>14</v>
      </c>
      <c r="D5490" s="72">
        <v>8.3699999999999992</v>
      </c>
    </row>
    <row r="5491" spans="1:4" x14ac:dyDescent="0.25">
      <c r="A5491" s="71">
        <v>103949</v>
      </c>
      <c r="B5491" s="70" t="s">
        <v>5257</v>
      </c>
      <c r="C5491" s="71" t="s">
        <v>14</v>
      </c>
      <c r="D5491" s="72">
        <v>8.89</v>
      </c>
    </row>
    <row r="5492" spans="1:4" x14ac:dyDescent="0.25">
      <c r="A5492" s="71">
        <v>103964</v>
      </c>
      <c r="B5492" s="70" t="s">
        <v>5258</v>
      </c>
      <c r="C5492" s="71" t="s">
        <v>14</v>
      </c>
      <c r="D5492" s="72">
        <v>7.94</v>
      </c>
    </row>
    <row r="5493" spans="1:4" x14ac:dyDescent="0.25">
      <c r="A5493" s="71">
        <v>104014</v>
      </c>
      <c r="B5493" s="70" t="s">
        <v>5259</v>
      </c>
      <c r="C5493" s="71" t="s">
        <v>14</v>
      </c>
      <c r="D5493" s="72">
        <v>10.35</v>
      </c>
    </row>
    <row r="5494" spans="1:4" x14ac:dyDescent="0.25">
      <c r="A5494" s="71">
        <v>103966</v>
      </c>
      <c r="B5494" s="70" t="s">
        <v>5260</v>
      </c>
      <c r="C5494" s="71" t="s">
        <v>14</v>
      </c>
      <c r="D5494" s="72">
        <v>9.43</v>
      </c>
    </row>
    <row r="5495" spans="1:4" x14ac:dyDescent="0.25">
      <c r="A5495" s="71">
        <v>103999</v>
      </c>
      <c r="B5495" s="70" t="s">
        <v>5261</v>
      </c>
      <c r="C5495" s="71" t="s">
        <v>14</v>
      </c>
      <c r="D5495" s="72">
        <v>12.05</v>
      </c>
    </row>
    <row r="5496" spans="1:4" x14ac:dyDescent="0.25">
      <c r="A5496" s="71">
        <v>103967</v>
      </c>
      <c r="B5496" s="70" t="s">
        <v>19223</v>
      </c>
      <c r="C5496" s="71" t="s">
        <v>14</v>
      </c>
      <c r="D5496" s="72">
        <v>11.32</v>
      </c>
    </row>
    <row r="5497" spans="1:4" x14ac:dyDescent="0.25">
      <c r="A5497" s="71">
        <v>104003</v>
      </c>
      <c r="B5497" s="70" t="s">
        <v>19224</v>
      </c>
      <c r="C5497" s="71" t="s">
        <v>14</v>
      </c>
      <c r="D5497" s="72">
        <v>14.13</v>
      </c>
    </row>
    <row r="5498" spans="1:4" x14ac:dyDescent="0.25">
      <c r="A5498" s="71">
        <v>103968</v>
      </c>
      <c r="B5498" s="70" t="s">
        <v>5262</v>
      </c>
      <c r="C5498" s="71" t="s">
        <v>14</v>
      </c>
      <c r="D5498" s="72">
        <v>16.13</v>
      </c>
    </row>
    <row r="5499" spans="1:4" x14ac:dyDescent="0.25">
      <c r="A5499" s="71">
        <v>103969</v>
      </c>
      <c r="B5499" s="70" t="s">
        <v>5263</v>
      </c>
      <c r="C5499" s="71" t="s">
        <v>14</v>
      </c>
      <c r="D5499" s="72">
        <v>19.03</v>
      </c>
    </row>
    <row r="5500" spans="1:4" x14ac:dyDescent="0.25">
      <c r="A5500" s="71">
        <v>103971</v>
      </c>
      <c r="B5500" s="70" t="s">
        <v>5264</v>
      </c>
      <c r="C5500" s="71" t="s">
        <v>14</v>
      </c>
      <c r="D5500" s="72">
        <v>24.21</v>
      </c>
    </row>
    <row r="5501" spans="1:4" x14ac:dyDescent="0.25">
      <c r="A5501" s="71">
        <v>103972</v>
      </c>
      <c r="B5501" s="70" t="s">
        <v>5265</v>
      </c>
      <c r="C5501" s="71" t="s">
        <v>14</v>
      </c>
      <c r="D5501" s="72">
        <v>28.13</v>
      </c>
    </row>
    <row r="5502" spans="1:4" x14ac:dyDescent="0.25">
      <c r="A5502" s="71">
        <v>103993</v>
      </c>
      <c r="B5502" s="70" t="s">
        <v>5266</v>
      </c>
      <c r="C5502" s="71" t="s">
        <v>14</v>
      </c>
      <c r="D5502" s="72">
        <v>9.4700000000000006</v>
      </c>
    </row>
    <row r="5503" spans="1:4" x14ac:dyDescent="0.25">
      <c r="A5503" s="71">
        <v>89407</v>
      </c>
      <c r="B5503" s="70" t="s">
        <v>5267</v>
      </c>
      <c r="C5503" s="71" t="s">
        <v>14</v>
      </c>
      <c r="D5503" s="72">
        <v>8.4499999999999993</v>
      </c>
    </row>
    <row r="5504" spans="1:4" x14ac:dyDescent="0.25">
      <c r="A5504" s="71">
        <v>89361</v>
      </c>
      <c r="B5504" s="70" t="s">
        <v>5268</v>
      </c>
      <c r="C5504" s="71" t="s">
        <v>14</v>
      </c>
      <c r="D5504" s="72">
        <v>9.09</v>
      </c>
    </row>
    <row r="5505" spans="1:4" x14ac:dyDescent="0.25">
      <c r="A5505" s="71">
        <v>89490</v>
      </c>
      <c r="B5505" s="70" t="s">
        <v>5269</v>
      </c>
      <c r="C5505" s="71" t="s">
        <v>14</v>
      </c>
      <c r="D5505" s="72">
        <v>6.89</v>
      </c>
    </row>
    <row r="5506" spans="1:4" x14ac:dyDescent="0.25">
      <c r="A5506" s="71">
        <v>89411</v>
      </c>
      <c r="B5506" s="70" t="s">
        <v>5270</v>
      </c>
      <c r="C5506" s="71" t="s">
        <v>14</v>
      </c>
      <c r="D5506" s="72">
        <v>9.94</v>
      </c>
    </row>
    <row r="5507" spans="1:4" x14ac:dyDescent="0.25">
      <c r="A5507" s="71">
        <v>89365</v>
      </c>
      <c r="B5507" s="70" t="s">
        <v>5271</v>
      </c>
      <c r="C5507" s="71" t="s">
        <v>14</v>
      </c>
      <c r="D5507" s="72">
        <v>10.68</v>
      </c>
    </row>
    <row r="5508" spans="1:4" x14ac:dyDescent="0.25">
      <c r="A5508" s="71">
        <v>89496</v>
      </c>
      <c r="B5508" s="70" t="s">
        <v>5272</v>
      </c>
      <c r="C5508" s="71" t="s">
        <v>14</v>
      </c>
      <c r="D5508" s="72">
        <v>10.02</v>
      </c>
    </row>
    <row r="5509" spans="1:4" x14ac:dyDescent="0.25">
      <c r="A5509" s="71">
        <v>89416</v>
      </c>
      <c r="B5509" s="70" t="s">
        <v>5273</v>
      </c>
      <c r="C5509" s="71" t="s">
        <v>14</v>
      </c>
      <c r="D5509" s="72">
        <v>13.57</v>
      </c>
    </row>
    <row r="5510" spans="1:4" x14ac:dyDescent="0.25">
      <c r="A5510" s="71">
        <v>89370</v>
      </c>
      <c r="B5510" s="70" t="s">
        <v>5274</v>
      </c>
      <c r="C5510" s="71" t="s">
        <v>14</v>
      </c>
      <c r="D5510" s="72">
        <v>14.45</v>
      </c>
    </row>
    <row r="5511" spans="1:4" x14ac:dyDescent="0.25">
      <c r="A5511" s="71">
        <v>89500</v>
      </c>
      <c r="B5511" s="70" t="s">
        <v>5275</v>
      </c>
      <c r="C5511" s="71" t="s">
        <v>14</v>
      </c>
      <c r="D5511" s="72">
        <v>12.27</v>
      </c>
    </row>
    <row r="5512" spans="1:4" x14ac:dyDescent="0.25">
      <c r="A5512" s="71">
        <v>103983</v>
      </c>
      <c r="B5512" s="70" t="s">
        <v>5276</v>
      </c>
      <c r="C5512" s="71" t="s">
        <v>14</v>
      </c>
      <c r="D5512" s="72">
        <v>16.350000000000001</v>
      </c>
    </row>
    <row r="5513" spans="1:4" x14ac:dyDescent="0.25">
      <c r="A5513" s="71">
        <v>89504</v>
      </c>
      <c r="B5513" s="70" t="s">
        <v>5277</v>
      </c>
      <c r="C5513" s="71" t="s">
        <v>14</v>
      </c>
      <c r="D5513" s="72">
        <v>18.14</v>
      </c>
    </row>
    <row r="5514" spans="1:4" x14ac:dyDescent="0.25">
      <c r="A5514" s="71">
        <v>103987</v>
      </c>
      <c r="B5514" s="70" t="s">
        <v>5278</v>
      </c>
      <c r="C5514" s="71" t="s">
        <v>14</v>
      </c>
      <c r="D5514" s="72">
        <v>22.92</v>
      </c>
    </row>
    <row r="5515" spans="1:4" x14ac:dyDescent="0.25">
      <c r="A5515" s="71">
        <v>89510</v>
      </c>
      <c r="B5515" s="70" t="s">
        <v>5279</v>
      </c>
      <c r="C5515" s="71" t="s">
        <v>14</v>
      </c>
      <c r="D5515" s="72">
        <v>25.9</v>
      </c>
    </row>
    <row r="5516" spans="1:4" x14ac:dyDescent="0.25">
      <c r="A5516" s="71">
        <v>89519</v>
      </c>
      <c r="B5516" s="70" t="s">
        <v>5280</v>
      </c>
      <c r="C5516" s="71" t="s">
        <v>14</v>
      </c>
      <c r="D5516" s="72">
        <v>45.3</v>
      </c>
    </row>
    <row r="5517" spans="1:4" x14ac:dyDescent="0.25">
      <c r="A5517" s="71">
        <v>89527</v>
      </c>
      <c r="B5517" s="70" t="s">
        <v>5281</v>
      </c>
      <c r="C5517" s="71" t="s">
        <v>14</v>
      </c>
      <c r="D5517" s="72">
        <v>54.66</v>
      </c>
    </row>
    <row r="5518" spans="1:4" x14ac:dyDescent="0.25">
      <c r="A5518" s="71">
        <v>89406</v>
      </c>
      <c r="B5518" s="70" t="s">
        <v>5282</v>
      </c>
      <c r="C5518" s="71" t="s">
        <v>14</v>
      </c>
      <c r="D5518" s="72">
        <v>8.3800000000000008</v>
      </c>
    </row>
    <row r="5519" spans="1:4" x14ac:dyDescent="0.25">
      <c r="A5519" s="71">
        <v>89360</v>
      </c>
      <c r="B5519" s="70" t="s">
        <v>5283</v>
      </c>
      <c r="C5519" s="71" t="s">
        <v>14</v>
      </c>
      <c r="D5519" s="72">
        <v>9.02</v>
      </c>
    </row>
    <row r="5520" spans="1:4" x14ac:dyDescent="0.25">
      <c r="A5520" s="71">
        <v>89489</v>
      </c>
      <c r="B5520" s="70" t="s">
        <v>5284</v>
      </c>
      <c r="C5520" s="71" t="s">
        <v>14</v>
      </c>
      <c r="D5520" s="72">
        <v>7.42</v>
      </c>
    </row>
    <row r="5521" spans="1:4" x14ac:dyDescent="0.25">
      <c r="A5521" s="71">
        <v>89410</v>
      </c>
      <c r="B5521" s="70" t="s">
        <v>5285</v>
      </c>
      <c r="C5521" s="71" t="s">
        <v>14</v>
      </c>
      <c r="D5521" s="72">
        <v>10.47</v>
      </c>
    </row>
    <row r="5522" spans="1:4" x14ac:dyDescent="0.25">
      <c r="A5522" s="71">
        <v>89364</v>
      </c>
      <c r="B5522" s="70" t="s">
        <v>5286</v>
      </c>
      <c r="C5522" s="71" t="s">
        <v>14</v>
      </c>
      <c r="D5522" s="72">
        <v>11.21</v>
      </c>
    </row>
    <row r="5523" spans="1:4" x14ac:dyDescent="0.25">
      <c r="A5523" s="71">
        <v>89494</v>
      </c>
      <c r="B5523" s="70" t="s">
        <v>5287</v>
      </c>
      <c r="C5523" s="71" t="s">
        <v>14</v>
      </c>
      <c r="D5523" s="72">
        <v>11.98</v>
      </c>
    </row>
    <row r="5524" spans="1:4" x14ac:dyDescent="0.25">
      <c r="A5524" s="71">
        <v>89415</v>
      </c>
      <c r="B5524" s="70" t="s">
        <v>5288</v>
      </c>
      <c r="C5524" s="71" t="s">
        <v>14</v>
      </c>
      <c r="D5524" s="72">
        <v>15.53</v>
      </c>
    </row>
    <row r="5525" spans="1:4" x14ac:dyDescent="0.25">
      <c r="A5525" s="71">
        <v>89369</v>
      </c>
      <c r="B5525" s="70" t="s">
        <v>5289</v>
      </c>
      <c r="C5525" s="71" t="s">
        <v>14</v>
      </c>
      <c r="D5525" s="72">
        <v>16.41</v>
      </c>
    </row>
    <row r="5526" spans="1:4" x14ac:dyDescent="0.25">
      <c r="A5526" s="71">
        <v>89499</v>
      </c>
      <c r="B5526" s="70" t="s">
        <v>5290</v>
      </c>
      <c r="C5526" s="71" t="s">
        <v>14</v>
      </c>
      <c r="D5526" s="72">
        <v>18.77</v>
      </c>
    </row>
    <row r="5527" spans="1:4" x14ac:dyDescent="0.25">
      <c r="A5527" s="71">
        <v>103982</v>
      </c>
      <c r="B5527" s="70" t="s">
        <v>5291</v>
      </c>
      <c r="C5527" s="71" t="s">
        <v>14</v>
      </c>
      <c r="D5527" s="72">
        <v>22.85</v>
      </c>
    </row>
    <row r="5528" spans="1:4" x14ac:dyDescent="0.25">
      <c r="A5528" s="71">
        <v>89503</v>
      </c>
      <c r="B5528" s="70" t="s">
        <v>5292</v>
      </c>
      <c r="C5528" s="71" t="s">
        <v>14</v>
      </c>
      <c r="D5528" s="72">
        <v>21.86</v>
      </c>
    </row>
    <row r="5529" spans="1:4" x14ac:dyDescent="0.25">
      <c r="A5529" s="71">
        <v>103986</v>
      </c>
      <c r="B5529" s="70" t="s">
        <v>5293</v>
      </c>
      <c r="C5529" s="71" t="s">
        <v>14</v>
      </c>
      <c r="D5529" s="72">
        <v>26.64</v>
      </c>
    </row>
    <row r="5530" spans="1:4" x14ac:dyDescent="0.25">
      <c r="A5530" s="71">
        <v>89507</v>
      </c>
      <c r="B5530" s="70" t="s">
        <v>5294</v>
      </c>
      <c r="C5530" s="71" t="s">
        <v>14</v>
      </c>
      <c r="D5530" s="72">
        <v>44.73</v>
      </c>
    </row>
    <row r="5531" spans="1:4" x14ac:dyDescent="0.25">
      <c r="A5531" s="71">
        <v>89517</v>
      </c>
      <c r="B5531" s="70" t="s">
        <v>5295</v>
      </c>
      <c r="C5531" s="71" t="s">
        <v>14</v>
      </c>
      <c r="D5531" s="72">
        <v>66.38</v>
      </c>
    </row>
    <row r="5532" spans="1:4" x14ac:dyDescent="0.25">
      <c r="A5532" s="71">
        <v>89525</v>
      </c>
      <c r="B5532" s="70" t="s">
        <v>5296</v>
      </c>
      <c r="C5532" s="71" t="s">
        <v>14</v>
      </c>
      <c r="D5532" s="72">
        <v>83.5</v>
      </c>
    </row>
    <row r="5533" spans="1:4" x14ac:dyDescent="0.25">
      <c r="A5533" s="71">
        <v>89423</v>
      </c>
      <c r="B5533" s="70" t="s">
        <v>19225</v>
      </c>
      <c r="C5533" s="71" t="s">
        <v>14</v>
      </c>
      <c r="D5533" s="72">
        <v>9.36</v>
      </c>
    </row>
    <row r="5534" spans="1:4" x14ac:dyDescent="0.25">
      <c r="A5534" s="71">
        <v>89377</v>
      </c>
      <c r="B5534" s="70" t="s">
        <v>5297</v>
      </c>
      <c r="C5534" s="71" t="s">
        <v>14</v>
      </c>
      <c r="D5534" s="72">
        <v>9.7799999999999994</v>
      </c>
    </row>
    <row r="5535" spans="1:4" x14ac:dyDescent="0.25">
      <c r="A5535" s="71">
        <v>89540</v>
      </c>
      <c r="B5535" s="70" t="s">
        <v>19226</v>
      </c>
      <c r="C5535" s="71" t="s">
        <v>14</v>
      </c>
      <c r="D5535" s="72">
        <v>9.98</v>
      </c>
    </row>
    <row r="5536" spans="1:4" x14ac:dyDescent="0.25">
      <c r="A5536" s="71">
        <v>89430</v>
      </c>
      <c r="B5536" s="70" t="s">
        <v>19227</v>
      </c>
      <c r="C5536" s="71" t="s">
        <v>14</v>
      </c>
      <c r="D5536" s="72">
        <v>12.03</v>
      </c>
    </row>
    <row r="5537" spans="1:4" x14ac:dyDescent="0.25">
      <c r="A5537" s="71">
        <v>89384</v>
      </c>
      <c r="B5537" s="70" t="s">
        <v>19228</v>
      </c>
      <c r="C5537" s="71" t="s">
        <v>14</v>
      </c>
      <c r="D5537" s="72">
        <v>12.53</v>
      </c>
    </row>
    <row r="5538" spans="1:4" x14ac:dyDescent="0.25">
      <c r="A5538" s="71">
        <v>89555</v>
      </c>
      <c r="B5538" s="70" t="s">
        <v>19229</v>
      </c>
      <c r="C5538" s="71" t="s">
        <v>14</v>
      </c>
      <c r="D5538" s="72">
        <v>20.58</v>
      </c>
    </row>
    <row r="5539" spans="1:4" x14ac:dyDescent="0.25">
      <c r="A5539" s="71">
        <v>89437</v>
      </c>
      <c r="B5539" s="70" t="s">
        <v>19230</v>
      </c>
      <c r="C5539" s="71" t="s">
        <v>14</v>
      </c>
      <c r="D5539" s="72">
        <v>22.95</v>
      </c>
    </row>
    <row r="5540" spans="1:4" x14ac:dyDescent="0.25">
      <c r="A5540" s="71">
        <v>89392</v>
      </c>
      <c r="B5540" s="70" t="s">
        <v>19231</v>
      </c>
      <c r="C5540" s="71" t="s">
        <v>14</v>
      </c>
      <c r="D5540" s="72">
        <v>23.54</v>
      </c>
    </row>
    <row r="5541" spans="1:4" x14ac:dyDescent="0.25">
      <c r="A5541" s="71">
        <v>89405</v>
      </c>
      <c r="B5541" s="70" t="s">
        <v>5298</v>
      </c>
      <c r="C5541" s="71" t="s">
        <v>14</v>
      </c>
      <c r="D5541" s="72">
        <v>7.41</v>
      </c>
    </row>
    <row r="5542" spans="1:4" x14ac:dyDescent="0.25">
      <c r="A5542" s="71">
        <v>89359</v>
      </c>
      <c r="B5542" s="70" t="s">
        <v>5299</v>
      </c>
      <c r="C5542" s="71" t="s">
        <v>14</v>
      </c>
      <c r="D5542" s="72">
        <v>8.0500000000000007</v>
      </c>
    </row>
    <row r="5543" spans="1:4" x14ac:dyDescent="0.25">
      <c r="A5543" s="71">
        <v>89485</v>
      </c>
      <c r="B5543" s="70" t="s">
        <v>5300</v>
      </c>
      <c r="C5543" s="71" t="s">
        <v>14</v>
      </c>
      <c r="D5543" s="72">
        <v>5.96</v>
      </c>
    </row>
    <row r="5544" spans="1:4" x14ac:dyDescent="0.25">
      <c r="A5544" s="71">
        <v>89409</v>
      </c>
      <c r="B5544" s="70" t="s">
        <v>5301</v>
      </c>
      <c r="C5544" s="71" t="s">
        <v>14</v>
      </c>
      <c r="D5544" s="72">
        <v>9.01</v>
      </c>
    </row>
    <row r="5545" spans="1:4" x14ac:dyDescent="0.25">
      <c r="A5545" s="71">
        <v>89363</v>
      </c>
      <c r="B5545" s="70" t="s">
        <v>5302</v>
      </c>
      <c r="C5545" s="71" t="s">
        <v>14</v>
      </c>
      <c r="D5545" s="72">
        <v>9.75</v>
      </c>
    </row>
    <row r="5546" spans="1:4" x14ac:dyDescent="0.25">
      <c r="A5546" s="71">
        <v>89493</v>
      </c>
      <c r="B5546" s="70" t="s">
        <v>5303</v>
      </c>
      <c r="C5546" s="71" t="s">
        <v>14</v>
      </c>
      <c r="D5546" s="72">
        <v>9.6999999999999993</v>
      </c>
    </row>
    <row r="5547" spans="1:4" x14ac:dyDescent="0.25">
      <c r="A5547" s="71">
        <v>89414</v>
      </c>
      <c r="B5547" s="70" t="s">
        <v>5304</v>
      </c>
      <c r="C5547" s="71" t="s">
        <v>14</v>
      </c>
      <c r="D5547" s="72">
        <v>13.25</v>
      </c>
    </row>
    <row r="5548" spans="1:4" x14ac:dyDescent="0.25">
      <c r="A5548" s="71">
        <v>89368</v>
      </c>
      <c r="B5548" s="70" t="s">
        <v>5305</v>
      </c>
      <c r="C5548" s="71" t="s">
        <v>14</v>
      </c>
      <c r="D5548" s="72">
        <v>14.13</v>
      </c>
    </row>
    <row r="5549" spans="1:4" x14ac:dyDescent="0.25">
      <c r="A5549" s="71">
        <v>89498</v>
      </c>
      <c r="B5549" s="70" t="s">
        <v>5306</v>
      </c>
      <c r="C5549" s="71" t="s">
        <v>14</v>
      </c>
      <c r="D5549" s="72">
        <v>12.8</v>
      </c>
    </row>
    <row r="5550" spans="1:4" x14ac:dyDescent="0.25">
      <c r="A5550" s="71">
        <v>103981</v>
      </c>
      <c r="B5550" s="70" t="s">
        <v>5307</v>
      </c>
      <c r="C5550" s="71" t="s">
        <v>14</v>
      </c>
      <c r="D5550" s="72">
        <v>16.88</v>
      </c>
    </row>
    <row r="5551" spans="1:4" x14ac:dyDescent="0.25">
      <c r="A5551" s="71">
        <v>89502</v>
      </c>
      <c r="B5551" s="70" t="s">
        <v>5308</v>
      </c>
      <c r="C5551" s="71" t="s">
        <v>14</v>
      </c>
      <c r="D5551" s="72">
        <v>16.38</v>
      </c>
    </row>
    <row r="5552" spans="1:4" x14ac:dyDescent="0.25">
      <c r="A5552" s="71">
        <v>103985</v>
      </c>
      <c r="B5552" s="70" t="s">
        <v>5309</v>
      </c>
      <c r="C5552" s="71" t="s">
        <v>14</v>
      </c>
      <c r="D5552" s="72">
        <v>21.16</v>
      </c>
    </row>
    <row r="5553" spans="1:4" x14ac:dyDescent="0.25">
      <c r="A5553" s="71">
        <v>89506</v>
      </c>
      <c r="B5553" s="70" t="s">
        <v>5310</v>
      </c>
      <c r="C5553" s="71" t="s">
        <v>14</v>
      </c>
      <c r="D5553" s="72">
        <v>37.950000000000003</v>
      </c>
    </row>
    <row r="5554" spans="1:4" x14ac:dyDescent="0.25">
      <c r="A5554" s="71">
        <v>89515</v>
      </c>
      <c r="B5554" s="70" t="s">
        <v>5311</v>
      </c>
      <c r="C5554" s="71" t="s">
        <v>14</v>
      </c>
      <c r="D5554" s="72">
        <v>79.05</v>
      </c>
    </row>
    <row r="5555" spans="1:4" x14ac:dyDescent="0.25">
      <c r="A5555" s="71">
        <v>89523</v>
      </c>
      <c r="B5555" s="70" t="s">
        <v>5312</v>
      </c>
      <c r="C5555" s="71" t="s">
        <v>14</v>
      </c>
      <c r="D5555" s="72">
        <v>96.71</v>
      </c>
    </row>
    <row r="5556" spans="1:4" x14ac:dyDescent="0.25">
      <c r="A5556" s="71">
        <v>90373</v>
      </c>
      <c r="B5556" s="70" t="s">
        <v>19232</v>
      </c>
      <c r="C5556" s="71" t="s">
        <v>14</v>
      </c>
      <c r="D5556" s="72">
        <v>12.4</v>
      </c>
    </row>
    <row r="5557" spans="1:4" x14ac:dyDescent="0.25">
      <c r="A5557" s="71">
        <v>89366</v>
      </c>
      <c r="B5557" s="70" t="s">
        <v>19233</v>
      </c>
      <c r="C5557" s="71" t="s">
        <v>14</v>
      </c>
      <c r="D5557" s="72">
        <v>15.55</v>
      </c>
    </row>
    <row r="5558" spans="1:4" x14ac:dyDescent="0.25">
      <c r="A5558" s="71">
        <v>89404</v>
      </c>
      <c r="B5558" s="70" t="s">
        <v>5313</v>
      </c>
      <c r="C5558" s="71" t="s">
        <v>14</v>
      </c>
      <c r="D5558" s="72">
        <v>6.88</v>
      </c>
    </row>
    <row r="5559" spans="1:4" x14ac:dyDescent="0.25">
      <c r="A5559" s="71">
        <v>89358</v>
      </c>
      <c r="B5559" s="70" t="s">
        <v>5314</v>
      </c>
      <c r="C5559" s="71" t="s">
        <v>14</v>
      </c>
      <c r="D5559" s="72">
        <v>7.52</v>
      </c>
    </row>
    <row r="5560" spans="1:4" x14ac:dyDescent="0.25">
      <c r="A5560" s="71">
        <v>89481</v>
      </c>
      <c r="B5560" s="70" t="s">
        <v>5315</v>
      </c>
      <c r="C5560" s="71" t="s">
        <v>14</v>
      </c>
      <c r="D5560" s="72">
        <v>5.2</v>
      </c>
    </row>
    <row r="5561" spans="1:4" x14ac:dyDescent="0.25">
      <c r="A5561" s="71">
        <v>89408</v>
      </c>
      <c r="B5561" s="70" t="s">
        <v>5316</v>
      </c>
      <c r="C5561" s="71" t="s">
        <v>14</v>
      </c>
      <c r="D5561" s="72">
        <v>8.25</v>
      </c>
    </row>
    <row r="5562" spans="1:4" x14ac:dyDescent="0.25">
      <c r="A5562" s="71">
        <v>89362</v>
      </c>
      <c r="B5562" s="70" t="s">
        <v>5317</v>
      </c>
      <c r="C5562" s="71" t="s">
        <v>14</v>
      </c>
      <c r="D5562" s="72">
        <v>8.99</v>
      </c>
    </row>
    <row r="5563" spans="1:4" x14ac:dyDescent="0.25">
      <c r="A5563" s="71">
        <v>89412</v>
      </c>
      <c r="B5563" s="70" t="s">
        <v>19234</v>
      </c>
      <c r="C5563" s="71" t="s">
        <v>14</v>
      </c>
      <c r="D5563" s="72">
        <v>9.3000000000000007</v>
      </c>
    </row>
    <row r="5564" spans="1:4" x14ac:dyDescent="0.25">
      <c r="A5564" s="71">
        <v>89492</v>
      </c>
      <c r="B5564" s="70" t="s">
        <v>5318</v>
      </c>
      <c r="C5564" s="71" t="s">
        <v>14</v>
      </c>
      <c r="D5564" s="72">
        <v>8.01</v>
      </c>
    </row>
    <row r="5565" spans="1:4" x14ac:dyDescent="0.25">
      <c r="A5565" s="71">
        <v>89413</v>
      </c>
      <c r="B5565" s="70" t="s">
        <v>5319</v>
      </c>
      <c r="C5565" s="71" t="s">
        <v>14</v>
      </c>
      <c r="D5565" s="72">
        <v>11.56</v>
      </c>
    </row>
    <row r="5566" spans="1:4" x14ac:dyDescent="0.25">
      <c r="A5566" s="71">
        <v>89367</v>
      </c>
      <c r="B5566" s="70" t="s">
        <v>5320</v>
      </c>
      <c r="C5566" s="71" t="s">
        <v>14</v>
      </c>
      <c r="D5566" s="72">
        <v>12.44</v>
      </c>
    </row>
    <row r="5567" spans="1:4" x14ac:dyDescent="0.25">
      <c r="A5567" s="71">
        <v>89497</v>
      </c>
      <c r="B5567" s="70" t="s">
        <v>5321</v>
      </c>
      <c r="C5567" s="71" t="s">
        <v>14</v>
      </c>
      <c r="D5567" s="72">
        <v>12.74</v>
      </c>
    </row>
    <row r="5568" spans="1:4" x14ac:dyDescent="0.25">
      <c r="A5568" s="71">
        <v>103980</v>
      </c>
      <c r="B5568" s="70" t="s">
        <v>5322</v>
      </c>
      <c r="C5568" s="71" t="s">
        <v>14</v>
      </c>
      <c r="D5568" s="72">
        <v>16.82</v>
      </c>
    </row>
    <row r="5569" spans="1:4" x14ac:dyDescent="0.25">
      <c r="A5569" s="71">
        <v>89501</v>
      </c>
      <c r="B5569" s="70" t="s">
        <v>5323</v>
      </c>
      <c r="C5569" s="71" t="s">
        <v>14</v>
      </c>
      <c r="D5569" s="72">
        <v>13.93</v>
      </c>
    </row>
    <row r="5570" spans="1:4" x14ac:dyDescent="0.25">
      <c r="A5570" s="71">
        <v>103984</v>
      </c>
      <c r="B5570" s="70" t="s">
        <v>5324</v>
      </c>
      <c r="C5570" s="71" t="s">
        <v>14</v>
      </c>
      <c r="D5570" s="72">
        <v>18.71</v>
      </c>
    </row>
    <row r="5571" spans="1:4" x14ac:dyDescent="0.25">
      <c r="A5571" s="71">
        <v>89505</v>
      </c>
      <c r="B5571" s="70" t="s">
        <v>5325</v>
      </c>
      <c r="C5571" s="71" t="s">
        <v>14</v>
      </c>
      <c r="D5571" s="72">
        <v>39.67</v>
      </c>
    </row>
    <row r="5572" spans="1:4" x14ac:dyDescent="0.25">
      <c r="A5572" s="71">
        <v>89513</v>
      </c>
      <c r="B5572" s="70" t="s">
        <v>5326</v>
      </c>
      <c r="C5572" s="71" t="s">
        <v>14</v>
      </c>
      <c r="D5572" s="72">
        <v>98.89</v>
      </c>
    </row>
    <row r="5573" spans="1:4" x14ac:dyDescent="0.25">
      <c r="A5573" s="71">
        <v>89521</v>
      </c>
      <c r="B5573" s="70" t="s">
        <v>5327</v>
      </c>
      <c r="C5573" s="71" t="s">
        <v>14</v>
      </c>
      <c r="D5573" s="72">
        <v>117.97</v>
      </c>
    </row>
    <row r="5574" spans="1:4" x14ac:dyDescent="0.25">
      <c r="A5574" s="71">
        <v>103955</v>
      </c>
      <c r="B5574" s="70" t="s">
        <v>5328</v>
      </c>
      <c r="C5574" s="71" t="s">
        <v>14</v>
      </c>
      <c r="D5574" s="72">
        <v>9.6</v>
      </c>
    </row>
    <row r="5575" spans="1:4" x14ac:dyDescent="0.25">
      <c r="A5575" s="71">
        <v>103950</v>
      </c>
      <c r="B5575" s="70" t="s">
        <v>5329</v>
      </c>
      <c r="C5575" s="71" t="s">
        <v>14</v>
      </c>
      <c r="D5575" s="72">
        <v>10.29</v>
      </c>
    </row>
    <row r="5576" spans="1:4" x14ac:dyDescent="0.25">
      <c r="A5576" s="71">
        <v>103974</v>
      </c>
      <c r="B5576" s="70" t="s">
        <v>5330</v>
      </c>
      <c r="C5576" s="71" t="s">
        <v>14</v>
      </c>
      <c r="D5576" s="72">
        <v>10.130000000000001</v>
      </c>
    </row>
    <row r="5577" spans="1:4" x14ac:dyDescent="0.25">
      <c r="A5577" s="71">
        <v>103956</v>
      </c>
      <c r="B5577" s="70" t="s">
        <v>5331</v>
      </c>
      <c r="C5577" s="71" t="s">
        <v>14</v>
      </c>
      <c r="D5577" s="72">
        <v>13.45</v>
      </c>
    </row>
    <row r="5578" spans="1:4" x14ac:dyDescent="0.25">
      <c r="A5578" s="71">
        <v>103951</v>
      </c>
      <c r="B5578" s="70" t="s">
        <v>5332</v>
      </c>
      <c r="C5578" s="71" t="s">
        <v>14</v>
      </c>
      <c r="D5578" s="72">
        <v>14.26</v>
      </c>
    </row>
    <row r="5579" spans="1:4" x14ac:dyDescent="0.25">
      <c r="A5579" s="71">
        <v>89374</v>
      </c>
      <c r="B5579" s="70" t="s">
        <v>5333</v>
      </c>
      <c r="C5579" s="71" t="s">
        <v>14</v>
      </c>
      <c r="D5579" s="72">
        <v>9.6999999999999993</v>
      </c>
    </row>
    <row r="5580" spans="1:4" x14ac:dyDescent="0.25">
      <c r="A5580" s="71">
        <v>89427</v>
      </c>
      <c r="B5580" s="70" t="s">
        <v>19235</v>
      </c>
      <c r="C5580" s="71" t="s">
        <v>14</v>
      </c>
      <c r="D5580" s="72">
        <v>11.45</v>
      </c>
    </row>
    <row r="5581" spans="1:4" x14ac:dyDescent="0.25">
      <c r="A5581" s="71">
        <v>89381</v>
      </c>
      <c r="B5581" s="70" t="s">
        <v>19236</v>
      </c>
      <c r="C5581" s="71" t="s">
        <v>14</v>
      </c>
      <c r="D5581" s="72">
        <v>11.92</v>
      </c>
    </row>
    <row r="5582" spans="1:4" x14ac:dyDescent="0.25">
      <c r="A5582" s="71">
        <v>95237</v>
      </c>
      <c r="B5582" s="70" t="s">
        <v>19237</v>
      </c>
      <c r="C5582" s="71" t="s">
        <v>14</v>
      </c>
      <c r="D5582" s="72">
        <v>23.18</v>
      </c>
    </row>
    <row r="5583" spans="1:4" x14ac:dyDescent="0.25">
      <c r="A5583" s="71">
        <v>89979</v>
      </c>
      <c r="B5583" s="70" t="s">
        <v>19238</v>
      </c>
      <c r="C5583" s="71" t="s">
        <v>14</v>
      </c>
      <c r="D5583" s="72">
        <v>23.73</v>
      </c>
    </row>
    <row r="5584" spans="1:4" x14ac:dyDescent="0.25">
      <c r="A5584" s="71">
        <v>103991</v>
      </c>
      <c r="B5584" s="70" t="s">
        <v>5334</v>
      </c>
      <c r="C5584" s="71" t="s">
        <v>14</v>
      </c>
      <c r="D5584" s="72">
        <v>17.57</v>
      </c>
    </row>
    <row r="5585" spans="1:4" x14ac:dyDescent="0.25">
      <c r="A5585" s="71">
        <v>89564</v>
      </c>
      <c r="B5585" s="70" t="s">
        <v>19239</v>
      </c>
      <c r="C5585" s="71" t="s">
        <v>14</v>
      </c>
      <c r="D5585" s="72">
        <v>15</v>
      </c>
    </row>
    <row r="5586" spans="1:4" x14ac:dyDescent="0.25">
      <c r="A5586" s="71">
        <v>104000</v>
      </c>
      <c r="B5586" s="70" t="s">
        <v>5335</v>
      </c>
      <c r="C5586" s="71" t="s">
        <v>14</v>
      </c>
      <c r="D5586" s="72">
        <v>26.89</v>
      </c>
    </row>
    <row r="5587" spans="1:4" x14ac:dyDescent="0.25">
      <c r="A5587" s="71">
        <v>89593</v>
      </c>
      <c r="B5587" s="70" t="s">
        <v>19240</v>
      </c>
      <c r="C5587" s="71" t="s">
        <v>14</v>
      </c>
      <c r="D5587" s="72">
        <v>23.79</v>
      </c>
    </row>
    <row r="5588" spans="1:4" x14ac:dyDescent="0.25">
      <c r="A5588" s="71">
        <v>89418</v>
      </c>
      <c r="B5588" s="70" t="s">
        <v>5336</v>
      </c>
      <c r="C5588" s="71" t="s">
        <v>14</v>
      </c>
      <c r="D5588" s="72">
        <v>14.95</v>
      </c>
    </row>
    <row r="5589" spans="1:4" x14ac:dyDescent="0.25">
      <c r="A5589" s="71">
        <v>89372</v>
      </c>
      <c r="B5589" s="70" t="s">
        <v>5337</v>
      </c>
      <c r="C5589" s="71" t="s">
        <v>14</v>
      </c>
      <c r="D5589" s="72">
        <v>15.37</v>
      </c>
    </row>
    <row r="5590" spans="1:4" x14ac:dyDescent="0.25">
      <c r="A5590" s="71">
        <v>89530</v>
      </c>
      <c r="B5590" s="70" t="s">
        <v>5338</v>
      </c>
      <c r="C5590" s="71" t="s">
        <v>14</v>
      </c>
      <c r="D5590" s="72">
        <v>15.55</v>
      </c>
    </row>
    <row r="5591" spans="1:4" x14ac:dyDescent="0.25">
      <c r="A5591" s="71">
        <v>89425</v>
      </c>
      <c r="B5591" s="70" t="s">
        <v>5339</v>
      </c>
      <c r="C5591" s="71" t="s">
        <v>14</v>
      </c>
      <c r="D5591" s="72">
        <v>17.600000000000001</v>
      </c>
    </row>
    <row r="5592" spans="1:4" x14ac:dyDescent="0.25">
      <c r="A5592" s="71">
        <v>89379</v>
      </c>
      <c r="B5592" s="70" t="s">
        <v>5340</v>
      </c>
      <c r="C5592" s="71" t="s">
        <v>14</v>
      </c>
      <c r="D5592" s="72">
        <v>18.100000000000001</v>
      </c>
    </row>
    <row r="5593" spans="1:4" x14ac:dyDescent="0.25">
      <c r="A5593" s="71">
        <v>89542</v>
      </c>
      <c r="B5593" s="70" t="s">
        <v>5341</v>
      </c>
      <c r="C5593" s="71" t="s">
        <v>14</v>
      </c>
      <c r="D5593" s="72">
        <v>25.91</v>
      </c>
    </row>
    <row r="5594" spans="1:4" x14ac:dyDescent="0.25">
      <c r="A5594" s="71">
        <v>89432</v>
      </c>
      <c r="B5594" s="70" t="s">
        <v>19241</v>
      </c>
      <c r="C5594" s="71" t="s">
        <v>14</v>
      </c>
      <c r="D5594" s="72">
        <v>28.28</v>
      </c>
    </row>
    <row r="5595" spans="1:4" x14ac:dyDescent="0.25">
      <c r="A5595" s="71">
        <v>89387</v>
      </c>
      <c r="B5595" s="70" t="s">
        <v>19242</v>
      </c>
      <c r="C5595" s="71" t="s">
        <v>14</v>
      </c>
      <c r="D5595" s="72">
        <v>28.87</v>
      </c>
    </row>
    <row r="5596" spans="1:4" x14ac:dyDescent="0.25">
      <c r="A5596" s="71">
        <v>89560</v>
      </c>
      <c r="B5596" s="70" t="s">
        <v>19243</v>
      </c>
      <c r="C5596" s="71" t="s">
        <v>14</v>
      </c>
      <c r="D5596" s="72">
        <v>33.200000000000003</v>
      </c>
    </row>
    <row r="5597" spans="1:4" x14ac:dyDescent="0.25">
      <c r="A5597" s="71">
        <v>104159</v>
      </c>
      <c r="B5597" s="70" t="s">
        <v>5342</v>
      </c>
      <c r="C5597" s="71" t="s">
        <v>14</v>
      </c>
      <c r="D5597" s="72">
        <v>35.97</v>
      </c>
    </row>
    <row r="5598" spans="1:4" x14ac:dyDescent="0.25">
      <c r="A5598" s="71">
        <v>89577</v>
      </c>
      <c r="B5598" s="70" t="s">
        <v>5343</v>
      </c>
      <c r="C5598" s="71" t="s">
        <v>14</v>
      </c>
      <c r="D5598" s="72">
        <v>35.21</v>
      </c>
    </row>
    <row r="5599" spans="1:4" x14ac:dyDescent="0.25">
      <c r="A5599" s="71">
        <v>103996</v>
      </c>
      <c r="B5599" s="70" t="s">
        <v>5344</v>
      </c>
      <c r="C5599" s="71" t="s">
        <v>14</v>
      </c>
      <c r="D5599" s="72">
        <v>38.43</v>
      </c>
    </row>
    <row r="5600" spans="1:4" x14ac:dyDescent="0.25">
      <c r="A5600" s="71">
        <v>89598</v>
      </c>
      <c r="B5600" s="70" t="s">
        <v>19244</v>
      </c>
      <c r="C5600" s="71" t="s">
        <v>14</v>
      </c>
      <c r="D5600" s="72">
        <v>47.5</v>
      </c>
    </row>
    <row r="5601" spans="1:4" x14ac:dyDescent="0.25">
      <c r="A5601" s="71">
        <v>89419</v>
      </c>
      <c r="B5601" s="70" t="s">
        <v>5345</v>
      </c>
      <c r="C5601" s="71" t="s">
        <v>14</v>
      </c>
      <c r="D5601" s="72">
        <v>6.36</v>
      </c>
    </row>
    <row r="5602" spans="1:4" x14ac:dyDescent="0.25">
      <c r="A5602" s="71">
        <v>89373</v>
      </c>
      <c r="B5602" s="70" t="s">
        <v>5346</v>
      </c>
      <c r="C5602" s="71" t="s">
        <v>14</v>
      </c>
      <c r="D5602" s="72">
        <v>6.83</v>
      </c>
    </row>
    <row r="5603" spans="1:4" x14ac:dyDescent="0.25">
      <c r="A5603" s="71">
        <v>89532</v>
      </c>
      <c r="B5603" s="70" t="s">
        <v>5347</v>
      </c>
      <c r="C5603" s="71" t="s">
        <v>14</v>
      </c>
      <c r="D5603" s="72">
        <v>6.92</v>
      </c>
    </row>
    <row r="5604" spans="1:4" x14ac:dyDescent="0.25">
      <c r="A5604" s="71">
        <v>89426</v>
      </c>
      <c r="B5604" s="70" t="s">
        <v>5348</v>
      </c>
      <c r="C5604" s="71" t="s">
        <v>14</v>
      </c>
      <c r="D5604" s="72">
        <v>9.1300000000000008</v>
      </c>
    </row>
    <row r="5605" spans="1:4" x14ac:dyDescent="0.25">
      <c r="A5605" s="71">
        <v>89380</v>
      </c>
      <c r="B5605" s="70" t="s">
        <v>5349</v>
      </c>
      <c r="C5605" s="71" t="s">
        <v>14</v>
      </c>
      <c r="D5605" s="72">
        <v>9.68</v>
      </c>
    </row>
    <row r="5606" spans="1:4" x14ac:dyDescent="0.25">
      <c r="A5606" s="71">
        <v>89562</v>
      </c>
      <c r="B5606" s="70" t="s">
        <v>5350</v>
      </c>
      <c r="C5606" s="71" t="s">
        <v>14</v>
      </c>
      <c r="D5606" s="72">
        <v>10.050000000000001</v>
      </c>
    </row>
    <row r="5607" spans="1:4" x14ac:dyDescent="0.25">
      <c r="A5607" s="71">
        <v>89433</v>
      </c>
      <c r="B5607" s="70" t="s">
        <v>5351</v>
      </c>
      <c r="C5607" s="71" t="s">
        <v>14</v>
      </c>
      <c r="D5607" s="72">
        <v>12.62</v>
      </c>
    </row>
    <row r="5608" spans="1:4" x14ac:dyDescent="0.25">
      <c r="A5608" s="71">
        <v>89579</v>
      </c>
      <c r="B5608" s="70" t="s">
        <v>19245</v>
      </c>
      <c r="C5608" s="71" t="s">
        <v>14</v>
      </c>
      <c r="D5608" s="72">
        <v>11.38</v>
      </c>
    </row>
    <row r="5609" spans="1:4" x14ac:dyDescent="0.25">
      <c r="A5609" s="71">
        <v>103998</v>
      </c>
      <c r="B5609" s="70" t="s">
        <v>19246</v>
      </c>
      <c r="C5609" s="71" t="s">
        <v>14</v>
      </c>
      <c r="D5609" s="72">
        <v>14</v>
      </c>
    </row>
    <row r="5610" spans="1:4" x14ac:dyDescent="0.25">
      <c r="A5610" s="71">
        <v>89605</v>
      </c>
      <c r="B5610" s="70" t="s">
        <v>5352</v>
      </c>
      <c r="C5610" s="71" t="s">
        <v>14</v>
      </c>
      <c r="D5610" s="72">
        <v>20</v>
      </c>
    </row>
    <row r="5611" spans="1:4" x14ac:dyDescent="0.25">
      <c r="A5611" s="71">
        <v>89981</v>
      </c>
      <c r="B5611" s="70" t="s">
        <v>19247</v>
      </c>
      <c r="C5611" s="71" t="s">
        <v>14</v>
      </c>
      <c r="D5611" s="72">
        <v>20.97</v>
      </c>
    </row>
    <row r="5612" spans="1:4" x14ac:dyDescent="0.25">
      <c r="A5612" s="71">
        <v>89385</v>
      </c>
      <c r="B5612" s="70" t="s">
        <v>19248</v>
      </c>
      <c r="C5612" s="71" t="s">
        <v>14</v>
      </c>
      <c r="D5612" s="72">
        <v>6.94</v>
      </c>
    </row>
    <row r="5613" spans="1:4" x14ac:dyDescent="0.25">
      <c r="A5613" s="71">
        <v>89551</v>
      </c>
      <c r="B5613" s="70" t="s">
        <v>19249</v>
      </c>
      <c r="C5613" s="71" t="s">
        <v>14</v>
      </c>
      <c r="D5613" s="72">
        <v>8.2899999999999991</v>
      </c>
    </row>
    <row r="5614" spans="1:4" x14ac:dyDescent="0.25">
      <c r="A5614" s="71">
        <v>89434</v>
      </c>
      <c r="B5614" s="70" t="s">
        <v>19250</v>
      </c>
      <c r="C5614" s="71" t="s">
        <v>14</v>
      </c>
      <c r="D5614" s="72">
        <v>10.5</v>
      </c>
    </row>
    <row r="5615" spans="1:4" x14ac:dyDescent="0.25">
      <c r="A5615" s="71">
        <v>89389</v>
      </c>
      <c r="B5615" s="70" t="s">
        <v>19251</v>
      </c>
      <c r="C5615" s="71" t="s">
        <v>14</v>
      </c>
      <c r="D5615" s="72">
        <v>11.05</v>
      </c>
    </row>
    <row r="5616" spans="1:4" x14ac:dyDescent="0.25">
      <c r="A5616" s="71">
        <v>89417</v>
      </c>
      <c r="B5616" s="70" t="s">
        <v>5353</v>
      </c>
      <c r="C5616" s="71" t="s">
        <v>14</v>
      </c>
      <c r="D5616" s="72">
        <v>5.27</v>
      </c>
    </row>
    <row r="5617" spans="1:4" x14ac:dyDescent="0.25">
      <c r="A5617" s="71">
        <v>89371</v>
      </c>
      <c r="B5617" s="70" t="s">
        <v>5354</v>
      </c>
      <c r="C5617" s="71" t="s">
        <v>14</v>
      </c>
      <c r="D5617" s="72">
        <v>5.69</v>
      </c>
    </row>
    <row r="5618" spans="1:4" x14ac:dyDescent="0.25">
      <c r="A5618" s="71">
        <v>89528</v>
      </c>
      <c r="B5618" s="70" t="s">
        <v>5355</v>
      </c>
      <c r="C5618" s="71" t="s">
        <v>14</v>
      </c>
      <c r="D5618" s="72">
        <v>4.21</v>
      </c>
    </row>
    <row r="5619" spans="1:4" x14ac:dyDescent="0.25">
      <c r="A5619" s="71">
        <v>89424</v>
      </c>
      <c r="B5619" s="70" t="s">
        <v>5356</v>
      </c>
      <c r="C5619" s="71" t="s">
        <v>14</v>
      </c>
      <c r="D5619" s="72">
        <v>6.26</v>
      </c>
    </row>
    <row r="5620" spans="1:4" x14ac:dyDescent="0.25">
      <c r="A5620" s="71">
        <v>89378</v>
      </c>
      <c r="B5620" s="70" t="s">
        <v>5357</v>
      </c>
      <c r="C5620" s="71" t="s">
        <v>14</v>
      </c>
      <c r="D5620" s="72">
        <v>6.76</v>
      </c>
    </row>
    <row r="5621" spans="1:4" x14ac:dyDescent="0.25">
      <c r="A5621" s="71">
        <v>89541</v>
      </c>
      <c r="B5621" s="70" t="s">
        <v>5358</v>
      </c>
      <c r="C5621" s="71" t="s">
        <v>14</v>
      </c>
      <c r="D5621" s="72">
        <v>6.3</v>
      </c>
    </row>
    <row r="5622" spans="1:4" x14ac:dyDescent="0.25">
      <c r="A5622" s="71">
        <v>89431</v>
      </c>
      <c r="B5622" s="70" t="s">
        <v>5359</v>
      </c>
      <c r="C5622" s="71" t="s">
        <v>14</v>
      </c>
      <c r="D5622" s="72">
        <v>8.67</v>
      </c>
    </row>
    <row r="5623" spans="1:4" x14ac:dyDescent="0.25">
      <c r="A5623" s="71">
        <v>89386</v>
      </c>
      <c r="B5623" s="70" t="s">
        <v>5360</v>
      </c>
      <c r="C5623" s="71" t="s">
        <v>14</v>
      </c>
      <c r="D5623" s="72">
        <v>9.26</v>
      </c>
    </row>
    <row r="5624" spans="1:4" x14ac:dyDescent="0.25">
      <c r="A5624" s="71">
        <v>89558</v>
      </c>
      <c r="B5624" s="70" t="s">
        <v>5361</v>
      </c>
      <c r="C5624" s="71" t="s">
        <v>14</v>
      </c>
      <c r="D5624" s="72">
        <v>9.5</v>
      </c>
    </row>
    <row r="5625" spans="1:4" x14ac:dyDescent="0.25">
      <c r="A5625" s="71">
        <v>103988</v>
      </c>
      <c r="B5625" s="70" t="s">
        <v>5362</v>
      </c>
      <c r="C5625" s="71" t="s">
        <v>14</v>
      </c>
      <c r="D5625" s="72">
        <v>12.27</v>
      </c>
    </row>
    <row r="5626" spans="1:4" x14ac:dyDescent="0.25">
      <c r="A5626" s="71">
        <v>89575</v>
      </c>
      <c r="B5626" s="70" t="s">
        <v>5363</v>
      </c>
      <c r="C5626" s="71" t="s">
        <v>14</v>
      </c>
      <c r="D5626" s="72">
        <v>11.37</v>
      </c>
    </row>
    <row r="5627" spans="1:4" x14ac:dyDescent="0.25">
      <c r="A5627" s="71">
        <v>103995</v>
      </c>
      <c r="B5627" s="70" t="s">
        <v>5364</v>
      </c>
      <c r="C5627" s="71" t="s">
        <v>14</v>
      </c>
      <c r="D5627" s="72">
        <v>14.59</v>
      </c>
    </row>
    <row r="5628" spans="1:4" x14ac:dyDescent="0.25">
      <c r="A5628" s="71">
        <v>89597</v>
      </c>
      <c r="B5628" s="70" t="s">
        <v>5365</v>
      </c>
      <c r="C5628" s="71" t="s">
        <v>14</v>
      </c>
      <c r="D5628" s="72">
        <v>21.99</v>
      </c>
    </row>
    <row r="5629" spans="1:4" x14ac:dyDescent="0.25">
      <c r="A5629" s="71">
        <v>89611</v>
      </c>
      <c r="B5629" s="70" t="s">
        <v>5366</v>
      </c>
      <c r="C5629" s="71" t="s">
        <v>14</v>
      </c>
      <c r="D5629" s="72">
        <v>31.22</v>
      </c>
    </row>
    <row r="5630" spans="1:4" x14ac:dyDescent="0.25">
      <c r="A5630" s="71">
        <v>89614</v>
      </c>
      <c r="B5630" s="70" t="s">
        <v>5367</v>
      </c>
      <c r="C5630" s="71" t="s">
        <v>14</v>
      </c>
      <c r="D5630" s="72">
        <v>57.46</v>
      </c>
    </row>
    <row r="5631" spans="1:4" x14ac:dyDescent="0.25">
      <c r="A5631" s="71">
        <v>103975</v>
      </c>
      <c r="B5631" s="70" t="s">
        <v>5368</v>
      </c>
      <c r="C5631" s="71" t="s">
        <v>14</v>
      </c>
      <c r="D5631" s="72">
        <v>17.190000000000001</v>
      </c>
    </row>
    <row r="5632" spans="1:4" x14ac:dyDescent="0.25">
      <c r="A5632" s="71">
        <v>104007</v>
      </c>
      <c r="B5632" s="70" t="s">
        <v>5369</v>
      </c>
      <c r="C5632" s="71" t="s">
        <v>14</v>
      </c>
      <c r="D5632" s="72">
        <v>21.09</v>
      </c>
    </row>
    <row r="5633" spans="1:4" x14ac:dyDescent="0.25">
      <c r="A5633" s="71">
        <v>103976</v>
      </c>
      <c r="B5633" s="70" t="s">
        <v>5370</v>
      </c>
      <c r="C5633" s="71" t="s">
        <v>14</v>
      </c>
      <c r="D5633" s="72">
        <v>24.77</v>
      </c>
    </row>
    <row r="5634" spans="1:4" x14ac:dyDescent="0.25">
      <c r="A5634" s="71">
        <v>104008</v>
      </c>
      <c r="B5634" s="70" t="s">
        <v>5371</v>
      </c>
      <c r="C5634" s="71" t="s">
        <v>14</v>
      </c>
      <c r="D5634" s="72">
        <v>30.33</v>
      </c>
    </row>
    <row r="5635" spans="1:4" x14ac:dyDescent="0.25">
      <c r="A5635" s="71">
        <v>89630</v>
      </c>
      <c r="B5635" s="70" t="s">
        <v>5372</v>
      </c>
      <c r="C5635" s="71" t="s">
        <v>14</v>
      </c>
      <c r="D5635" s="72">
        <v>58.65</v>
      </c>
    </row>
    <row r="5636" spans="1:4" x14ac:dyDescent="0.25">
      <c r="A5636" s="71">
        <v>89632</v>
      </c>
      <c r="B5636" s="70" t="s">
        <v>5373</v>
      </c>
      <c r="C5636" s="71" t="s">
        <v>14</v>
      </c>
      <c r="D5636" s="72">
        <v>117.01</v>
      </c>
    </row>
    <row r="5637" spans="1:4" x14ac:dyDescent="0.25">
      <c r="A5637" s="71">
        <v>89438</v>
      </c>
      <c r="B5637" s="70" t="s">
        <v>5374</v>
      </c>
      <c r="C5637" s="71" t="s">
        <v>14</v>
      </c>
      <c r="D5637" s="72">
        <v>9.6199999999999992</v>
      </c>
    </row>
    <row r="5638" spans="1:4" x14ac:dyDescent="0.25">
      <c r="A5638" s="71">
        <v>89393</v>
      </c>
      <c r="B5638" s="70" t="s">
        <v>5375</v>
      </c>
      <c r="C5638" s="71" t="s">
        <v>14</v>
      </c>
      <c r="D5638" s="72">
        <v>10.47</v>
      </c>
    </row>
    <row r="5639" spans="1:4" x14ac:dyDescent="0.25">
      <c r="A5639" s="71">
        <v>89617</v>
      </c>
      <c r="B5639" s="70" t="s">
        <v>5376</v>
      </c>
      <c r="C5639" s="71" t="s">
        <v>14</v>
      </c>
      <c r="D5639" s="72">
        <v>7.36</v>
      </c>
    </row>
    <row r="5640" spans="1:4" x14ac:dyDescent="0.25">
      <c r="A5640" s="71">
        <v>89440</v>
      </c>
      <c r="B5640" s="70" t="s">
        <v>5377</v>
      </c>
      <c r="C5640" s="71" t="s">
        <v>14</v>
      </c>
      <c r="D5640" s="72">
        <v>11.43</v>
      </c>
    </row>
    <row r="5641" spans="1:4" x14ac:dyDescent="0.25">
      <c r="A5641" s="71">
        <v>89395</v>
      </c>
      <c r="B5641" s="70" t="s">
        <v>5378</v>
      </c>
      <c r="C5641" s="71" t="s">
        <v>14</v>
      </c>
      <c r="D5641" s="72">
        <v>12.43</v>
      </c>
    </row>
    <row r="5642" spans="1:4" x14ac:dyDescent="0.25">
      <c r="A5642" s="71">
        <v>89620</v>
      </c>
      <c r="B5642" s="70" t="s">
        <v>5379</v>
      </c>
      <c r="C5642" s="71" t="s">
        <v>14</v>
      </c>
      <c r="D5642" s="72">
        <v>11.53</v>
      </c>
    </row>
    <row r="5643" spans="1:4" x14ac:dyDescent="0.25">
      <c r="A5643" s="71">
        <v>89443</v>
      </c>
      <c r="B5643" s="70" t="s">
        <v>5380</v>
      </c>
      <c r="C5643" s="71" t="s">
        <v>14</v>
      </c>
      <c r="D5643" s="72">
        <v>16.239999999999998</v>
      </c>
    </row>
    <row r="5644" spans="1:4" x14ac:dyDescent="0.25">
      <c r="A5644" s="71">
        <v>89398</v>
      </c>
      <c r="B5644" s="70" t="s">
        <v>5381</v>
      </c>
      <c r="C5644" s="71" t="s">
        <v>14</v>
      </c>
      <c r="D5644" s="72">
        <v>17.420000000000002</v>
      </c>
    </row>
    <row r="5645" spans="1:4" x14ac:dyDescent="0.25">
      <c r="A5645" s="71">
        <v>89623</v>
      </c>
      <c r="B5645" s="70" t="s">
        <v>5382</v>
      </c>
      <c r="C5645" s="71" t="s">
        <v>14</v>
      </c>
      <c r="D5645" s="72">
        <v>18.7</v>
      </c>
    </row>
    <row r="5646" spans="1:4" x14ac:dyDescent="0.25">
      <c r="A5646" s="71">
        <v>104011</v>
      </c>
      <c r="B5646" s="70" t="s">
        <v>5383</v>
      </c>
      <c r="C5646" s="71" t="s">
        <v>14</v>
      </c>
      <c r="D5646" s="72">
        <v>24.13</v>
      </c>
    </row>
    <row r="5647" spans="1:4" x14ac:dyDescent="0.25">
      <c r="A5647" s="71">
        <v>89625</v>
      </c>
      <c r="B5647" s="70" t="s">
        <v>5384</v>
      </c>
      <c r="C5647" s="71" t="s">
        <v>14</v>
      </c>
      <c r="D5647" s="72">
        <v>22.07</v>
      </c>
    </row>
    <row r="5648" spans="1:4" x14ac:dyDescent="0.25">
      <c r="A5648" s="71">
        <v>104004</v>
      </c>
      <c r="B5648" s="70" t="s">
        <v>5385</v>
      </c>
      <c r="C5648" s="71" t="s">
        <v>14</v>
      </c>
      <c r="D5648" s="72">
        <v>28.45</v>
      </c>
    </row>
    <row r="5649" spans="1:4" x14ac:dyDescent="0.25">
      <c r="A5649" s="71">
        <v>89628</v>
      </c>
      <c r="B5649" s="70" t="s">
        <v>5386</v>
      </c>
      <c r="C5649" s="71" t="s">
        <v>14</v>
      </c>
      <c r="D5649" s="72">
        <v>46.04</v>
      </c>
    </row>
    <row r="5650" spans="1:4" x14ac:dyDescent="0.25">
      <c r="A5650" s="71">
        <v>89629</v>
      </c>
      <c r="B5650" s="70" t="s">
        <v>5387</v>
      </c>
      <c r="C5650" s="71" t="s">
        <v>14</v>
      </c>
      <c r="D5650" s="72">
        <v>77.38</v>
      </c>
    </row>
    <row r="5651" spans="1:4" x14ac:dyDescent="0.25">
      <c r="A5651" s="71">
        <v>89631</v>
      </c>
      <c r="B5651" s="70" t="s">
        <v>5388</v>
      </c>
      <c r="C5651" s="71" t="s">
        <v>14</v>
      </c>
      <c r="D5651" s="72">
        <v>101.52</v>
      </c>
    </row>
    <row r="5652" spans="1:4" x14ac:dyDescent="0.25">
      <c r="A5652" s="71">
        <v>89401</v>
      </c>
      <c r="B5652" s="70" t="s">
        <v>5389</v>
      </c>
      <c r="C5652" s="71" t="s">
        <v>16</v>
      </c>
      <c r="D5652" s="72">
        <v>10.119999999999999</v>
      </c>
    </row>
    <row r="5653" spans="1:4" x14ac:dyDescent="0.25">
      <c r="A5653" s="71">
        <v>89355</v>
      </c>
      <c r="B5653" s="70" t="s">
        <v>5390</v>
      </c>
      <c r="C5653" s="71" t="s">
        <v>16</v>
      </c>
      <c r="D5653" s="72">
        <v>19.010000000000002</v>
      </c>
    </row>
    <row r="5654" spans="1:4" x14ac:dyDescent="0.25">
      <c r="A5654" s="71">
        <v>89446</v>
      </c>
      <c r="B5654" s="70" t="s">
        <v>5391</v>
      </c>
      <c r="C5654" s="71" t="s">
        <v>16</v>
      </c>
      <c r="D5654" s="72">
        <v>5.18</v>
      </c>
    </row>
    <row r="5655" spans="1:4" x14ac:dyDescent="0.25">
      <c r="A5655" s="71">
        <v>89402</v>
      </c>
      <c r="B5655" s="70" t="s">
        <v>5392</v>
      </c>
      <c r="C5655" s="71" t="s">
        <v>16</v>
      </c>
      <c r="D5655" s="72">
        <v>11.64</v>
      </c>
    </row>
    <row r="5656" spans="1:4" x14ac:dyDescent="0.25">
      <c r="A5656" s="71">
        <v>89356</v>
      </c>
      <c r="B5656" s="70" t="s">
        <v>5393</v>
      </c>
      <c r="C5656" s="71" t="s">
        <v>16</v>
      </c>
      <c r="D5656" s="72">
        <v>21.92</v>
      </c>
    </row>
    <row r="5657" spans="1:4" x14ac:dyDescent="0.25">
      <c r="A5657" s="71">
        <v>89447</v>
      </c>
      <c r="B5657" s="70" t="s">
        <v>5394</v>
      </c>
      <c r="C5657" s="71" t="s">
        <v>16</v>
      </c>
      <c r="D5657" s="72">
        <v>10.33</v>
      </c>
    </row>
    <row r="5658" spans="1:4" x14ac:dyDescent="0.25">
      <c r="A5658" s="71">
        <v>89403</v>
      </c>
      <c r="B5658" s="70" t="s">
        <v>5395</v>
      </c>
      <c r="C5658" s="71" t="s">
        <v>16</v>
      </c>
      <c r="D5658" s="72">
        <v>18.03</v>
      </c>
    </row>
    <row r="5659" spans="1:4" x14ac:dyDescent="0.25">
      <c r="A5659" s="71">
        <v>89357</v>
      </c>
      <c r="B5659" s="70" t="s">
        <v>5396</v>
      </c>
      <c r="C5659" s="71" t="s">
        <v>16</v>
      </c>
      <c r="D5659" s="72">
        <v>30.28</v>
      </c>
    </row>
    <row r="5660" spans="1:4" x14ac:dyDescent="0.25">
      <c r="A5660" s="71">
        <v>89448</v>
      </c>
      <c r="B5660" s="70" t="s">
        <v>5397</v>
      </c>
      <c r="C5660" s="71" t="s">
        <v>16</v>
      </c>
      <c r="D5660" s="72">
        <v>15.84</v>
      </c>
    </row>
    <row r="5661" spans="1:4" x14ac:dyDescent="0.25">
      <c r="A5661" s="71">
        <v>103978</v>
      </c>
      <c r="B5661" s="70" t="s">
        <v>5398</v>
      </c>
      <c r="C5661" s="71" t="s">
        <v>16</v>
      </c>
      <c r="D5661" s="72">
        <v>24.85</v>
      </c>
    </row>
    <row r="5662" spans="1:4" x14ac:dyDescent="0.25">
      <c r="A5662" s="71">
        <v>89449</v>
      </c>
      <c r="B5662" s="70" t="s">
        <v>5399</v>
      </c>
      <c r="C5662" s="71" t="s">
        <v>16</v>
      </c>
      <c r="D5662" s="72">
        <v>17.510000000000002</v>
      </c>
    </row>
    <row r="5663" spans="1:4" x14ac:dyDescent="0.25">
      <c r="A5663" s="71">
        <v>103979</v>
      </c>
      <c r="B5663" s="70" t="s">
        <v>5400</v>
      </c>
      <c r="C5663" s="71" t="s">
        <v>16</v>
      </c>
      <c r="D5663" s="72">
        <v>28.26</v>
      </c>
    </row>
    <row r="5664" spans="1:4" x14ac:dyDescent="0.25">
      <c r="A5664" s="71">
        <v>89450</v>
      </c>
      <c r="B5664" s="70" t="s">
        <v>5401</v>
      </c>
      <c r="C5664" s="71" t="s">
        <v>16</v>
      </c>
      <c r="D5664" s="72">
        <v>28.08</v>
      </c>
    </row>
    <row r="5665" spans="1:4" x14ac:dyDescent="0.25">
      <c r="A5665" s="71">
        <v>89451</v>
      </c>
      <c r="B5665" s="70" t="s">
        <v>5402</v>
      </c>
      <c r="C5665" s="71" t="s">
        <v>16</v>
      </c>
      <c r="D5665" s="72">
        <v>45.76</v>
      </c>
    </row>
    <row r="5666" spans="1:4" x14ac:dyDescent="0.25">
      <c r="A5666" s="71">
        <v>89452</v>
      </c>
      <c r="B5666" s="70" t="s">
        <v>5403</v>
      </c>
      <c r="C5666" s="71" t="s">
        <v>16</v>
      </c>
      <c r="D5666" s="72">
        <v>63.05</v>
      </c>
    </row>
    <row r="5667" spans="1:4" x14ac:dyDescent="0.25">
      <c r="A5667" s="71">
        <v>89394</v>
      </c>
      <c r="B5667" s="70" t="s">
        <v>19252</v>
      </c>
      <c r="C5667" s="71" t="s">
        <v>14</v>
      </c>
      <c r="D5667" s="72">
        <v>17.809999999999999</v>
      </c>
    </row>
    <row r="5668" spans="1:4" x14ac:dyDescent="0.25">
      <c r="A5668" s="71">
        <v>89396</v>
      </c>
      <c r="B5668" s="70" t="s">
        <v>19253</v>
      </c>
      <c r="C5668" s="71" t="s">
        <v>14</v>
      </c>
      <c r="D5668" s="72">
        <v>19.55</v>
      </c>
    </row>
    <row r="5669" spans="1:4" x14ac:dyDescent="0.25">
      <c r="A5669" s="71">
        <v>90374</v>
      </c>
      <c r="B5669" s="70" t="s">
        <v>19254</v>
      </c>
      <c r="C5669" s="71" t="s">
        <v>14</v>
      </c>
      <c r="D5669" s="72">
        <v>21.19</v>
      </c>
    </row>
    <row r="5670" spans="1:4" x14ac:dyDescent="0.25">
      <c r="A5670" s="71">
        <v>89444</v>
      </c>
      <c r="B5670" s="70" t="s">
        <v>19255</v>
      </c>
      <c r="C5670" s="71" t="s">
        <v>14</v>
      </c>
      <c r="D5670" s="72">
        <v>23.19</v>
      </c>
    </row>
    <row r="5671" spans="1:4" x14ac:dyDescent="0.25">
      <c r="A5671" s="71">
        <v>89399</v>
      </c>
      <c r="B5671" s="70" t="s">
        <v>19256</v>
      </c>
      <c r="C5671" s="71" t="s">
        <v>14</v>
      </c>
      <c r="D5671" s="72">
        <v>23.76</v>
      </c>
    </row>
    <row r="5672" spans="1:4" x14ac:dyDescent="0.25">
      <c r="A5672" s="71">
        <v>89442</v>
      </c>
      <c r="B5672" s="70" t="s">
        <v>5404</v>
      </c>
      <c r="C5672" s="71" t="s">
        <v>14</v>
      </c>
      <c r="D5672" s="72">
        <v>13.2</v>
      </c>
    </row>
    <row r="5673" spans="1:4" x14ac:dyDescent="0.25">
      <c r="A5673" s="71">
        <v>89397</v>
      </c>
      <c r="B5673" s="70" t="s">
        <v>5405</v>
      </c>
      <c r="C5673" s="71" t="s">
        <v>14</v>
      </c>
      <c r="D5673" s="72">
        <v>14.12</v>
      </c>
    </row>
    <row r="5674" spans="1:4" x14ac:dyDescent="0.25">
      <c r="A5674" s="71">
        <v>89622</v>
      </c>
      <c r="B5674" s="70" t="s">
        <v>5406</v>
      </c>
      <c r="C5674" s="71" t="s">
        <v>14</v>
      </c>
      <c r="D5674" s="72">
        <v>13.59</v>
      </c>
    </row>
    <row r="5675" spans="1:4" x14ac:dyDescent="0.25">
      <c r="A5675" s="71">
        <v>89445</v>
      </c>
      <c r="B5675" s="70" t="s">
        <v>5407</v>
      </c>
      <c r="C5675" s="71" t="s">
        <v>14</v>
      </c>
      <c r="D5675" s="72">
        <v>17.98</v>
      </c>
    </row>
    <row r="5676" spans="1:4" x14ac:dyDescent="0.25">
      <c r="A5676" s="71">
        <v>89400</v>
      </c>
      <c r="B5676" s="70" t="s">
        <v>5408</v>
      </c>
      <c r="C5676" s="71" t="s">
        <v>14</v>
      </c>
      <c r="D5676" s="72">
        <v>19.079999999999998</v>
      </c>
    </row>
    <row r="5677" spans="1:4" x14ac:dyDescent="0.25">
      <c r="A5677" s="71">
        <v>89624</v>
      </c>
      <c r="B5677" s="70" t="s">
        <v>5409</v>
      </c>
      <c r="C5677" s="71" t="s">
        <v>14</v>
      </c>
      <c r="D5677" s="72">
        <v>17.27</v>
      </c>
    </row>
    <row r="5678" spans="1:4" x14ac:dyDescent="0.25">
      <c r="A5678" s="71">
        <v>104012</v>
      </c>
      <c r="B5678" s="70" t="s">
        <v>5410</v>
      </c>
      <c r="C5678" s="71" t="s">
        <v>14</v>
      </c>
      <c r="D5678" s="72">
        <v>22.35</v>
      </c>
    </row>
    <row r="5679" spans="1:4" x14ac:dyDescent="0.25">
      <c r="A5679" s="71">
        <v>89627</v>
      </c>
      <c r="B5679" s="70" t="s">
        <v>5411</v>
      </c>
      <c r="C5679" s="71" t="s">
        <v>14</v>
      </c>
      <c r="D5679" s="72">
        <v>19.399999999999999</v>
      </c>
    </row>
    <row r="5680" spans="1:4" x14ac:dyDescent="0.25">
      <c r="A5680" s="71">
        <v>104006</v>
      </c>
      <c r="B5680" s="70" t="s">
        <v>5412</v>
      </c>
      <c r="C5680" s="71" t="s">
        <v>14</v>
      </c>
      <c r="D5680" s="72">
        <v>24.06</v>
      </c>
    </row>
    <row r="5681" spans="1:4" x14ac:dyDescent="0.25">
      <c r="A5681" s="71">
        <v>89626</v>
      </c>
      <c r="B5681" s="70" t="s">
        <v>5413</v>
      </c>
      <c r="C5681" s="71" t="s">
        <v>14</v>
      </c>
      <c r="D5681" s="72">
        <v>28.91</v>
      </c>
    </row>
    <row r="5682" spans="1:4" x14ac:dyDescent="0.25">
      <c r="A5682" s="71">
        <v>104005</v>
      </c>
      <c r="B5682" s="70" t="s">
        <v>5414</v>
      </c>
      <c r="C5682" s="71" t="s">
        <v>14</v>
      </c>
      <c r="D5682" s="72">
        <v>34.83</v>
      </c>
    </row>
    <row r="5683" spans="1:4" x14ac:dyDescent="0.25">
      <c r="A5683" s="71">
        <v>89439</v>
      </c>
      <c r="B5683" s="70" t="s">
        <v>19257</v>
      </c>
      <c r="C5683" s="71" t="s">
        <v>14</v>
      </c>
      <c r="D5683" s="72">
        <v>11.08</v>
      </c>
    </row>
    <row r="5684" spans="1:4" x14ac:dyDescent="0.25">
      <c r="A5684" s="71">
        <v>89421</v>
      </c>
      <c r="B5684" s="70" t="s">
        <v>5415</v>
      </c>
      <c r="C5684" s="71" t="s">
        <v>14</v>
      </c>
      <c r="D5684" s="72">
        <v>11.04</v>
      </c>
    </row>
    <row r="5685" spans="1:4" x14ac:dyDescent="0.25">
      <c r="A5685" s="71">
        <v>89375</v>
      </c>
      <c r="B5685" s="70" t="s">
        <v>5416</v>
      </c>
      <c r="C5685" s="71" t="s">
        <v>14</v>
      </c>
      <c r="D5685" s="72">
        <v>11.46</v>
      </c>
    </row>
    <row r="5686" spans="1:4" x14ac:dyDescent="0.25">
      <c r="A5686" s="71">
        <v>89536</v>
      </c>
      <c r="B5686" s="70" t="s">
        <v>5417</v>
      </c>
      <c r="C5686" s="71" t="s">
        <v>14</v>
      </c>
      <c r="D5686" s="72">
        <v>11.27</v>
      </c>
    </row>
    <row r="5687" spans="1:4" x14ac:dyDescent="0.25">
      <c r="A5687" s="71">
        <v>89428</v>
      </c>
      <c r="B5687" s="70" t="s">
        <v>5418</v>
      </c>
      <c r="C5687" s="71" t="s">
        <v>14</v>
      </c>
      <c r="D5687" s="72">
        <v>13.32</v>
      </c>
    </row>
    <row r="5688" spans="1:4" x14ac:dyDescent="0.25">
      <c r="A5688" s="71">
        <v>89382</v>
      </c>
      <c r="B5688" s="70" t="s">
        <v>5419</v>
      </c>
      <c r="C5688" s="71" t="s">
        <v>14</v>
      </c>
      <c r="D5688" s="72">
        <v>13.82</v>
      </c>
    </row>
    <row r="5689" spans="1:4" x14ac:dyDescent="0.25">
      <c r="A5689" s="71">
        <v>89552</v>
      </c>
      <c r="B5689" s="70" t="s">
        <v>5420</v>
      </c>
      <c r="C5689" s="71" t="s">
        <v>14</v>
      </c>
      <c r="D5689" s="72">
        <v>17.579999999999998</v>
      </c>
    </row>
    <row r="5690" spans="1:4" x14ac:dyDescent="0.25">
      <c r="A5690" s="71">
        <v>89435</v>
      </c>
      <c r="B5690" s="70" t="s">
        <v>5421</v>
      </c>
      <c r="C5690" s="71" t="s">
        <v>14</v>
      </c>
      <c r="D5690" s="72">
        <v>19.95</v>
      </c>
    </row>
    <row r="5691" spans="1:4" x14ac:dyDescent="0.25">
      <c r="A5691" s="71">
        <v>89390</v>
      </c>
      <c r="B5691" s="70" t="s">
        <v>5422</v>
      </c>
      <c r="C5691" s="71" t="s">
        <v>14</v>
      </c>
      <c r="D5691" s="72">
        <v>20.54</v>
      </c>
    </row>
    <row r="5692" spans="1:4" x14ac:dyDescent="0.25">
      <c r="A5692" s="71">
        <v>89568</v>
      </c>
      <c r="B5692" s="70" t="s">
        <v>5423</v>
      </c>
      <c r="C5692" s="71" t="s">
        <v>14</v>
      </c>
      <c r="D5692" s="72">
        <v>30.8</v>
      </c>
    </row>
    <row r="5693" spans="1:4" x14ac:dyDescent="0.25">
      <c r="A5693" s="71">
        <v>103990</v>
      </c>
      <c r="B5693" s="70" t="s">
        <v>5424</v>
      </c>
      <c r="C5693" s="71" t="s">
        <v>14</v>
      </c>
      <c r="D5693" s="72">
        <v>33.57</v>
      </c>
    </row>
    <row r="5694" spans="1:4" x14ac:dyDescent="0.25">
      <c r="A5694" s="71">
        <v>89594</v>
      </c>
      <c r="B5694" s="70" t="s">
        <v>5425</v>
      </c>
      <c r="C5694" s="71" t="s">
        <v>14</v>
      </c>
      <c r="D5694" s="72">
        <v>34.29</v>
      </c>
    </row>
    <row r="5695" spans="1:4" x14ac:dyDescent="0.25">
      <c r="A5695" s="71">
        <v>103997</v>
      </c>
      <c r="B5695" s="70" t="s">
        <v>5426</v>
      </c>
      <c r="C5695" s="71" t="s">
        <v>14</v>
      </c>
      <c r="D5695" s="72">
        <v>37.51</v>
      </c>
    </row>
    <row r="5696" spans="1:4" x14ac:dyDescent="0.25">
      <c r="A5696" s="71">
        <v>89609</v>
      </c>
      <c r="B5696" s="70" t="s">
        <v>5427</v>
      </c>
      <c r="C5696" s="71" t="s">
        <v>14</v>
      </c>
      <c r="D5696" s="72">
        <v>79.64</v>
      </c>
    </row>
    <row r="5697" spans="1:4" x14ac:dyDescent="0.25">
      <c r="A5697" s="71">
        <v>89612</v>
      </c>
      <c r="B5697" s="70" t="s">
        <v>5428</v>
      </c>
      <c r="C5697" s="71" t="s">
        <v>14</v>
      </c>
      <c r="D5697" s="72">
        <v>156.18</v>
      </c>
    </row>
    <row r="5698" spans="1:4" x14ac:dyDescent="0.25">
      <c r="A5698" s="71">
        <v>89615</v>
      </c>
      <c r="B5698" s="70" t="s">
        <v>5429</v>
      </c>
      <c r="C5698" s="71" t="s">
        <v>14</v>
      </c>
      <c r="D5698" s="72">
        <v>184.53</v>
      </c>
    </row>
    <row r="5699" spans="1:4" x14ac:dyDescent="0.25">
      <c r="A5699" s="71">
        <v>89747</v>
      </c>
      <c r="B5699" s="70" t="s">
        <v>19258</v>
      </c>
      <c r="C5699" s="71" t="s">
        <v>14</v>
      </c>
      <c r="D5699" s="72">
        <v>33.119999999999997</v>
      </c>
    </row>
    <row r="5700" spans="1:4" x14ac:dyDescent="0.25">
      <c r="A5700" s="71">
        <v>89656</v>
      </c>
      <c r="B5700" s="70" t="s">
        <v>19259</v>
      </c>
      <c r="C5700" s="71" t="s">
        <v>14</v>
      </c>
      <c r="D5700" s="72">
        <v>25.01</v>
      </c>
    </row>
    <row r="5701" spans="1:4" x14ac:dyDescent="0.25">
      <c r="A5701" s="71">
        <v>89663</v>
      </c>
      <c r="B5701" s="70" t="s">
        <v>19260</v>
      </c>
      <c r="C5701" s="71" t="s">
        <v>14</v>
      </c>
      <c r="D5701" s="72">
        <v>33.57</v>
      </c>
    </row>
    <row r="5702" spans="1:4" x14ac:dyDescent="0.25">
      <c r="A5702" s="71">
        <v>89759</v>
      </c>
      <c r="B5702" s="70" t="s">
        <v>5430</v>
      </c>
      <c r="C5702" s="71" t="s">
        <v>14</v>
      </c>
      <c r="D5702" s="72">
        <v>12.47</v>
      </c>
    </row>
    <row r="5703" spans="1:4" x14ac:dyDescent="0.25">
      <c r="A5703" s="71">
        <v>89832</v>
      </c>
      <c r="B5703" s="70" t="s">
        <v>5431</v>
      </c>
      <c r="C5703" s="71" t="s">
        <v>14</v>
      </c>
      <c r="D5703" s="72">
        <v>46.42</v>
      </c>
    </row>
    <row r="5704" spans="1:4" x14ac:dyDescent="0.25">
      <c r="A5704" s="71">
        <v>89666</v>
      </c>
      <c r="B5704" s="70" t="s">
        <v>19261</v>
      </c>
      <c r="C5704" s="71" t="s">
        <v>14</v>
      </c>
      <c r="D5704" s="72">
        <v>7.75</v>
      </c>
    </row>
    <row r="5705" spans="1:4" x14ac:dyDescent="0.25">
      <c r="A5705" s="71">
        <v>89678</v>
      </c>
      <c r="B5705" s="70" t="s">
        <v>19262</v>
      </c>
      <c r="C5705" s="71" t="s">
        <v>14</v>
      </c>
      <c r="D5705" s="72">
        <v>12.96</v>
      </c>
    </row>
    <row r="5706" spans="1:4" x14ac:dyDescent="0.25">
      <c r="A5706" s="71">
        <v>89764</v>
      </c>
      <c r="B5706" s="70" t="s">
        <v>5432</v>
      </c>
      <c r="C5706" s="71" t="s">
        <v>14</v>
      </c>
      <c r="D5706" s="72">
        <v>41.56</v>
      </c>
    </row>
    <row r="5707" spans="1:4" x14ac:dyDescent="0.25">
      <c r="A5707" s="71">
        <v>89689</v>
      </c>
      <c r="B5707" s="70" t="s">
        <v>19263</v>
      </c>
      <c r="C5707" s="71" t="s">
        <v>14</v>
      </c>
      <c r="D5707" s="72">
        <v>42.13</v>
      </c>
    </row>
    <row r="5708" spans="1:4" x14ac:dyDescent="0.25">
      <c r="A5708" s="71">
        <v>89655</v>
      </c>
      <c r="B5708" s="70" t="s">
        <v>19264</v>
      </c>
      <c r="C5708" s="71" t="s">
        <v>14</v>
      </c>
      <c r="D5708" s="72">
        <v>26.89</v>
      </c>
    </row>
    <row r="5709" spans="1:4" x14ac:dyDescent="0.25">
      <c r="A5709" s="71">
        <v>89662</v>
      </c>
      <c r="B5709" s="70" t="s">
        <v>19265</v>
      </c>
      <c r="C5709" s="71" t="s">
        <v>14</v>
      </c>
      <c r="D5709" s="72">
        <v>34.909999999999997</v>
      </c>
    </row>
    <row r="5710" spans="1:4" x14ac:dyDescent="0.25">
      <c r="A5710" s="71">
        <v>89758</v>
      </c>
      <c r="B5710" s="70" t="s">
        <v>19266</v>
      </c>
      <c r="C5710" s="71" t="s">
        <v>14</v>
      </c>
      <c r="D5710" s="72">
        <v>41.37</v>
      </c>
    </row>
    <row r="5711" spans="1:4" x14ac:dyDescent="0.25">
      <c r="A5711" s="71">
        <v>89676</v>
      </c>
      <c r="B5711" s="70" t="s">
        <v>19267</v>
      </c>
      <c r="C5711" s="71" t="s">
        <v>14</v>
      </c>
      <c r="D5711" s="72">
        <v>41.36</v>
      </c>
    </row>
    <row r="5712" spans="1:4" x14ac:dyDescent="0.25">
      <c r="A5712" s="71">
        <v>89818</v>
      </c>
      <c r="B5712" s="70" t="s">
        <v>19268</v>
      </c>
      <c r="C5712" s="71" t="s">
        <v>14</v>
      </c>
      <c r="D5712" s="72">
        <v>60.59</v>
      </c>
    </row>
    <row r="5713" spans="1:4" x14ac:dyDescent="0.25">
      <c r="A5713" s="71">
        <v>89763</v>
      </c>
      <c r="B5713" s="70" t="s">
        <v>19269</v>
      </c>
      <c r="C5713" s="71" t="s">
        <v>14</v>
      </c>
      <c r="D5713" s="72">
        <v>62.95</v>
      </c>
    </row>
    <row r="5714" spans="1:4" x14ac:dyDescent="0.25">
      <c r="A5714" s="71">
        <v>89686</v>
      </c>
      <c r="B5714" s="70" t="s">
        <v>19270</v>
      </c>
      <c r="C5714" s="71" t="s">
        <v>14</v>
      </c>
      <c r="D5714" s="72">
        <v>63.56</v>
      </c>
    </row>
    <row r="5715" spans="1:4" x14ac:dyDescent="0.25">
      <c r="A5715" s="71">
        <v>104029</v>
      </c>
      <c r="B5715" s="70" t="s">
        <v>5433</v>
      </c>
      <c r="C5715" s="71" t="s">
        <v>14</v>
      </c>
      <c r="D5715" s="72">
        <v>75.849999999999994</v>
      </c>
    </row>
    <row r="5716" spans="1:4" x14ac:dyDescent="0.25">
      <c r="A5716" s="71">
        <v>89831</v>
      </c>
      <c r="B5716" s="70" t="s">
        <v>19271</v>
      </c>
      <c r="C5716" s="71" t="s">
        <v>14</v>
      </c>
      <c r="D5716" s="72">
        <v>73.260000000000005</v>
      </c>
    </row>
    <row r="5717" spans="1:4" x14ac:dyDescent="0.25">
      <c r="A5717" s="71">
        <v>89668</v>
      </c>
      <c r="B5717" s="70" t="s">
        <v>5434</v>
      </c>
      <c r="C5717" s="71" t="s">
        <v>14</v>
      </c>
      <c r="D5717" s="72">
        <v>32.770000000000003</v>
      </c>
    </row>
    <row r="5718" spans="1:4" x14ac:dyDescent="0.25">
      <c r="A5718" s="71">
        <v>89639</v>
      </c>
      <c r="B5718" s="70" t="s">
        <v>5435</v>
      </c>
      <c r="C5718" s="71" t="s">
        <v>14</v>
      </c>
      <c r="D5718" s="72">
        <v>12.96</v>
      </c>
    </row>
    <row r="5719" spans="1:4" x14ac:dyDescent="0.25">
      <c r="A5719" s="71">
        <v>89721</v>
      </c>
      <c r="B5719" s="70" t="s">
        <v>5436</v>
      </c>
      <c r="C5719" s="71" t="s">
        <v>14</v>
      </c>
      <c r="D5719" s="72">
        <v>17.100000000000001</v>
      </c>
    </row>
    <row r="5720" spans="1:4" x14ac:dyDescent="0.25">
      <c r="A5720" s="71">
        <v>89643</v>
      </c>
      <c r="B5720" s="70" t="s">
        <v>5437</v>
      </c>
      <c r="C5720" s="71" t="s">
        <v>14</v>
      </c>
      <c r="D5720" s="72">
        <v>17.78</v>
      </c>
    </row>
    <row r="5721" spans="1:4" x14ac:dyDescent="0.25">
      <c r="A5721" s="71">
        <v>89727</v>
      </c>
      <c r="B5721" s="70" t="s">
        <v>19272</v>
      </c>
      <c r="C5721" s="71" t="s">
        <v>14</v>
      </c>
      <c r="D5721" s="72">
        <v>26.43</v>
      </c>
    </row>
    <row r="5722" spans="1:4" x14ac:dyDescent="0.25">
      <c r="A5722" s="71">
        <v>89648</v>
      </c>
      <c r="B5722" s="70" t="s">
        <v>19273</v>
      </c>
      <c r="C5722" s="71" t="s">
        <v>14</v>
      </c>
      <c r="D5722" s="72">
        <v>27.22</v>
      </c>
    </row>
    <row r="5723" spans="1:4" x14ac:dyDescent="0.25">
      <c r="A5723" s="71">
        <v>89749</v>
      </c>
      <c r="B5723" s="70" t="s">
        <v>19274</v>
      </c>
      <c r="C5723" s="71" t="s">
        <v>14</v>
      </c>
      <c r="D5723" s="72">
        <v>18.399999999999999</v>
      </c>
    </row>
    <row r="5724" spans="1:4" x14ac:dyDescent="0.25">
      <c r="A5724" s="71">
        <v>89657</v>
      </c>
      <c r="B5724" s="70" t="s">
        <v>19275</v>
      </c>
      <c r="C5724" s="71" t="s">
        <v>14</v>
      </c>
      <c r="D5724" s="72">
        <v>15.26</v>
      </c>
    </row>
    <row r="5725" spans="1:4" x14ac:dyDescent="0.25">
      <c r="A5725" s="71">
        <v>89664</v>
      </c>
      <c r="B5725" s="70" t="s">
        <v>19276</v>
      </c>
      <c r="C5725" s="71" t="s">
        <v>14</v>
      </c>
      <c r="D5725" s="72">
        <v>18.850000000000001</v>
      </c>
    </row>
    <row r="5726" spans="1:4" x14ac:dyDescent="0.25">
      <c r="A5726" s="71">
        <v>89638</v>
      </c>
      <c r="B5726" s="70" t="s">
        <v>5438</v>
      </c>
      <c r="C5726" s="71" t="s">
        <v>14</v>
      </c>
      <c r="D5726" s="72">
        <v>12.22</v>
      </c>
    </row>
    <row r="5727" spans="1:4" x14ac:dyDescent="0.25">
      <c r="A5727" s="71">
        <v>89720</v>
      </c>
      <c r="B5727" s="70" t="s">
        <v>19277</v>
      </c>
      <c r="C5727" s="71" t="s">
        <v>14</v>
      </c>
      <c r="D5727" s="72">
        <v>15.64</v>
      </c>
    </row>
    <row r="5728" spans="1:4" x14ac:dyDescent="0.25">
      <c r="A5728" s="71">
        <v>89642</v>
      </c>
      <c r="B5728" s="70" t="s">
        <v>5439</v>
      </c>
      <c r="C5728" s="71" t="s">
        <v>14</v>
      </c>
      <c r="D5728" s="72">
        <v>16.32</v>
      </c>
    </row>
    <row r="5729" spans="1:4" x14ac:dyDescent="0.25">
      <c r="A5729" s="71">
        <v>89725</v>
      </c>
      <c r="B5729" s="70" t="s">
        <v>19278</v>
      </c>
      <c r="C5729" s="71" t="s">
        <v>14</v>
      </c>
      <c r="D5729" s="72">
        <v>20.72</v>
      </c>
    </row>
    <row r="5730" spans="1:4" x14ac:dyDescent="0.25">
      <c r="A5730" s="71">
        <v>89647</v>
      </c>
      <c r="B5730" s="70" t="s">
        <v>19279</v>
      </c>
      <c r="C5730" s="71" t="s">
        <v>14</v>
      </c>
      <c r="D5730" s="72">
        <v>21.51</v>
      </c>
    </row>
    <row r="5731" spans="1:4" x14ac:dyDescent="0.25">
      <c r="A5731" s="71">
        <v>89780</v>
      </c>
      <c r="B5731" s="70" t="s">
        <v>5440</v>
      </c>
      <c r="C5731" s="71" t="s">
        <v>14</v>
      </c>
      <c r="D5731" s="72">
        <v>26.71</v>
      </c>
    </row>
    <row r="5732" spans="1:4" x14ac:dyDescent="0.25">
      <c r="A5732" s="71">
        <v>89734</v>
      </c>
      <c r="B5732" s="70" t="s">
        <v>19280</v>
      </c>
      <c r="C5732" s="71" t="s">
        <v>14</v>
      </c>
      <c r="D5732" s="72">
        <v>30.38</v>
      </c>
    </row>
    <row r="5733" spans="1:4" x14ac:dyDescent="0.25">
      <c r="A5733" s="71">
        <v>89650</v>
      </c>
      <c r="B5733" s="70" t="s">
        <v>19281</v>
      </c>
      <c r="C5733" s="71" t="s">
        <v>14</v>
      </c>
      <c r="D5733" s="72">
        <v>31.32</v>
      </c>
    </row>
    <row r="5734" spans="1:4" x14ac:dyDescent="0.25">
      <c r="A5734" s="71">
        <v>89787</v>
      </c>
      <c r="B5734" s="70" t="s">
        <v>19282</v>
      </c>
      <c r="C5734" s="71" t="s">
        <v>14</v>
      </c>
      <c r="D5734" s="72">
        <v>40.229999999999997</v>
      </c>
    </row>
    <row r="5735" spans="1:4" x14ac:dyDescent="0.25">
      <c r="A5735" s="71">
        <v>104024</v>
      </c>
      <c r="B5735" s="70" t="s">
        <v>5441</v>
      </c>
      <c r="C5735" s="71" t="s">
        <v>14</v>
      </c>
      <c r="D5735" s="72">
        <v>44.35</v>
      </c>
    </row>
    <row r="5736" spans="1:4" x14ac:dyDescent="0.25">
      <c r="A5736" s="71">
        <v>89789</v>
      </c>
      <c r="B5736" s="70" t="s">
        <v>19283</v>
      </c>
      <c r="C5736" s="71" t="s">
        <v>14</v>
      </c>
      <c r="D5736" s="72">
        <v>75.569999999999993</v>
      </c>
    </row>
    <row r="5737" spans="1:4" x14ac:dyDescent="0.25">
      <c r="A5737" s="71">
        <v>89791</v>
      </c>
      <c r="B5737" s="70" t="s">
        <v>19284</v>
      </c>
      <c r="C5737" s="71" t="s">
        <v>14</v>
      </c>
      <c r="D5737" s="72">
        <v>173.02</v>
      </c>
    </row>
    <row r="5738" spans="1:4" x14ac:dyDescent="0.25">
      <c r="A5738" s="71">
        <v>89793</v>
      </c>
      <c r="B5738" s="70" t="s">
        <v>19285</v>
      </c>
      <c r="C5738" s="71" t="s">
        <v>14</v>
      </c>
      <c r="D5738" s="72">
        <v>250.39</v>
      </c>
    </row>
    <row r="5739" spans="1:4" x14ac:dyDescent="0.25">
      <c r="A5739" s="71">
        <v>89637</v>
      </c>
      <c r="B5739" s="70" t="s">
        <v>5442</v>
      </c>
      <c r="C5739" s="71" t="s">
        <v>14</v>
      </c>
      <c r="D5739" s="72">
        <v>11.17</v>
      </c>
    </row>
    <row r="5740" spans="1:4" x14ac:dyDescent="0.25">
      <c r="A5740" s="71">
        <v>89719</v>
      </c>
      <c r="B5740" s="70" t="s">
        <v>19286</v>
      </c>
      <c r="C5740" s="71" t="s">
        <v>14</v>
      </c>
      <c r="D5740" s="72">
        <v>13.8</v>
      </c>
    </row>
    <row r="5741" spans="1:4" x14ac:dyDescent="0.25">
      <c r="A5741" s="71">
        <v>89641</v>
      </c>
      <c r="B5741" s="70" t="s">
        <v>5443</v>
      </c>
      <c r="C5741" s="71" t="s">
        <v>14</v>
      </c>
      <c r="D5741" s="72">
        <v>14.48</v>
      </c>
    </row>
    <row r="5742" spans="1:4" x14ac:dyDescent="0.25">
      <c r="A5742" s="71">
        <v>89723</v>
      </c>
      <c r="B5742" s="70" t="s">
        <v>19287</v>
      </c>
      <c r="C5742" s="71" t="s">
        <v>14</v>
      </c>
      <c r="D5742" s="72">
        <v>21.47</v>
      </c>
    </row>
    <row r="5743" spans="1:4" x14ac:dyDescent="0.25">
      <c r="A5743" s="71">
        <v>89646</v>
      </c>
      <c r="B5743" s="70" t="s">
        <v>5444</v>
      </c>
      <c r="C5743" s="71" t="s">
        <v>14</v>
      </c>
      <c r="D5743" s="72">
        <v>22.26</v>
      </c>
    </row>
    <row r="5744" spans="1:4" x14ac:dyDescent="0.25">
      <c r="A5744" s="71">
        <v>89777</v>
      </c>
      <c r="B5744" s="70" t="s">
        <v>19288</v>
      </c>
      <c r="C5744" s="71" t="s">
        <v>14</v>
      </c>
      <c r="D5744" s="72">
        <v>28.58</v>
      </c>
    </row>
    <row r="5745" spans="1:4" x14ac:dyDescent="0.25">
      <c r="A5745" s="71">
        <v>89729</v>
      </c>
      <c r="B5745" s="70" t="s">
        <v>19289</v>
      </c>
      <c r="C5745" s="71" t="s">
        <v>14</v>
      </c>
      <c r="D5745" s="72">
        <v>32.25</v>
      </c>
    </row>
    <row r="5746" spans="1:4" x14ac:dyDescent="0.25">
      <c r="A5746" s="71">
        <v>89649</v>
      </c>
      <c r="B5746" s="70" t="s">
        <v>19290</v>
      </c>
      <c r="C5746" s="71" t="s">
        <v>14</v>
      </c>
      <c r="D5746" s="72">
        <v>33.19</v>
      </c>
    </row>
    <row r="5747" spans="1:4" x14ac:dyDescent="0.25">
      <c r="A5747" s="71">
        <v>89781</v>
      </c>
      <c r="B5747" s="70" t="s">
        <v>19291</v>
      </c>
      <c r="C5747" s="71" t="s">
        <v>14</v>
      </c>
      <c r="D5747" s="72">
        <v>40.69</v>
      </c>
    </row>
    <row r="5748" spans="1:4" x14ac:dyDescent="0.25">
      <c r="A5748" s="71">
        <v>104023</v>
      </c>
      <c r="B5748" s="70" t="s">
        <v>5445</v>
      </c>
      <c r="C5748" s="71" t="s">
        <v>14</v>
      </c>
      <c r="D5748" s="72">
        <v>44.81</v>
      </c>
    </row>
    <row r="5749" spans="1:4" x14ac:dyDescent="0.25">
      <c r="A5749" s="71">
        <v>89788</v>
      </c>
      <c r="B5749" s="70" t="s">
        <v>19292</v>
      </c>
      <c r="C5749" s="71" t="s">
        <v>14</v>
      </c>
      <c r="D5749" s="72">
        <v>89.26</v>
      </c>
    </row>
    <row r="5750" spans="1:4" x14ac:dyDescent="0.25">
      <c r="A5750" s="71">
        <v>89790</v>
      </c>
      <c r="B5750" s="70" t="s">
        <v>19293</v>
      </c>
      <c r="C5750" s="71" t="s">
        <v>14</v>
      </c>
      <c r="D5750" s="72">
        <v>179.22</v>
      </c>
    </row>
    <row r="5751" spans="1:4" x14ac:dyDescent="0.25">
      <c r="A5751" s="71">
        <v>89792</v>
      </c>
      <c r="B5751" s="70" t="s">
        <v>19294</v>
      </c>
      <c r="C5751" s="71" t="s">
        <v>14</v>
      </c>
      <c r="D5751" s="72">
        <v>211.86</v>
      </c>
    </row>
    <row r="5752" spans="1:4" x14ac:dyDescent="0.25">
      <c r="A5752" s="71">
        <v>89640</v>
      </c>
      <c r="B5752" s="70" t="s">
        <v>5446</v>
      </c>
      <c r="C5752" s="71" t="s">
        <v>14</v>
      </c>
      <c r="D5752" s="72">
        <v>20.89</v>
      </c>
    </row>
    <row r="5753" spans="1:4" x14ac:dyDescent="0.25">
      <c r="A5753" s="71">
        <v>89644</v>
      </c>
      <c r="B5753" s="70" t="s">
        <v>5447</v>
      </c>
      <c r="C5753" s="71" t="s">
        <v>14</v>
      </c>
      <c r="D5753" s="72">
        <v>25.57</v>
      </c>
    </row>
    <row r="5754" spans="1:4" x14ac:dyDescent="0.25">
      <c r="A5754" s="71">
        <v>89645</v>
      </c>
      <c r="B5754" s="70" t="s">
        <v>5448</v>
      </c>
      <c r="C5754" s="71" t="s">
        <v>14</v>
      </c>
      <c r="D5754" s="72">
        <v>36.07</v>
      </c>
    </row>
    <row r="5755" spans="1:4" x14ac:dyDescent="0.25">
      <c r="A5755" s="71">
        <v>89652</v>
      </c>
      <c r="B5755" s="70" t="s">
        <v>19295</v>
      </c>
      <c r="C5755" s="71" t="s">
        <v>14</v>
      </c>
      <c r="D5755" s="72">
        <v>13.4</v>
      </c>
    </row>
    <row r="5756" spans="1:4" x14ac:dyDescent="0.25">
      <c r="A5756" s="71">
        <v>89738</v>
      </c>
      <c r="B5756" s="70" t="s">
        <v>19296</v>
      </c>
      <c r="C5756" s="71" t="s">
        <v>14</v>
      </c>
      <c r="D5756" s="72">
        <v>18.48</v>
      </c>
    </row>
    <row r="5757" spans="1:4" x14ac:dyDescent="0.25">
      <c r="A5757" s="71">
        <v>89659</v>
      </c>
      <c r="B5757" s="70" t="s">
        <v>19297</v>
      </c>
      <c r="C5757" s="71" t="s">
        <v>14</v>
      </c>
      <c r="D5757" s="72">
        <v>18.93</v>
      </c>
    </row>
    <row r="5758" spans="1:4" x14ac:dyDescent="0.25">
      <c r="A5758" s="71">
        <v>89756</v>
      </c>
      <c r="B5758" s="70" t="s">
        <v>19298</v>
      </c>
      <c r="C5758" s="71" t="s">
        <v>14</v>
      </c>
      <c r="D5758" s="72">
        <v>25.73</v>
      </c>
    </row>
    <row r="5759" spans="1:4" x14ac:dyDescent="0.25">
      <c r="A5759" s="71">
        <v>89672</v>
      </c>
      <c r="B5759" s="70" t="s">
        <v>19299</v>
      </c>
      <c r="C5759" s="71" t="s">
        <v>14</v>
      </c>
      <c r="D5759" s="72">
        <v>26.26</v>
      </c>
    </row>
    <row r="5760" spans="1:4" x14ac:dyDescent="0.25">
      <c r="A5760" s="71">
        <v>89815</v>
      </c>
      <c r="B5760" s="70" t="s">
        <v>19300</v>
      </c>
      <c r="C5760" s="71" t="s">
        <v>14</v>
      </c>
      <c r="D5760" s="72">
        <v>32.07</v>
      </c>
    </row>
    <row r="5761" spans="1:4" x14ac:dyDescent="0.25">
      <c r="A5761" s="71">
        <v>89761</v>
      </c>
      <c r="B5761" s="70" t="s">
        <v>5449</v>
      </c>
      <c r="C5761" s="71" t="s">
        <v>14</v>
      </c>
      <c r="D5761" s="72">
        <v>34.49</v>
      </c>
    </row>
    <row r="5762" spans="1:4" x14ac:dyDescent="0.25">
      <c r="A5762" s="71">
        <v>89682</v>
      </c>
      <c r="B5762" s="70" t="s">
        <v>19301</v>
      </c>
      <c r="C5762" s="71" t="s">
        <v>14</v>
      </c>
      <c r="D5762" s="72">
        <v>35.11</v>
      </c>
    </row>
    <row r="5763" spans="1:4" x14ac:dyDescent="0.25">
      <c r="A5763" s="71">
        <v>89824</v>
      </c>
      <c r="B5763" s="70" t="s">
        <v>19302</v>
      </c>
      <c r="C5763" s="71" t="s">
        <v>14</v>
      </c>
      <c r="D5763" s="72">
        <v>43.68</v>
      </c>
    </row>
    <row r="5764" spans="1:4" x14ac:dyDescent="0.25">
      <c r="A5764" s="71">
        <v>104026</v>
      </c>
      <c r="B5764" s="70" t="s">
        <v>5450</v>
      </c>
      <c r="C5764" s="71" t="s">
        <v>14</v>
      </c>
      <c r="D5764" s="72">
        <v>46.44</v>
      </c>
    </row>
    <row r="5765" spans="1:4" x14ac:dyDescent="0.25">
      <c r="A5765" s="71">
        <v>89740</v>
      </c>
      <c r="B5765" s="70" t="s">
        <v>19303</v>
      </c>
      <c r="C5765" s="71" t="s">
        <v>14</v>
      </c>
      <c r="D5765" s="72">
        <v>9.82</v>
      </c>
    </row>
    <row r="5766" spans="1:4" x14ac:dyDescent="0.25">
      <c r="A5766" s="71">
        <v>89836</v>
      </c>
      <c r="B5766" s="70" t="s">
        <v>19304</v>
      </c>
      <c r="C5766" s="71" t="s">
        <v>14</v>
      </c>
      <c r="D5766" s="72">
        <v>227.27</v>
      </c>
    </row>
    <row r="5767" spans="1:4" x14ac:dyDescent="0.25">
      <c r="A5767" s="71">
        <v>89653</v>
      </c>
      <c r="B5767" s="70" t="s">
        <v>5451</v>
      </c>
      <c r="C5767" s="71" t="s">
        <v>14</v>
      </c>
      <c r="D5767" s="72">
        <v>19.3</v>
      </c>
    </row>
    <row r="5768" spans="1:4" x14ac:dyDescent="0.25">
      <c r="A5768" s="71">
        <v>89660</v>
      </c>
      <c r="B5768" s="70" t="s">
        <v>5452</v>
      </c>
      <c r="C5768" s="71" t="s">
        <v>14</v>
      </c>
      <c r="D5768" s="72">
        <v>10.3</v>
      </c>
    </row>
    <row r="5769" spans="1:4" x14ac:dyDescent="0.25">
      <c r="A5769" s="71">
        <v>104028</v>
      </c>
      <c r="B5769" s="70" t="s">
        <v>5453</v>
      </c>
      <c r="C5769" s="71" t="s">
        <v>14</v>
      </c>
      <c r="D5769" s="72">
        <v>147</v>
      </c>
    </row>
    <row r="5770" spans="1:4" x14ac:dyDescent="0.25">
      <c r="A5770" s="71">
        <v>89826</v>
      </c>
      <c r="B5770" s="70" t="s">
        <v>19305</v>
      </c>
      <c r="C5770" s="71" t="s">
        <v>14</v>
      </c>
      <c r="D5770" s="72">
        <v>144.41</v>
      </c>
    </row>
    <row r="5771" spans="1:4" x14ac:dyDescent="0.25">
      <c r="A5771" s="71">
        <v>89651</v>
      </c>
      <c r="B5771" s="70" t="s">
        <v>5454</v>
      </c>
      <c r="C5771" s="71" t="s">
        <v>14</v>
      </c>
      <c r="D5771" s="72">
        <v>7.57</v>
      </c>
    </row>
    <row r="5772" spans="1:4" x14ac:dyDescent="0.25">
      <c r="A5772" s="71">
        <v>89736</v>
      </c>
      <c r="B5772" s="70" t="s">
        <v>19306</v>
      </c>
      <c r="C5772" s="71" t="s">
        <v>14</v>
      </c>
      <c r="D5772" s="72">
        <v>9.69</v>
      </c>
    </row>
    <row r="5773" spans="1:4" x14ac:dyDescent="0.25">
      <c r="A5773" s="71">
        <v>89658</v>
      </c>
      <c r="B5773" s="70" t="s">
        <v>19307</v>
      </c>
      <c r="C5773" s="71" t="s">
        <v>14</v>
      </c>
      <c r="D5773" s="72">
        <v>10.14</v>
      </c>
    </row>
    <row r="5774" spans="1:4" x14ac:dyDescent="0.25">
      <c r="A5774" s="71">
        <v>89755</v>
      </c>
      <c r="B5774" s="70" t="s">
        <v>19308</v>
      </c>
      <c r="C5774" s="71" t="s">
        <v>14</v>
      </c>
      <c r="D5774" s="72">
        <v>14.79</v>
      </c>
    </row>
    <row r="5775" spans="1:4" x14ac:dyDescent="0.25">
      <c r="A5775" s="71">
        <v>89670</v>
      </c>
      <c r="B5775" s="70" t="s">
        <v>19309</v>
      </c>
      <c r="C5775" s="71" t="s">
        <v>14</v>
      </c>
      <c r="D5775" s="72">
        <v>15.32</v>
      </c>
    </row>
    <row r="5776" spans="1:4" x14ac:dyDescent="0.25">
      <c r="A5776" s="71">
        <v>89794</v>
      </c>
      <c r="B5776" s="70" t="s">
        <v>19310</v>
      </c>
      <c r="C5776" s="71" t="s">
        <v>14</v>
      </c>
      <c r="D5776" s="72">
        <v>21.74</v>
      </c>
    </row>
    <row r="5777" spans="1:4" x14ac:dyDescent="0.25">
      <c r="A5777" s="71">
        <v>89760</v>
      </c>
      <c r="B5777" s="70" t="s">
        <v>5455</v>
      </c>
      <c r="C5777" s="71" t="s">
        <v>14</v>
      </c>
      <c r="D5777" s="72">
        <v>24.16</v>
      </c>
    </row>
    <row r="5778" spans="1:4" x14ac:dyDescent="0.25">
      <c r="A5778" s="71">
        <v>89680</v>
      </c>
      <c r="B5778" s="70" t="s">
        <v>19311</v>
      </c>
      <c r="C5778" s="71" t="s">
        <v>14</v>
      </c>
      <c r="D5778" s="72">
        <v>24.78</v>
      </c>
    </row>
    <row r="5779" spans="1:4" x14ac:dyDescent="0.25">
      <c r="A5779" s="71">
        <v>89822</v>
      </c>
      <c r="B5779" s="70" t="s">
        <v>19312</v>
      </c>
      <c r="C5779" s="71" t="s">
        <v>14</v>
      </c>
      <c r="D5779" s="72">
        <v>28.51</v>
      </c>
    </row>
    <row r="5780" spans="1:4" x14ac:dyDescent="0.25">
      <c r="A5780" s="71">
        <v>104025</v>
      </c>
      <c r="B5780" s="70" t="s">
        <v>5456</v>
      </c>
      <c r="C5780" s="71" t="s">
        <v>14</v>
      </c>
      <c r="D5780" s="72">
        <v>31.27</v>
      </c>
    </row>
    <row r="5781" spans="1:4" x14ac:dyDescent="0.25">
      <c r="A5781" s="71">
        <v>89835</v>
      </c>
      <c r="B5781" s="70" t="s">
        <v>19313</v>
      </c>
      <c r="C5781" s="71" t="s">
        <v>14</v>
      </c>
      <c r="D5781" s="72">
        <v>49.47</v>
      </c>
    </row>
    <row r="5782" spans="1:4" x14ac:dyDescent="0.25">
      <c r="A5782" s="71">
        <v>89838</v>
      </c>
      <c r="B5782" s="70" t="s">
        <v>19314</v>
      </c>
      <c r="C5782" s="71" t="s">
        <v>14</v>
      </c>
      <c r="D5782" s="72">
        <v>173.99</v>
      </c>
    </row>
    <row r="5783" spans="1:4" x14ac:dyDescent="0.25">
      <c r="A5783" s="71">
        <v>89840</v>
      </c>
      <c r="B5783" s="70" t="s">
        <v>19315</v>
      </c>
      <c r="C5783" s="71" t="s">
        <v>14</v>
      </c>
      <c r="D5783" s="72">
        <v>205.06</v>
      </c>
    </row>
    <row r="5784" spans="1:4" x14ac:dyDescent="0.25">
      <c r="A5784" s="71">
        <v>104015</v>
      </c>
      <c r="B5784" s="70" t="s">
        <v>5457</v>
      </c>
      <c r="C5784" s="71" t="s">
        <v>14</v>
      </c>
      <c r="D5784" s="72">
        <v>17.38</v>
      </c>
    </row>
    <row r="5785" spans="1:4" x14ac:dyDescent="0.25">
      <c r="A5785" s="71">
        <v>104018</v>
      </c>
      <c r="B5785" s="70" t="s">
        <v>5458</v>
      </c>
      <c r="C5785" s="71" t="s">
        <v>14</v>
      </c>
      <c r="D5785" s="72">
        <v>22.59</v>
      </c>
    </row>
    <row r="5786" spans="1:4" x14ac:dyDescent="0.25">
      <c r="A5786" s="71">
        <v>104016</v>
      </c>
      <c r="B5786" s="70" t="s">
        <v>5459</v>
      </c>
      <c r="C5786" s="71" t="s">
        <v>14</v>
      </c>
      <c r="D5786" s="72">
        <v>23.58</v>
      </c>
    </row>
    <row r="5787" spans="1:4" x14ac:dyDescent="0.25">
      <c r="A5787" s="71">
        <v>104019</v>
      </c>
      <c r="B5787" s="70" t="s">
        <v>5460</v>
      </c>
      <c r="C5787" s="71" t="s">
        <v>14</v>
      </c>
      <c r="D5787" s="72">
        <v>48.51</v>
      </c>
    </row>
    <row r="5788" spans="1:4" x14ac:dyDescent="0.25">
      <c r="A5788" s="71">
        <v>104017</v>
      </c>
      <c r="B5788" s="70" t="s">
        <v>5461</v>
      </c>
      <c r="C5788" s="71" t="s">
        <v>14</v>
      </c>
      <c r="D5788" s="72">
        <v>49.65</v>
      </c>
    </row>
    <row r="5789" spans="1:4" x14ac:dyDescent="0.25">
      <c r="A5789" s="71">
        <v>104020</v>
      </c>
      <c r="B5789" s="70" t="s">
        <v>5462</v>
      </c>
      <c r="C5789" s="71" t="s">
        <v>14</v>
      </c>
      <c r="D5789" s="72">
        <v>62.61</v>
      </c>
    </row>
    <row r="5790" spans="1:4" x14ac:dyDescent="0.25">
      <c r="A5790" s="71">
        <v>104030</v>
      </c>
      <c r="B5790" s="70" t="s">
        <v>5463</v>
      </c>
      <c r="C5790" s="71" t="s">
        <v>14</v>
      </c>
      <c r="D5790" s="72">
        <v>67.8</v>
      </c>
    </row>
    <row r="5791" spans="1:4" x14ac:dyDescent="0.25">
      <c r="A5791" s="71">
        <v>89694</v>
      </c>
      <c r="B5791" s="70" t="s">
        <v>19316</v>
      </c>
      <c r="C5791" s="71" t="s">
        <v>14</v>
      </c>
      <c r="D5791" s="72">
        <v>21.83</v>
      </c>
    </row>
    <row r="5792" spans="1:4" x14ac:dyDescent="0.25">
      <c r="A5792" s="71">
        <v>89700</v>
      </c>
      <c r="B5792" s="70" t="s">
        <v>19317</v>
      </c>
      <c r="C5792" s="71" t="s">
        <v>14</v>
      </c>
      <c r="D5792" s="72">
        <v>24.99</v>
      </c>
    </row>
    <row r="5793" spans="1:4" x14ac:dyDescent="0.25">
      <c r="A5793" s="71">
        <v>89703</v>
      </c>
      <c r="B5793" s="70" t="s">
        <v>5464</v>
      </c>
      <c r="C5793" s="71" t="s">
        <v>14</v>
      </c>
      <c r="D5793" s="72">
        <v>53.27</v>
      </c>
    </row>
    <row r="5794" spans="1:4" x14ac:dyDescent="0.25">
      <c r="A5794" s="71">
        <v>89691</v>
      </c>
      <c r="B5794" s="70" t="s">
        <v>5465</v>
      </c>
      <c r="C5794" s="71" t="s">
        <v>14</v>
      </c>
      <c r="D5794" s="72">
        <v>14.35</v>
      </c>
    </row>
    <row r="5795" spans="1:4" x14ac:dyDescent="0.25">
      <c r="A5795" s="71">
        <v>89765</v>
      </c>
      <c r="B5795" s="70" t="s">
        <v>5466</v>
      </c>
      <c r="C5795" s="71" t="s">
        <v>14</v>
      </c>
      <c r="D5795" s="72">
        <v>17.91</v>
      </c>
    </row>
    <row r="5796" spans="1:4" x14ac:dyDescent="0.25">
      <c r="A5796" s="71">
        <v>89697</v>
      </c>
      <c r="B5796" s="70" t="s">
        <v>5467</v>
      </c>
      <c r="C5796" s="71" t="s">
        <v>14</v>
      </c>
      <c r="D5796" s="72">
        <v>18.809999999999999</v>
      </c>
    </row>
    <row r="5797" spans="1:4" x14ac:dyDescent="0.25">
      <c r="A5797" s="71">
        <v>89844</v>
      </c>
      <c r="B5797" s="70" t="s">
        <v>19318</v>
      </c>
      <c r="C5797" s="71" t="s">
        <v>14</v>
      </c>
      <c r="D5797" s="72">
        <v>71.13</v>
      </c>
    </row>
    <row r="5798" spans="1:4" x14ac:dyDescent="0.25">
      <c r="A5798" s="71">
        <v>104022</v>
      </c>
      <c r="B5798" s="70" t="s">
        <v>19319</v>
      </c>
      <c r="C5798" s="71" t="s">
        <v>14</v>
      </c>
      <c r="D5798" s="72">
        <v>76.63</v>
      </c>
    </row>
    <row r="5799" spans="1:4" x14ac:dyDescent="0.25">
      <c r="A5799" s="71">
        <v>89633</v>
      </c>
      <c r="B5799" s="70" t="s">
        <v>5468</v>
      </c>
      <c r="C5799" s="71" t="s">
        <v>16</v>
      </c>
      <c r="D5799" s="72">
        <v>26.85</v>
      </c>
    </row>
    <row r="5800" spans="1:4" x14ac:dyDescent="0.25">
      <c r="A5800" s="71">
        <v>89716</v>
      </c>
      <c r="B5800" s="70" t="s">
        <v>5469</v>
      </c>
      <c r="C5800" s="71" t="s">
        <v>16</v>
      </c>
      <c r="D5800" s="72">
        <v>29.42</v>
      </c>
    </row>
    <row r="5801" spans="1:4" x14ac:dyDescent="0.25">
      <c r="A5801" s="71">
        <v>89634</v>
      </c>
      <c r="B5801" s="70" t="s">
        <v>5470</v>
      </c>
      <c r="C5801" s="71" t="s">
        <v>16</v>
      </c>
      <c r="D5801" s="72">
        <v>38.72</v>
      </c>
    </row>
    <row r="5802" spans="1:4" x14ac:dyDescent="0.25">
      <c r="A5802" s="71">
        <v>89717</v>
      </c>
      <c r="B5802" s="70" t="s">
        <v>5471</v>
      </c>
      <c r="C5802" s="71" t="s">
        <v>16</v>
      </c>
      <c r="D5802" s="72">
        <v>47.06</v>
      </c>
    </row>
    <row r="5803" spans="1:4" x14ac:dyDescent="0.25">
      <c r="A5803" s="71">
        <v>89635</v>
      </c>
      <c r="B5803" s="70" t="s">
        <v>5472</v>
      </c>
      <c r="C5803" s="71" t="s">
        <v>16</v>
      </c>
      <c r="D5803" s="72">
        <v>58.02</v>
      </c>
    </row>
    <row r="5804" spans="1:4" x14ac:dyDescent="0.25">
      <c r="A5804" s="71">
        <v>89770</v>
      </c>
      <c r="B5804" s="70" t="s">
        <v>19320</v>
      </c>
      <c r="C5804" s="71" t="s">
        <v>16</v>
      </c>
      <c r="D5804" s="72">
        <v>52.35</v>
      </c>
    </row>
    <row r="5805" spans="1:4" x14ac:dyDescent="0.25">
      <c r="A5805" s="71">
        <v>89718</v>
      </c>
      <c r="B5805" s="70" t="s">
        <v>19321</v>
      </c>
      <c r="C5805" s="71" t="s">
        <v>16</v>
      </c>
      <c r="D5805" s="72">
        <v>60.47</v>
      </c>
    </row>
    <row r="5806" spans="1:4" x14ac:dyDescent="0.25">
      <c r="A5806" s="71">
        <v>89636</v>
      </c>
      <c r="B5806" s="70" t="s">
        <v>19322</v>
      </c>
      <c r="C5806" s="71" t="s">
        <v>16</v>
      </c>
      <c r="D5806" s="72">
        <v>73.36</v>
      </c>
    </row>
    <row r="5807" spans="1:4" x14ac:dyDescent="0.25">
      <c r="A5807" s="71">
        <v>89771</v>
      </c>
      <c r="B5807" s="70" t="s">
        <v>19323</v>
      </c>
      <c r="C5807" s="71" t="s">
        <v>16</v>
      </c>
      <c r="D5807" s="72">
        <v>69.930000000000007</v>
      </c>
    </row>
    <row r="5808" spans="1:4" x14ac:dyDescent="0.25">
      <c r="A5808" s="71">
        <v>104021</v>
      </c>
      <c r="B5808" s="70" t="s">
        <v>5473</v>
      </c>
      <c r="C5808" s="71" t="s">
        <v>16</v>
      </c>
      <c r="D5808" s="72">
        <v>79.23</v>
      </c>
    </row>
    <row r="5809" spans="1:4" x14ac:dyDescent="0.25">
      <c r="A5809" s="71">
        <v>89772</v>
      </c>
      <c r="B5809" s="70" t="s">
        <v>19324</v>
      </c>
      <c r="C5809" s="71" t="s">
        <v>16</v>
      </c>
      <c r="D5809" s="72">
        <v>102.06</v>
      </c>
    </row>
    <row r="5810" spans="1:4" x14ac:dyDescent="0.25">
      <c r="A5810" s="71">
        <v>89773</v>
      </c>
      <c r="B5810" s="70" t="s">
        <v>19325</v>
      </c>
      <c r="C5810" s="71" t="s">
        <v>16</v>
      </c>
      <c r="D5810" s="72">
        <v>164.54</v>
      </c>
    </row>
    <row r="5811" spans="1:4" x14ac:dyDescent="0.25">
      <c r="A5811" s="71">
        <v>89775</v>
      </c>
      <c r="B5811" s="70" t="s">
        <v>19326</v>
      </c>
      <c r="C5811" s="71" t="s">
        <v>16</v>
      </c>
      <c r="D5811" s="72">
        <v>257.45999999999998</v>
      </c>
    </row>
    <row r="5812" spans="1:4" x14ac:dyDescent="0.25">
      <c r="A5812" s="71">
        <v>89767</v>
      </c>
      <c r="B5812" s="70" t="s">
        <v>5474</v>
      </c>
      <c r="C5812" s="71" t="s">
        <v>14</v>
      </c>
      <c r="D5812" s="72">
        <v>22.81</v>
      </c>
    </row>
    <row r="5813" spans="1:4" x14ac:dyDescent="0.25">
      <c r="A5813" s="71">
        <v>89695</v>
      </c>
      <c r="B5813" s="70" t="s">
        <v>19327</v>
      </c>
      <c r="C5813" s="71" t="s">
        <v>14</v>
      </c>
      <c r="D5813" s="72">
        <v>18.38</v>
      </c>
    </row>
    <row r="5814" spans="1:4" x14ac:dyDescent="0.25">
      <c r="A5814" s="71">
        <v>89702</v>
      </c>
      <c r="B5814" s="70" t="s">
        <v>19328</v>
      </c>
      <c r="C5814" s="71" t="s">
        <v>14</v>
      </c>
      <c r="D5814" s="72">
        <v>23.71</v>
      </c>
    </row>
    <row r="5815" spans="1:4" x14ac:dyDescent="0.25">
      <c r="A5815" s="71">
        <v>89768</v>
      </c>
      <c r="B5815" s="70" t="s">
        <v>5475</v>
      </c>
      <c r="C5815" s="71" t="s">
        <v>14</v>
      </c>
      <c r="D5815" s="72">
        <v>26.48</v>
      </c>
    </row>
    <row r="5816" spans="1:4" x14ac:dyDescent="0.25">
      <c r="A5816" s="71">
        <v>89842</v>
      </c>
      <c r="B5816" s="70" t="s">
        <v>19329</v>
      </c>
      <c r="C5816" s="71" t="s">
        <v>14</v>
      </c>
      <c r="D5816" s="72">
        <v>56.39</v>
      </c>
    </row>
    <row r="5817" spans="1:4" x14ac:dyDescent="0.25">
      <c r="A5817" s="71">
        <v>89845</v>
      </c>
      <c r="B5817" s="70" t="s">
        <v>19330</v>
      </c>
      <c r="C5817" s="71" t="s">
        <v>14</v>
      </c>
      <c r="D5817" s="72">
        <v>112.03</v>
      </c>
    </row>
    <row r="5818" spans="1:4" x14ac:dyDescent="0.25">
      <c r="A5818" s="71">
        <v>89846</v>
      </c>
      <c r="B5818" s="70" t="s">
        <v>19331</v>
      </c>
      <c r="C5818" s="71" t="s">
        <v>14</v>
      </c>
      <c r="D5818" s="72">
        <v>241.22</v>
      </c>
    </row>
    <row r="5819" spans="1:4" x14ac:dyDescent="0.25">
      <c r="A5819" s="71">
        <v>89847</v>
      </c>
      <c r="B5819" s="70" t="s">
        <v>19332</v>
      </c>
      <c r="C5819" s="71" t="s">
        <v>14</v>
      </c>
      <c r="D5819" s="72">
        <v>288.05</v>
      </c>
    </row>
    <row r="5820" spans="1:4" x14ac:dyDescent="0.25">
      <c r="A5820" s="71">
        <v>89705</v>
      </c>
      <c r="B5820" s="70" t="s">
        <v>19333</v>
      </c>
      <c r="C5820" s="71" t="s">
        <v>14</v>
      </c>
      <c r="D5820" s="72">
        <v>27.54</v>
      </c>
    </row>
    <row r="5821" spans="1:4" x14ac:dyDescent="0.25">
      <c r="A5821" s="71">
        <v>89769</v>
      </c>
      <c r="B5821" s="70" t="s">
        <v>5476</v>
      </c>
      <c r="C5821" s="71" t="s">
        <v>14</v>
      </c>
      <c r="D5821" s="72">
        <v>61.25</v>
      </c>
    </row>
    <row r="5822" spans="1:4" x14ac:dyDescent="0.25">
      <c r="A5822" s="71">
        <v>89706</v>
      </c>
      <c r="B5822" s="70" t="s">
        <v>19334</v>
      </c>
      <c r="C5822" s="71" t="s">
        <v>14</v>
      </c>
      <c r="D5822" s="72">
        <v>62.5</v>
      </c>
    </row>
    <row r="5823" spans="1:4" x14ac:dyDescent="0.25">
      <c r="A5823" s="71">
        <v>89741</v>
      </c>
      <c r="B5823" s="70" t="s">
        <v>19335</v>
      </c>
      <c r="C5823" s="71" t="s">
        <v>14</v>
      </c>
      <c r="D5823" s="72">
        <v>25.7</v>
      </c>
    </row>
    <row r="5824" spans="1:4" x14ac:dyDescent="0.25">
      <c r="A5824" s="71">
        <v>89757</v>
      </c>
      <c r="B5824" s="70" t="s">
        <v>19336</v>
      </c>
      <c r="C5824" s="71" t="s">
        <v>14</v>
      </c>
      <c r="D5824" s="72">
        <v>33.64</v>
      </c>
    </row>
    <row r="5825" spans="1:4" x14ac:dyDescent="0.25">
      <c r="A5825" s="71">
        <v>104027</v>
      </c>
      <c r="B5825" s="70" t="s">
        <v>19337</v>
      </c>
      <c r="C5825" s="71" t="s">
        <v>14</v>
      </c>
      <c r="D5825" s="72">
        <v>71.180000000000007</v>
      </c>
    </row>
    <row r="5826" spans="1:4" x14ac:dyDescent="0.25">
      <c r="A5826" s="71">
        <v>89837</v>
      </c>
      <c r="B5826" s="70" t="s">
        <v>19338</v>
      </c>
      <c r="C5826" s="71" t="s">
        <v>14</v>
      </c>
      <c r="D5826" s="72">
        <v>152.05000000000001</v>
      </c>
    </row>
    <row r="5827" spans="1:4" x14ac:dyDescent="0.25">
      <c r="A5827" s="71">
        <v>89839</v>
      </c>
      <c r="B5827" s="70" t="s">
        <v>19339</v>
      </c>
      <c r="C5827" s="71" t="s">
        <v>14</v>
      </c>
      <c r="D5827" s="72">
        <v>197.48</v>
      </c>
    </row>
    <row r="5828" spans="1:4" x14ac:dyDescent="0.25">
      <c r="A5828" s="71">
        <v>89841</v>
      </c>
      <c r="B5828" s="70" t="s">
        <v>19340</v>
      </c>
      <c r="C5828" s="71" t="s">
        <v>14</v>
      </c>
      <c r="D5828" s="72">
        <v>300.32</v>
      </c>
    </row>
    <row r="5829" spans="1:4" x14ac:dyDescent="0.25">
      <c r="A5829" s="71">
        <v>89654</v>
      </c>
      <c r="B5829" s="70" t="s">
        <v>19341</v>
      </c>
      <c r="C5829" s="71" t="s">
        <v>14</v>
      </c>
      <c r="D5829" s="72">
        <v>22.46</v>
      </c>
    </row>
    <row r="5830" spans="1:4" x14ac:dyDescent="0.25">
      <c r="A5830" s="71">
        <v>89661</v>
      </c>
      <c r="B5830" s="70" t="s">
        <v>19342</v>
      </c>
      <c r="C5830" s="71" t="s">
        <v>14</v>
      </c>
      <c r="D5830" s="72">
        <v>26.15</v>
      </c>
    </row>
    <row r="5831" spans="1:4" x14ac:dyDescent="0.25">
      <c r="A5831" s="71">
        <v>89674</v>
      </c>
      <c r="B5831" s="70" t="s">
        <v>19343</v>
      </c>
      <c r="C5831" s="71" t="s">
        <v>14</v>
      </c>
      <c r="D5831" s="72">
        <v>34.17</v>
      </c>
    </row>
    <row r="5832" spans="1:4" x14ac:dyDescent="0.25">
      <c r="A5832" s="71">
        <v>89816</v>
      </c>
      <c r="B5832" s="70" t="s">
        <v>19344</v>
      </c>
      <c r="C5832" s="71" t="s">
        <v>14</v>
      </c>
      <c r="D5832" s="72">
        <v>46.85</v>
      </c>
    </row>
    <row r="5833" spans="1:4" x14ac:dyDescent="0.25">
      <c r="A5833" s="71">
        <v>89762</v>
      </c>
      <c r="B5833" s="70" t="s">
        <v>5477</v>
      </c>
      <c r="C5833" s="71" t="s">
        <v>14</v>
      </c>
      <c r="D5833" s="72">
        <v>49.27</v>
      </c>
    </row>
    <row r="5834" spans="1:4" x14ac:dyDescent="0.25">
      <c r="A5834" s="71">
        <v>89684</v>
      </c>
      <c r="B5834" s="70" t="s">
        <v>19345</v>
      </c>
      <c r="C5834" s="71" t="s">
        <v>14</v>
      </c>
      <c r="D5834" s="72">
        <v>49.89</v>
      </c>
    </row>
    <row r="5835" spans="1:4" x14ac:dyDescent="0.25">
      <c r="A5835" s="71">
        <v>89828</v>
      </c>
      <c r="B5835" s="70" t="s">
        <v>19346</v>
      </c>
      <c r="C5835" s="71" t="s">
        <v>14</v>
      </c>
      <c r="D5835" s="72">
        <v>68.42</v>
      </c>
    </row>
    <row r="5836" spans="1:4" x14ac:dyDescent="0.25">
      <c r="A5836" s="71">
        <v>89546</v>
      </c>
      <c r="B5836" s="70" t="s">
        <v>5478</v>
      </c>
      <c r="C5836" s="71" t="s">
        <v>14</v>
      </c>
      <c r="D5836" s="72">
        <v>11.14</v>
      </c>
    </row>
    <row r="5837" spans="1:4" x14ac:dyDescent="0.25">
      <c r="A5837" s="71">
        <v>89482</v>
      </c>
      <c r="B5837" s="70" t="s">
        <v>5479</v>
      </c>
      <c r="C5837" s="71" t="s">
        <v>14</v>
      </c>
      <c r="D5837" s="72">
        <v>39.450000000000003</v>
      </c>
    </row>
    <row r="5838" spans="1:4" x14ac:dyDescent="0.25">
      <c r="A5838" s="71">
        <v>89491</v>
      </c>
      <c r="B5838" s="70" t="s">
        <v>5480</v>
      </c>
      <c r="C5838" s="71" t="s">
        <v>14</v>
      </c>
      <c r="D5838" s="72">
        <v>100.41</v>
      </c>
    </row>
    <row r="5839" spans="1:4" x14ac:dyDescent="0.25">
      <c r="A5839" s="71">
        <v>104178</v>
      </c>
      <c r="B5839" s="70" t="s">
        <v>5481</v>
      </c>
      <c r="C5839" s="71" t="s">
        <v>14</v>
      </c>
      <c r="D5839" s="72">
        <v>21.47</v>
      </c>
    </row>
    <row r="5840" spans="1:4" x14ac:dyDescent="0.25">
      <c r="A5840" s="71">
        <v>104179</v>
      </c>
      <c r="B5840" s="70" t="s">
        <v>5482</v>
      </c>
      <c r="C5840" s="71" t="s">
        <v>14</v>
      </c>
      <c r="D5840" s="72">
        <v>82.56</v>
      </c>
    </row>
    <row r="5841" spans="1:4" x14ac:dyDescent="0.25">
      <c r="A5841" s="71">
        <v>89587</v>
      </c>
      <c r="B5841" s="70" t="s">
        <v>5483</v>
      </c>
      <c r="C5841" s="71" t="s">
        <v>14</v>
      </c>
      <c r="D5841" s="72">
        <v>48.62</v>
      </c>
    </row>
    <row r="5842" spans="1:4" x14ac:dyDescent="0.25">
      <c r="A5842" s="71">
        <v>89535</v>
      </c>
      <c r="B5842" s="70" t="s">
        <v>5484</v>
      </c>
      <c r="C5842" s="71" t="s">
        <v>14</v>
      </c>
      <c r="D5842" s="72">
        <v>42.03</v>
      </c>
    </row>
    <row r="5843" spans="1:4" x14ac:dyDescent="0.25">
      <c r="A5843" s="71">
        <v>89592</v>
      </c>
      <c r="B5843" s="70" t="s">
        <v>5485</v>
      </c>
      <c r="C5843" s="71" t="s">
        <v>14</v>
      </c>
      <c r="D5843" s="72">
        <v>155.55000000000001</v>
      </c>
    </row>
    <row r="5844" spans="1:4" x14ac:dyDescent="0.25">
      <c r="A5844" s="71">
        <v>104169</v>
      </c>
      <c r="B5844" s="70" t="s">
        <v>5486</v>
      </c>
      <c r="C5844" s="71" t="s">
        <v>14</v>
      </c>
      <c r="D5844" s="72">
        <v>145.88999999999999</v>
      </c>
    </row>
    <row r="5845" spans="1:4" x14ac:dyDescent="0.25">
      <c r="A5845" s="71">
        <v>89583</v>
      </c>
      <c r="B5845" s="70" t="s">
        <v>5487</v>
      </c>
      <c r="C5845" s="71" t="s">
        <v>14</v>
      </c>
      <c r="D5845" s="72">
        <v>42.06</v>
      </c>
    </row>
    <row r="5846" spans="1:4" x14ac:dyDescent="0.25">
      <c r="A5846" s="71">
        <v>89526</v>
      </c>
      <c r="B5846" s="70" t="s">
        <v>5488</v>
      </c>
      <c r="C5846" s="71" t="s">
        <v>14</v>
      </c>
      <c r="D5846" s="72">
        <v>38.42</v>
      </c>
    </row>
    <row r="5847" spans="1:4" x14ac:dyDescent="0.25">
      <c r="A5847" s="71">
        <v>95695</v>
      </c>
      <c r="B5847" s="70" t="s">
        <v>5489</v>
      </c>
      <c r="C5847" s="71" t="s">
        <v>14</v>
      </c>
      <c r="D5847" s="72">
        <v>59.52</v>
      </c>
    </row>
    <row r="5848" spans="1:4" x14ac:dyDescent="0.25">
      <c r="A5848" s="71">
        <v>95694</v>
      </c>
      <c r="B5848" s="70" t="s">
        <v>5490</v>
      </c>
      <c r="C5848" s="71" t="s">
        <v>14</v>
      </c>
      <c r="D5848" s="72">
        <v>52.93</v>
      </c>
    </row>
    <row r="5849" spans="1:4" x14ac:dyDescent="0.25">
      <c r="A5849" s="71">
        <v>89585</v>
      </c>
      <c r="B5849" s="70" t="s">
        <v>5491</v>
      </c>
      <c r="C5849" s="71" t="s">
        <v>14</v>
      </c>
      <c r="D5849" s="72">
        <v>44.1</v>
      </c>
    </row>
    <row r="5850" spans="1:4" x14ac:dyDescent="0.25">
      <c r="A5850" s="71">
        <v>89531</v>
      </c>
      <c r="B5850" s="70" t="s">
        <v>5492</v>
      </c>
      <c r="C5850" s="71" t="s">
        <v>14</v>
      </c>
      <c r="D5850" s="72">
        <v>37.51</v>
      </c>
    </row>
    <row r="5851" spans="1:4" x14ac:dyDescent="0.25">
      <c r="A5851" s="71">
        <v>89591</v>
      </c>
      <c r="B5851" s="70" t="s">
        <v>5493</v>
      </c>
      <c r="C5851" s="71" t="s">
        <v>14</v>
      </c>
      <c r="D5851" s="72">
        <v>127.27</v>
      </c>
    </row>
    <row r="5852" spans="1:4" x14ac:dyDescent="0.25">
      <c r="A5852" s="71">
        <v>104168</v>
      </c>
      <c r="B5852" s="70" t="s">
        <v>5494</v>
      </c>
      <c r="C5852" s="71" t="s">
        <v>14</v>
      </c>
      <c r="D5852" s="72">
        <v>117.61</v>
      </c>
    </row>
    <row r="5853" spans="1:4" x14ac:dyDescent="0.25">
      <c r="A5853" s="71">
        <v>89516</v>
      </c>
      <c r="B5853" s="70" t="s">
        <v>5495</v>
      </c>
      <c r="C5853" s="71" t="s">
        <v>14</v>
      </c>
      <c r="D5853" s="72">
        <v>8.41</v>
      </c>
    </row>
    <row r="5854" spans="1:4" x14ac:dyDescent="0.25">
      <c r="A5854" s="71">
        <v>89520</v>
      </c>
      <c r="B5854" s="70" t="s">
        <v>5496</v>
      </c>
      <c r="C5854" s="71" t="s">
        <v>14</v>
      </c>
      <c r="D5854" s="72">
        <v>15.65</v>
      </c>
    </row>
    <row r="5855" spans="1:4" x14ac:dyDescent="0.25">
      <c r="A5855" s="71">
        <v>89582</v>
      </c>
      <c r="B5855" s="70" t="s">
        <v>5497</v>
      </c>
      <c r="C5855" s="71" t="s">
        <v>14</v>
      </c>
      <c r="D5855" s="72">
        <v>33.43</v>
      </c>
    </row>
    <row r="5856" spans="1:4" x14ac:dyDescent="0.25">
      <c r="A5856" s="71">
        <v>89524</v>
      </c>
      <c r="B5856" s="70" t="s">
        <v>5498</v>
      </c>
      <c r="C5856" s="71" t="s">
        <v>14</v>
      </c>
      <c r="D5856" s="72">
        <v>29.79</v>
      </c>
    </row>
    <row r="5857" spans="1:4" x14ac:dyDescent="0.25">
      <c r="A5857" s="71">
        <v>89584</v>
      </c>
      <c r="B5857" s="70" t="s">
        <v>5499</v>
      </c>
      <c r="C5857" s="71" t="s">
        <v>14</v>
      </c>
      <c r="D5857" s="72">
        <v>43.05</v>
      </c>
    </row>
    <row r="5858" spans="1:4" x14ac:dyDescent="0.25">
      <c r="A5858" s="71">
        <v>89529</v>
      </c>
      <c r="B5858" s="70" t="s">
        <v>5500</v>
      </c>
      <c r="C5858" s="71" t="s">
        <v>14</v>
      </c>
      <c r="D5858" s="72">
        <v>36.46</v>
      </c>
    </row>
    <row r="5859" spans="1:4" x14ac:dyDescent="0.25">
      <c r="A5859" s="71">
        <v>89590</v>
      </c>
      <c r="B5859" s="70" t="s">
        <v>5501</v>
      </c>
      <c r="C5859" s="71" t="s">
        <v>14</v>
      </c>
      <c r="D5859" s="72">
        <v>130.49</v>
      </c>
    </row>
    <row r="5860" spans="1:4" x14ac:dyDescent="0.25">
      <c r="A5860" s="71">
        <v>104167</v>
      </c>
      <c r="B5860" s="70" t="s">
        <v>5502</v>
      </c>
      <c r="C5860" s="71" t="s">
        <v>14</v>
      </c>
      <c r="D5860" s="72">
        <v>120.83</v>
      </c>
    </row>
    <row r="5861" spans="1:4" x14ac:dyDescent="0.25">
      <c r="A5861" s="71">
        <v>89514</v>
      </c>
      <c r="B5861" s="70" t="s">
        <v>5503</v>
      </c>
      <c r="C5861" s="71" t="s">
        <v>14</v>
      </c>
      <c r="D5861" s="72">
        <v>8.32</v>
      </c>
    </row>
    <row r="5862" spans="1:4" x14ac:dyDescent="0.25">
      <c r="A5862" s="71">
        <v>89518</v>
      </c>
      <c r="B5862" s="70" t="s">
        <v>5504</v>
      </c>
      <c r="C5862" s="71" t="s">
        <v>14</v>
      </c>
      <c r="D5862" s="72">
        <v>14.91</v>
      </c>
    </row>
    <row r="5863" spans="1:4" x14ac:dyDescent="0.25">
      <c r="A5863" s="71">
        <v>89581</v>
      </c>
      <c r="B5863" s="70" t="s">
        <v>5505</v>
      </c>
      <c r="C5863" s="71" t="s">
        <v>14</v>
      </c>
      <c r="D5863" s="72">
        <v>32.96</v>
      </c>
    </row>
    <row r="5864" spans="1:4" x14ac:dyDescent="0.25">
      <c r="A5864" s="71">
        <v>89522</v>
      </c>
      <c r="B5864" s="70" t="s">
        <v>5506</v>
      </c>
      <c r="C5864" s="71" t="s">
        <v>14</v>
      </c>
      <c r="D5864" s="72">
        <v>29.32</v>
      </c>
    </row>
    <row r="5865" spans="1:4" x14ac:dyDescent="0.25">
      <c r="A5865" s="71">
        <v>89574</v>
      </c>
      <c r="B5865" s="70" t="s">
        <v>5507</v>
      </c>
      <c r="C5865" s="71" t="s">
        <v>14</v>
      </c>
      <c r="D5865" s="72">
        <v>153.38999999999999</v>
      </c>
    </row>
    <row r="5866" spans="1:4" x14ac:dyDescent="0.25">
      <c r="A5866" s="71">
        <v>89690</v>
      </c>
      <c r="B5866" s="70" t="s">
        <v>5508</v>
      </c>
      <c r="C5866" s="71" t="s">
        <v>14</v>
      </c>
      <c r="D5866" s="72">
        <v>88.2</v>
      </c>
    </row>
    <row r="5867" spans="1:4" x14ac:dyDescent="0.25">
      <c r="A5867" s="71">
        <v>89567</v>
      </c>
      <c r="B5867" s="70" t="s">
        <v>5509</v>
      </c>
      <c r="C5867" s="71" t="s">
        <v>14</v>
      </c>
      <c r="D5867" s="72">
        <v>79.42</v>
      </c>
    </row>
    <row r="5868" spans="1:4" x14ac:dyDescent="0.25">
      <c r="A5868" s="71">
        <v>89692</v>
      </c>
      <c r="B5868" s="70" t="s">
        <v>5510</v>
      </c>
      <c r="C5868" s="71" t="s">
        <v>14</v>
      </c>
      <c r="D5868" s="72">
        <v>100.27</v>
      </c>
    </row>
    <row r="5869" spans="1:4" x14ac:dyDescent="0.25">
      <c r="A5869" s="71">
        <v>89569</v>
      </c>
      <c r="B5869" s="70" t="s">
        <v>5511</v>
      </c>
      <c r="C5869" s="71" t="s">
        <v>14</v>
      </c>
      <c r="D5869" s="72">
        <v>92.8</v>
      </c>
    </row>
    <row r="5870" spans="1:4" x14ac:dyDescent="0.25">
      <c r="A5870" s="71">
        <v>89699</v>
      </c>
      <c r="B5870" s="70" t="s">
        <v>5512</v>
      </c>
      <c r="C5870" s="71" t="s">
        <v>14</v>
      </c>
      <c r="D5870" s="72">
        <v>197.08</v>
      </c>
    </row>
    <row r="5871" spans="1:4" x14ac:dyDescent="0.25">
      <c r="A5871" s="71">
        <v>104174</v>
      </c>
      <c r="B5871" s="70" t="s">
        <v>5513</v>
      </c>
      <c r="C5871" s="71" t="s">
        <v>14</v>
      </c>
      <c r="D5871" s="72">
        <v>186.92</v>
      </c>
    </row>
    <row r="5872" spans="1:4" x14ac:dyDescent="0.25">
      <c r="A5872" s="71">
        <v>89698</v>
      </c>
      <c r="B5872" s="70" t="s">
        <v>5514</v>
      </c>
      <c r="C5872" s="71" t="s">
        <v>14</v>
      </c>
      <c r="D5872" s="72">
        <v>261.05</v>
      </c>
    </row>
    <row r="5873" spans="1:4" x14ac:dyDescent="0.25">
      <c r="A5873" s="71">
        <v>104176</v>
      </c>
      <c r="B5873" s="70" t="s">
        <v>5515</v>
      </c>
      <c r="C5873" s="71" t="s">
        <v>14</v>
      </c>
      <c r="D5873" s="72">
        <v>248.18</v>
      </c>
    </row>
    <row r="5874" spans="1:4" x14ac:dyDescent="0.25">
      <c r="A5874" s="71">
        <v>89561</v>
      </c>
      <c r="B5874" s="70" t="s">
        <v>5516</v>
      </c>
      <c r="C5874" s="71" t="s">
        <v>14</v>
      </c>
      <c r="D5874" s="72">
        <v>14.87</v>
      </c>
    </row>
    <row r="5875" spans="1:4" x14ac:dyDescent="0.25">
      <c r="A5875" s="71">
        <v>89563</v>
      </c>
      <c r="B5875" s="70" t="s">
        <v>5517</v>
      </c>
      <c r="C5875" s="71" t="s">
        <v>14</v>
      </c>
      <c r="D5875" s="72">
        <v>34.25</v>
      </c>
    </row>
    <row r="5876" spans="1:4" x14ac:dyDescent="0.25">
      <c r="A5876" s="71">
        <v>89685</v>
      </c>
      <c r="B5876" s="70" t="s">
        <v>5518</v>
      </c>
      <c r="C5876" s="71" t="s">
        <v>14</v>
      </c>
      <c r="D5876" s="72">
        <v>60.12</v>
      </c>
    </row>
    <row r="5877" spans="1:4" x14ac:dyDescent="0.25">
      <c r="A5877" s="71">
        <v>89565</v>
      </c>
      <c r="B5877" s="70" t="s">
        <v>5519</v>
      </c>
      <c r="C5877" s="71" t="s">
        <v>14</v>
      </c>
      <c r="D5877" s="72">
        <v>55.28</v>
      </c>
    </row>
    <row r="5878" spans="1:4" x14ac:dyDescent="0.25">
      <c r="A5878" s="71">
        <v>89671</v>
      </c>
      <c r="B5878" s="70" t="s">
        <v>5520</v>
      </c>
      <c r="C5878" s="71" t="s">
        <v>14</v>
      </c>
      <c r="D5878" s="72">
        <v>44.12</v>
      </c>
    </row>
    <row r="5879" spans="1:4" x14ac:dyDescent="0.25">
      <c r="A5879" s="71">
        <v>89556</v>
      </c>
      <c r="B5879" s="70" t="s">
        <v>5521</v>
      </c>
      <c r="C5879" s="71" t="s">
        <v>14</v>
      </c>
      <c r="D5879" s="72">
        <v>39.72</v>
      </c>
    </row>
    <row r="5880" spans="1:4" x14ac:dyDescent="0.25">
      <c r="A5880" s="71">
        <v>89679</v>
      </c>
      <c r="B5880" s="70" t="s">
        <v>5522</v>
      </c>
      <c r="C5880" s="71" t="s">
        <v>14</v>
      </c>
      <c r="D5880" s="72">
        <v>121.01</v>
      </c>
    </row>
    <row r="5881" spans="1:4" x14ac:dyDescent="0.25">
      <c r="A5881" s="71">
        <v>104171</v>
      </c>
      <c r="B5881" s="70" t="s">
        <v>5523</v>
      </c>
      <c r="C5881" s="71" t="s">
        <v>14</v>
      </c>
      <c r="D5881" s="72">
        <v>95.37</v>
      </c>
    </row>
    <row r="5882" spans="1:4" x14ac:dyDescent="0.25">
      <c r="A5882" s="71">
        <v>89600</v>
      </c>
      <c r="B5882" s="70" t="s">
        <v>5524</v>
      </c>
      <c r="C5882" s="71" t="s">
        <v>14</v>
      </c>
      <c r="D5882" s="72">
        <v>25.12</v>
      </c>
    </row>
    <row r="5883" spans="1:4" x14ac:dyDescent="0.25">
      <c r="A5883" s="71">
        <v>89548</v>
      </c>
      <c r="B5883" s="70" t="s">
        <v>5525</v>
      </c>
      <c r="C5883" s="71" t="s">
        <v>14</v>
      </c>
      <c r="D5883" s="72">
        <v>22.7</v>
      </c>
    </row>
    <row r="5884" spans="1:4" x14ac:dyDescent="0.25">
      <c r="A5884" s="71">
        <v>89669</v>
      </c>
      <c r="B5884" s="70" t="s">
        <v>5526</v>
      </c>
      <c r="C5884" s="71" t="s">
        <v>14</v>
      </c>
      <c r="D5884" s="72">
        <v>33.049999999999997</v>
      </c>
    </row>
    <row r="5885" spans="1:4" x14ac:dyDescent="0.25">
      <c r="A5885" s="71">
        <v>89554</v>
      </c>
      <c r="B5885" s="70" t="s">
        <v>5527</v>
      </c>
      <c r="C5885" s="71" t="s">
        <v>14</v>
      </c>
      <c r="D5885" s="72">
        <v>28.61</v>
      </c>
    </row>
    <row r="5886" spans="1:4" x14ac:dyDescent="0.25">
      <c r="A5886" s="71">
        <v>89677</v>
      </c>
      <c r="B5886" s="70" t="s">
        <v>5528</v>
      </c>
      <c r="C5886" s="71" t="s">
        <v>14</v>
      </c>
      <c r="D5886" s="72">
        <v>76.38</v>
      </c>
    </row>
    <row r="5887" spans="1:4" x14ac:dyDescent="0.25">
      <c r="A5887" s="71">
        <v>104170</v>
      </c>
      <c r="B5887" s="70" t="s">
        <v>5529</v>
      </c>
      <c r="C5887" s="71" t="s">
        <v>14</v>
      </c>
      <c r="D5887" s="72">
        <v>69.680000000000007</v>
      </c>
    </row>
    <row r="5888" spans="1:4" x14ac:dyDescent="0.25">
      <c r="A5888" s="71">
        <v>89544</v>
      </c>
      <c r="B5888" s="70" t="s">
        <v>5530</v>
      </c>
      <c r="C5888" s="71" t="s">
        <v>14</v>
      </c>
      <c r="D5888" s="72">
        <v>8.6199999999999992</v>
      </c>
    </row>
    <row r="5889" spans="1:4" x14ac:dyDescent="0.25">
      <c r="A5889" s="71">
        <v>89545</v>
      </c>
      <c r="B5889" s="70" t="s">
        <v>5531</v>
      </c>
      <c r="C5889" s="71" t="s">
        <v>14</v>
      </c>
      <c r="D5889" s="72">
        <v>16.78</v>
      </c>
    </row>
    <row r="5890" spans="1:4" x14ac:dyDescent="0.25">
      <c r="A5890" s="71">
        <v>89599</v>
      </c>
      <c r="B5890" s="70" t="s">
        <v>5532</v>
      </c>
      <c r="C5890" s="71" t="s">
        <v>14</v>
      </c>
      <c r="D5890" s="72">
        <v>24.9</v>
      </c>
    </row>
    <row r="5891" spans="1:4" x14ac:dyDescent="0.25">
      <c r="A5891" s="71">
        <v>89547</v>
      </c>
      <c r="B5891" s="70" t="s">
        <v>5533</v>
      </c>
      <c r="C5891" s="71" t="s">
        <v>14</v>
      </c>
      <c r="D5891" s="72">
        <v>22.47</v>
      </c>
    </row>
    <row r="5892" spans="1:4" x14ac:dyDescent="0.25">
      <c r="A5892" s="71">
        <v>89495</v>
      </c>
      <c r="B5892" s="70" t="s">
        <v>5534</v>
      </c>
      <c r="C5892" s="71" t="s">
        <v>14</v>
      </c>
      <c r="D5892" s="72">
        <v>17.940000000000001</v>
      </c>
    </row>
    <row r="5893" spans="1:4" x14ac:dyDescent="0.25">
      <c r="A5893" s="71">
        <v>89673</v>
      </c>
      <c r="B5893" s="70" t="s">
        <v>5535</v>
      </c>
      <c r="C5893" s="71" t="s">
        <v>14</v>
      </c>
      <c r="D5893" s="72">
        <v>34.909999999999997</v>
      </c>
    </row>
    <row r="5894" spans="1:4" x14ac:dyDescent="0.25">
      <c r="A5894" s="71">
        <v>89557</v>
      </c>
      <c r="B5894" s="70" t="s">
        <v>5536</v>
      </c>
      <c r="C5894" s="71" t="s">
        <v>14</v>
      </c>
      <c r="D5894" s="72">
        <v>31.51</v>
      </c>
    </row>
    <row r="5895" spans="1:4" x14ac:dyDescent="0.25">
      <c r="A5895" s="71">
        <v>89681</v>
      </c>
      <c r="B5895" s="70" t="s">
        <v>5537</v>
      </c>
      <c r="C5895" s="71" t="s">
        <v>14</v>
      </c>
      <c r="D5895" s="72">
        <v>88.3</v>
      </c>
    </row>
    <row r="5896" spans="1:4" x14ac:dyDescent="0.25">
      <c r="A5896" s="71">
        <v>104173</v>
      </c>
      <c r="B5896" s="70" t="s">
        <v>5538</v>
      </c>
      <c r="C5896" s="71" t="s">
        <v>14</v>
      </c>
      <c r="D5896" s="72">
        <v>83.89</v>
      </c>
    </row>
    <row r="5897" spans="1:4" x14ac:dyDescent="0.25">
      <c r="A5897" s="71">
        <v>89549</v>
      </c>
      <c r="B5897" s="70" t="s">
        <v>5539</v>
      </c>
      <c r="C5897" s="71" t="s">
        <v>14</v>
      </c>
      <c r="D5897" s="72">
        <v>18.8</v>
      </c>
    </row>
    <row r="5898" spans="1:4" x14ac:dyDescent="0.25">
      <c r="A5898" s="71">
        <v>89578</v>
      </c>
      <c r="B5898" s="70" t="s">
        <v>5540</v>
      </c>
      <c r="C5898" s="71" t="s">
        <v>16</v>
      </c>
      <c r="D5898" s="72">
        <v>33.369999999999997</v>
      </c>
    </row>
    <row r="5899" spans="1:4" x14ac:dyDescent="0.25">
      <c r="A5899" s="71">
        <v>89512</v>
      </c>
      <c r="B5899" s="70" t="s">
        <v>5541</v>
      </c>
      <c r="C5899" s="71" t="s">
        <v>16</v>
      </c>
      <c r="D5899" s="72">
        <v>48.25</v>
      </c>
    </row>
    <row r="5900" spans="1:4" x14ac:dyDescent="0.25">
      <c r="A5900" s="71">
        <v>89580</v>
      </c>
      <c r="B5900" s="70" t="s">
        <v>5542</v>
      </c>
      <c r="C5900" s="71" t="s">
        <v>16</v>
      </c>
      <c r="D5900" s="72">
        <v>69.150000000000006</v>
      </c>
    </row>
    <row r="5901" spans="1:4" x14ac:dyDescent="0.25">
      <c r="A5901" s="71">
        <v>104166</v>
      </c>
      <c r="B5901" s="70" t="s">
        <v>5543</v>
      </c>
      <c r="C5901" s="71" t="s">
        <v>16</v>
      </c>
      <c r="D5901" s="72">
        <v>74.569999999999993</v>
      </c>
    </row>
    <row r="5902" spans="1:4" x14ac:dyDescent="0.25">
      <c r="A5902" s="71">
        <v>89508</v>
      </c>
      <c r="B5902" s="70" t="s">
        <v>5544</v>
      </c>
      <c r="C5902" s="71" t="s">
        <v>16</v>
      </c>
      <c r="D5902" s="72">
        <v>16.45</v>
      </c>
    </row>
    <row r="5903" spans="1:4" x14ac:dyDescent="0.25">
      <c r="A5903" s="71">
        <v>89509</v>
      </c>
      <c r="B5903" s="70" t="s">
        <v>5545</v>
      </c>
      <c r="C5903" s="71" t="s">
        <v>16</v>
      </c>
      <c r="D5903" s="72">
        <v>22.31</v>
      </c>
    </row>
    <row r="5904" spans="1:4" x14ac:dyDescent="0.25">
      <c r="A5904" s="71">
        <v>89576</v>
      </c>
      <c r="B5904" s="70" t="s">
        <v>5546</v>
      </c>
      <c r="C5904" s="71" t="s">
        <v>16</v>
      </c>
      <c r="D5904" s="72">
        <v>26.96</v>
      </c>
    </row>
    <row r="5905" spans="1:4" x14ac:dyDescent="0.25">
      <c r="A5905" s="71">
        <v>89511</v>
      </c>
      <c r="B5905" s="70" t="s">
        <v>5547</v>
      </c>
      <c r="C5905" s="71" t="s">
        <v>16</v>
      </c>
      <c r="D5905" s="72">
        <v>38.159999999999997</v>
      </c>
    </row>
    <row r="5906" spans="1:4" x14ac:dyDescent="0.25">
      <c r="A5906" s="71">
        <v>89675</v>
      </c>
      <c r="B5906" s="70" t="s">
        <v>5548</v>
      </c>
      <c r="C5906" s="71" t="s">
        <v>14</v>
      </c>
      <c r="D5906" s="72">
        <v>70.849999999999994</v>
      </c>
    </row>
    <row r="5907" spans="1:4" x14ac:dyDescent="0.25">
      <c r="A5907" s="71">
        <v>89559</v>
      </c>
      <c r="B5907" s="70" t="s">
        <v>5549</v>
      </c>
      <c r="C5907" s="71" t="s">
        <v>14</v>
      </c>
      <c r="D5907" s="72">
        <v>66.45</v>
      </c>
    </row>
    <row r="5908" spans="1:4" x14ac:dyDescent="0.25">
      <c r="A5908" s="71">
        <v>104172</v>
      </c>
      <c r="B5908" s="70" t="s">
        <v>5550</v>
      </c>
      <c r="C5908" s="71" t="s">
        <v>14</v>
      </c>
      <c r="D5908" s="72">
        <v>273.18</v>
      </c>
    </row>
    <row r="5909" spans="1:4" x14ac:dyDescent="0.25">
      <c r="A5909" s="71">
        <v>89683</v>
      </c>
      <c r="B5909" s="70" t="s">
        <v>5551</v>
      </c>
      <c r="C5909" s="71" t="s">
        <v>14</v>
      </c>
      <c r="D5909" s="72">
        <v>279.61</v>
      </c>
    </row>
    <row r="5910" spans="1:4" x14ac:dyDescent="0.25">
      <c r="A5910" s="71">
        <v>89667</v>
      </c>
      <c r="B5910" s="70" t="s">
        <v>5552</v>
      </c>
      <c r="C5910" s="71" t="s">
        <v>14</v>
      </c>
      <c r="D5910" s="72">
        <v>43.2</v>
      </c>
    </row>
    <row r="5911" spans="1:4" x14ac:dyDescent="0.25">
      <c r="A5911" s="71">
        <v>89550</v>
      </c>
      <c r="B5911" s="70" t="s">
        <v>5553</v>
      </c>
      <c r="C5911" s="71" t="s">
        <v>14</v>
      </c>
      <c r="D5911" s="72">
        <v>40.78</v>
      </c>
    </row>
    <row r="5912" spans="1:4" x14ac:dyDescent="0.25">
      <c r="A5912" s="71">
        <v>89693</v>
      </c>
      <c r="B5912" s="70" t="s">
        <v>5554</v>
      </c>
      <c r="C5912" s="71" t="s">
        <v>14</v>
      </c>
      <c r="D5912" s="72">
        <v>77.53</v>
      </c>
    </row>
    <row r="5913" spans="1:4" x14ac:dyDescent="0.25">
      <c r="A5913" s="71">
        <v>89571</v>
      </c>
      <c r="B5913" s="70" t="s">
        <v>5555</v>
      </c>
      <c r="C5913" s="71" t="s">
        <v>14</v>
      </c>
      <c r="D5913" s="72">
        <v>68.75</v>
      </c>
    </row>
    <row r="5914" spans="1:4" x14ac:dyDescent="0.25">
      <c r="A5914" s="71">
        <v>89696</v>
      </c>
      <c r="B5914" s="70" t="s">
        <v>5556</v>
      </c>
      <c r="C5914" s="71" t="s">
        <v>14</v>
      </c>
      <c r="D5914" s="72">
        <v>82.98</v>
      </c>
    </row>
    <row r="5915" spans="1:4" x14ac:dyDescent="0.25">
      <c r="A5915" s="71">
        <v>89573</v>
      </c>
      <c r="B5915" s="70" t="s">
        <v>5557</v>
      </c>
      <c r="C5915" s="71" t="s">
        <v>14</v>
      </c>
      <c r="D5915" s="72">
        <v>75.510000000000005</v>
      </c>
    </row>
    <row r="5916" spans="1:4" x14ac:dyDescent="0.25">
      <c r="A5916" s="71">
        <v>89704</v>
      </c>
      <c r="B5916" s="70" t="s">
        <v>5558</v>
      </c>
      <c r="C5916" s="71" t="s">
        <v>14</v>
      </c>
      <c r="D5916" s="72">
        <v>148.74</v>
      </c>
    </row>
    <row r="5917" spans="1:4" x14ac:dyDescent="0.25">
      <c r="A5917" s="71">
        <v>104175</v>
      </c>
      <c r="B5917" s="70" t="s">
        <v>5559</v>
      </c>
      <c r="C5917" s="71" t="s">
        <v>14</v>
      </c>
      <c r="D5917" s="72">
        <v>138.58000000000001</v>
      </c>
    </row>
    <row r="5918" spans="1:4" x14ac:dyDescent="0.25">
      <c r="A5918" s="71">
        <v>89701</v>
      </c>
      <c r="B5918" s="70" t="s">
        <v>5560</v>
      </c>
      <c r="C5918" s="71" t="s">
        <v>14</v>
      </c>
      <c r="D5918" s="72">
        <v>192.49</v>
      </c>
    </row>
    <row r="5919" spans="1:4" x14ac:dyDescent="0.25">
      <c r="A5919" s="71">
        <v>104177</v>
      </c>
      <c r="B5919" s="70" t="s">
        <v>5561</v>
      </c>
      <c r="C5919" s="71" t="s">
        <v>14</v>
      </c>
      <c r="D5919" s="72">
        <v>179.62</v>
      </c>
    </row>
    <row r="5920" spans="1:4" x14ac:dyDescent="0.25">
      <c r="A5920" s="71">
        <v>89566</v>
      </c>
      <c r="B5920" s="70" t="s">
        <v>5562</v>
      </c>
      <c r="C5920" s="71" t="s">
        <v>14</v>
      </c>
      <c r="D5920" s="72">
        <v>46.8</v>
      </c>
    </row>
    <row r="5921" spans="1:4" x14ac:dyDescent="0.25">
      <c r="A5921" s="71">
        <v>89687</v>
      </c>
      <c r="B5921" s="70" t="s">
        <v>5563</v>
      </c>
      <c r="C5921" s="71" t="s">
        <v>14</v>
      </c>
      <c r="D5921" s="72">
        <v>51.64</v>
      </c>
    </row>
    <row r="5922" spans="1:4" x14ac:dyDescent="0.25">
      <c r="A5922" s="71">
        <v>102237</v>
      </c>
      <c r="B5922" s="70" t="s">
        <v>5564</v>
      </c>
      <c r="C5922" s="71" t="s">
        <v>37</v>
      </c>
      <c r="D5922" s="72">
        <v>0</v>
      </c>
    </row>
    <row r="5923" spans="1:4" x14ac:dyDescent="0.25">
      <c r="A5923" s="71">
        <v>102450</v>
      </c>
      <c r="B5923" s="70" t="s">
        <v>5565</v>
      </c>
      <c r="C5923" s="71" t="s">
        <v>37</v>
      </c>
      <c r="D5923" s="72">
        <v>0</v>
      </c>
    </row>
    <row r="5924" spans="1:4" x14ac:dyDescent="0.25">
      <c r="A5924" s="71">
        <v>102250</v>
      </c>
      <c r="B5924" s="70" t="s">
        <v>5566</v>
      </c>
      <c r="C5924" s="71" t="s">
        <v>37</v>
      </c>
      <c r="D5924" s="72">
        <v>0</v>
      </c>
    </row>
    <row r="5925" spans="1:4" x14ac:dyDescent="0.25">
      <c r="A5925" s="71">
        <v>102240</v>
      </c>
      <c r="B5925" s="70" t="s">
        <v>5567</v>
      </c>
      <c r="C5925" s="71" t="s">
        <v>37</v>
      </c>
      <c r="D5925" s="72">
        <v>0</v>
      </c>
    </row>
    <row r="5926" spans="1:4" x14ac:dyDescent="0.25">
      <c r="A5926" s="71">
        <v>102449</v>
      </c>
      <c r="B5926" s="70" t="s">
        <v>5568</v>
      </c>
      <c r="C5926" s="71" t="s">
        <v>37</v>
      </c>
      <c r="D5926" s="72">
        <v>0</v>
      </c>
    </row>
    <row r="5927" spans="1:4" x14ac:dyDescent="0.25">
      <c r="A5927" s="71">
        <v>102249</v>
      </c>
      <c r="B5927" s="70" t="s">
        <v>5569</v>
      </c>
      <c r="C5927" s="71" t="s">
        <v>37</v>
      </c>
      <c r="D5927" s="72">
        <v>0</v>
      </c>
    </row>
    <row r="5928" spans="1:4" x14ac:dyDescent="0.25">
      <c r="A5928" s="71">
        <v>102238</v>
      </c>
      <c r="B5928" s="70" t="s">
        <v>5570</v>
      </c>
      <c r="C5928" s="71" t="s">
        <v>37</v>
      </c>
      <c r="D5928" s="72">
        <v>0</v>
      </c>
    </row>
    <row r="5929" spans="1:4" x14ac:dyDescent="0.25">
      <c r="A5929" s="71">
        <v>102448</v>
      </c>
      <c r="B5929" s="70" t="s">
        <v>5571</v>
      </c>
      <c r="C5929" s="71" t="s">
        <v>37</v>
      </c>
      <c r="D5929" s="72">
        <v>0</v>
      </c>
    </row>
    <row r="5930" spans="1:4" x14ac:dyDescent="0.25">
      <c r="A5930" s="71">
        <v>102248</v>
      </c>
      <c r="B5930" s="70" t="s">
        <v>5572</v>
      </c>
      <c r="C5930" s="71" t="s">
        <v>37</v>
      </c>
      <c r="D5930" s="72">
        <v>0</v>
      </c>
    </row>
    <row r="5931" spans="1:4" x14ac:dyDescent="0.25">
      <c r="A5931" s="71">
        <v>102253</v>
      </c>
      <c r="B5931" s="70" t="s">
        <v>5573</v>
      </c>
      <c r="C5931" s="71" t="s">
        <v>37</v>
      </c>
      <c r="D5931" s="72">
        <v>900.36</v>
      </c>
    </row>
    <row r="5932" spans="1:4" x14ac:dyDescent="0.25">
      <c r="A5932" s="71">
        <v>102254</v>
      </c>
      <c r="B5932" s="70" t="s">
        <v>5574</v>
      </c>
      <c r="C5932" s="71" t="s">
        <v>37</v>
      </c>
      <c r="D5932" s="72">
        <v>1078.98</v>
      </c>
    </row>
    <row r="5933" spans="1:4" x14ac:dyDescent="0.25">
      <c r="A5933" s="71">
        <v>102257</v>
      </c>
      <c r="B5933" s="70" t="s">
        <v>5575</v>
      </c>
      <c r="C5933" s="71" t="s">
        <v>37</v>
      </c>
      <c r="D5933" s="72">
        <v>347.55</v>
      </c>
    </row>
    <row r="5934" spans="1:4" x14ac:dyDescent="0.25">
      <c r="A5934" s="71">
        <v>102239</v>
      </c>
      <c r="B5934" s="70" t="s">
        <v>5576</v>
      </c>
      <c r="C5934" s="71" t="s">
        <v>37</v>
      </c>
      <c r="D5934" s="72">
        <v>0</v>
      </c>
    </row>
    <row r="5935" spans="1:4" x14ac:dyDescent="0.25">
      <c r="A5935" s="71">
        <v>102236</v>
      </c>
      <c r="B5935" s="70" t="s">
        <v>5577</v>
      </c>
      <c r="C5935" s="71" t="s">
        <v>37</v>
      </c>
      <c r="D5935" s="72">
        <v>0</v>
      </c>
    </row>
    <row r="5936" spans="1:4" x14ac:dyDescent="0.25">
      <c r="A5936" s="71">
        <v>102235</v>
      </c>
      <c r="B5936" s="70" t="s">
        <v>5578</v>
      </c>
      <c r="C5936" s="71" t="s">
        <v>37</v>
      </c>
      <c r="D5936" s="72">
        <v>510.93</v>
      </c>
    </row>
    <row r="5937" spans="1:4" x14ac:dyDescent="0.25">
      <c r="A5937" s="71">
        <v>102260</v>
      </c>
      <c r="B5937" s="70" t="s">
        <v>5579</v>
      </c>
      <c r="C5937" s="71" t="s">
        <v>37</v>
      </c>
      <c r="D5937" s="72">
        <v>0</v>
      </c>
    </row>
    <row r="5938" spans="1:4" x14ac:dyDescent="0.25">
      <c r="A5938" s="71">
        <v>102259</v>
      </c>
      <c r="B5938" s="70" t="s">
        <v>5580</v>
      </c>
      <c r="C5938" s="71" t="s">
        <v>37</v>
      </c>
      <c r="D5938" s="72">
        <v>0</v>
      </c>
    </row>
    <row r="5939" spans="1:4" x14ac:dyDescent="0.25">
      <c r="A5939" s="71">
        <v>102262</v>
      </c>
      <c r="B5939" s="70" t="s">
        <v>5581</v>
      </c>
      <c r="C5939" s="71" t="s">
        <v>14</v>
      </c>
      <c r="D5939" s="72">
        <v>0</v>
      </c>
    </row>
    <row r="5940" spans="1:4" x14ac:dyDescent="0.25">
      <c r="A5940" s="71">
        <v>102242</v>
      </c>
      <c r="B5940" s="70" t="s">
        <v>5582</v>
      </c>
      <c r="C5940" s="71" t="s">
        <v>37</v>
      </c>
      <c r="D5940" s="72">
        <v>0</v>
      </c>
    </row>
    <row r="5941" spans="1:4" x14ac:dyDescent="0.25">
      <c r="A5941" s="71">
        <v>102246</v>
      </c>
      <c r="B5941" s="70" t="s">
        <v>19347</v>
      </c>
      <c r="C5941" s="71" t="s">
        <v>37</v>
      </c>
      <c r="D5941" s="72">
        <v>0</v>
      </c>
    </row>
    <row r="5942" spans="1:4" x14ac:dyDescent="0.25">
      <c r="A5942" s="71">
        <v>102251</v>
      </c>
      <c r="B5942" s="70" t="s">
        <v>19348</v>
      </c>
      <c r="C5942" s="71" t="s">
        <v>37</v>
      </c>
      <c r="D5942" s="72">
        <v>0</v>
      </c>
    </row>
    <row r="5943" spans="1:4" x14ac:dyDescent="0.25">
      <c r="A5943" s="71">
        <v>102241</v>
      </c>
      <c r="B5943" s="70" t="s">
        <v>5583</v>
      </c>
      <c r="C5943" s="71" t="s">
        <v>37</v>
      </c>
      <c r="D5943" s="72">
        <v>0</v>
      </c>
    </row>
    <row r="5944" spans="1:4" x14ac:dyDescent="0.25">
      <c r="A5944" s="71">
        <v>102247</v>
      </c>
      <c r="B5944" s="70" t="s">
        <v>19349</v>
      </c>
      <c r="C5944" s="71" t="s">
        <v>37</v>
      </c>
      <c r="D5944" s="72">
        <v>0</v>
      </c>
    </row>
    <row r="5945" spans="1:4" x14ac:dyDescent="0.25">
      <c r="A5945" s="71">
        <v>102252</v>
      </c>
      <c r="B5945" s="70" t="s">
        <v>5584</v>
      </c>
      <c r="C5945" s="71" t="s">
        <v>37</v>
      </c>
      <c r="D5945" s="72">
        <v>0</v>
      </c>
    </row>
    <row r="5946" spans="1:4" x14ac:dyDescent="0.25">
      <c r="A5946" s="71">
        <v>102255</v>
      </c>
      <c r="B5946" s="70" t="s">
        <v>5585</v>
      </c>
      <c r="C5946" s="71" t="s">
        <v>37</v>
      </c>
      <c r="D5946" s="72">
        <v>923.8</v>
      </c>
    </row>
    <row r="5947" spans="1:4" x14ac:dyDescent="0.25">
      <c r="A5947" s="71">
        <v>102256</v>
      </c>
      <c r="B5947" s="70" t="s">
        <v>5586</v>
      </c>
      <c r="C5947" s="71" t="s">
        <v>37</v>
      </c>
      <c r="D5947" s="72">
        <v>1093.92</v>
      </c>
    </row>
    <row r="5948" spans="1:4" x14ac:dyDescent="0.25">
      <c r="A5948" s="71">
        <v>102258</v>
      </c>
      <c r="B5948" s="70" t="s">
        <v>5587</v>
      </c>
      <c r="C5948" s="71" t="s">
        <v>37</v>
      </c>
      <c r="D5948" s="72">
        <v>389.78</v>
      </c>
    </row>
    <row r="5949" spans="1:4" x14ac:dyDescent="0.25">
      <c r="A5949" s="71">
        <v>101912</v>
      </c>
      <c r="B5949" s="70" t="s">
        <v>5588</v>
      </c>
      <c r="C5949" s="71" t="s">
        <v>14</v>
      </c>
      <c r="D5949" s="72">
        <v>2186.85</v>
      </c>
    </row>
    <row r="5950" spans="1:4" x14ac:dyDescent="0.25">
      <c r="A5950" s="71">
        <v>96765</v>
      </c>
      <c r="B5950" s="70" t="s">
        <v>5589</v>
      </c>
      <c r="C5950" s="71" t="s">
        <v>14</v>
      </c>
      <c r="D5950" s="72">
        <v>1726.25</v>
      </c>
    </row>
    <row r="5951" spans="1:4" x14ac:dyDescent="0.25">
      <c r="A5951" s="71">
        <v>97430</v>
      </c>
      <c r="B5951" s="70" t="s">
        <v>5590</v>
      </c>
      <c r="C5951" s="71" t="s">
        <v>14</v>
      </c>
      <c r="D5951" s="72">
        <v>37.06</v>
      </c>
    </row>
    <row r="5952" spans="1:4" x14ac:dyDescent="0.25">
      <c r="A5952" s="71">
        <v>97431</v>
      </c>
      <c r="B5952" s="70" t="s">
        <v>5591</v>
      </c>
      <c r="C5952" s="71" t="s">
        <v>14</v>
      </c>
      <c r="D5952" s="72">
        <v>41.39</v>
      </c>
    </row>
    <row r="5953" spans="1:4" x14ac:dyDescent="0.25">
      <c r="A5953" s="71">
        <v>97432</v>
      </c>
      <c r="B5953" s="70" t="s">
        <v>5592</v>
      </c>
      <c r="C5953" s="71" t="s">
        <v>14</v>
      </c>
      <c r="D5953" s="72">
        <v>46.71</v>
      </c>
    </row>
    <row r="5954" spans="1:4" x14ac:dyDescent="0.25">
      <c r="A5954" s="71">
        <v>101913</v>
      </c>
      <c r="B5954" s="70" t="s">
        <v>5593</v>
      </c>
      <c r="C5954" s="71" t="s">
        <v>14</v>
      </c>
      <c r="D5954" s="72">
        <v>461.6</v>
      </c>
    </row>
    <row r="5955" spans="1:4" x14ac:dyDescent="0.25">
      <c r="A5955" s="71">
        <v>101914</v>
      </c>
      <c r="B5955" s="70" t="s">
        <v>5594</v>
      </c>
      <c r="C5955" s="71" t="s">
        <v>14</v>
      </c>
      <c r="D5955" s="72">
        <v>586.84</v>
      </c>
    </row>
    <row r="5956" spans="1:4" x14ac:dyDescent="0.25">
      <c r="A5956" s="71">
        <v>101915</v>
      </c>
      <c r="B5956" s="70" t="s">
        <v>5595</v>
      </c>
      <c r="C5956" s="71" t="s">
        <v>14</v>
      </c>
      <c r="D5956" s="72">
        <v>486.46</v>
      </c>
    </row>
    <row r="5957" spans="1:4" x14ac:dyDescent="0.25">
      <c r="A5957" s="71">
        <v>97433</v>
      </c>
      <c r="B5957" s="70" t="s">
        <v>5596</v>
      </c>
      <c r="C5957" s="71" t="s">
        <v>14</v>
      </c>
      <c r="D5957" s="72">
        <v>83.88</v>
      </c>
    </row>
    <row r="5958" spans="1:4" x14ac:dyDescent="0.25">
      <c r="A5958" s="71">
        <v>97435</v>
      </c>
      <c r="B5958" s="70" t="s">
        <v>5597</v>
      </c>
      <c r="C5958" s="71" t="s">
        <v>14</v>
      </c>
      <c r="D5958" s="72">
        <v>98.1</v>
      </c>
    </row>
    <row r="5959" spans="1:4" x14ac:dyDescent="0.25">
      <c r="A5959" s="71">
        <v>97437</v>
      </c>
      <c r="B5959" s="70" t="s">
        <v>5598</v>
      </c>
      <c r="C5959" s="71" t="s">
        <v>14</v>
      </c>
      <c r="D5959" s="72">
        <v>112.29</v>
      </c>
    </row>
    <row r="5960" spans="1:4" x14ac:dyDescent="0.25">
      <c r="A5960" s="71">
        <v>97546</v>
      </c>
      <c r="B5960" s="70" t="s">
        <v>5599</v>
      </c>
      <c r="C5960" s="71" t="s">
        <v>14</v>
      </c>
      <c r="D5960" s="72">
        <v>33.93</v>
      </c>
    </row>
    <row r="5961" spans="1:4" x14ac:dyDescent="0.25">
      <c r="A5961" s="71">
        <v>97548</v>
      </c>
      <c r="B5961" s="70" t="s">
        <v>5600</v>
      </c>
      <c r="C5961" s="71" t="s">
        <v>14</v>
      </c>
      <c r="D5961" s="72">
        <v>49.93</v>
      </c>
    </row>
    <row r="5962" spans="1:4" x14ac:dyDescent="0.25">
      <c r="A5962" s="71">
        <v>97550</v>
      </c>
      <c r="B5962" s="70" t="s">
        <v>5601</v>
      </c>
      <c r="C5962" s="71" t="s">
        <v>14</v>
      </c>
      <c r="D5962" s="72">
        <v>82.08</v>
      </c>
    </row>
    <row r="5963" spans="1:4" x14ac:dyDescent="0.25">
      <c r="A5963" s="71">
        <v>97479</v>
      </c>
      <c r="B5963" s="70" t="s">
        <v>5602</v>
      </c>
      <c r="C5963" s="71" t="s">
        <v>14</v>
      </c>
      <c r="D5963" s="72">
        <v>57.02</v>
      </c>
    </row>
    <row r="5964" spans="1:4" x14ac:dyDescent="0.25">
      <c r="A5964" s="71">
        <v>97517</v>
      </c>
      <c r="B5964" s="70" t="s">
        <v>5603</v>
      </c>
      <c r="C5964" s="71" t="s">
        <v>14</v>
      </c>
      <c r="D5964" s="72">
        <v>53.33</v>
      </c>
    </row>
    <row r="5965" spans="1:4" x14ac:dyDescent="0.25">
      <c r="A5965" s="71">
        <v>97481</v>
      </c>
      <c r="B5965" s="70" t="s">
        <v>5604</v>
      </c>
      <c r="C5965" s="71" t="s">
        <v>14</v>
      </c>
      <c r="D5965" s="72">
        <v>83.01</v>
      </c>
    </row>
    <row r="5966" spans="1:4" x14ac:dyDescent="0.25">
      <c r="A5966" s="71">
        <v>97519</v>
      </c>
      <c r="B5966" s="70" t="s">
        <v>5605</v>
      </c>
      <c r="C5966" s="71" t="s">
        <v>14</v>
      </c>
      <c r="D5966" s="72">
        <v>76.5</v>
      </c>
    </row>
    <row r="5967" spans="1:4" x14ac:dyDescent="0.25">
      <c r="A5967" s="71">
        <v>97483</v>
      </c>
      <c r="B5967" s="70" t="s">
        <v>5606</v>
      </c>
      <c r="C5967" s="71" t="s">
        <v>14</v>
      </c>
      <c r="D5967" s="72">
        <v>116.68</v>
      </c>
    </row>
    <row r="5968" spans="1:4" x14ac:dyDescent="0.25">
      <c r="A5968" s="71">
        <v>97521</v>
      </c>
      <c r="B5968" s="70" t="s">
        <v>5607</v>
      </c>
      <c r="C5968" s="71" t="s">
        <v>14</v>
      </c>
      <c r="D5968" s="72">
        <v>107</v>
      </c>
    </row>
    <row r="5969" spans="1:4" x14ac:dyDescent="0.25">
      <c r="A5969" s="71">
        <v>97452</v>
      </c>
      <c r="B5969" s="70" t="s">
        <v>5608</v>
      </c>
      <c r="C5969" s="71" t="s">
        <v>14</v>
      </c>
      <c r="D5969" s="72">
        <v>184.19</v>
      </c>
    </row>
    <row r="5970" spans="1:4" x14ac:dyDescent="0.25">
      <c r="A5970" s="71">
        <v>97485</v>
      </c>
      <c r="B5970" s="70" t="s">
        <v>5609</v>
      </c>
      <c r="C5970" s="71" t="s">
        <v>14</v>
      </c>
      <c r="D5970" s="72">
        <v>161.35</v>
      </c>
    </row>
    <row r="5971" spans="1:4" x14ac:dyDescent="0.25">
      <c r="A5971" s="71">
        <v>97523</v>
      </c>
      <c r="B5971" s="70" t="s">
        <v>5610</v>
      </c>
      <c r="C5971" s="71" t="s">
        <v>14</v>
      </c>
      <c r="D5971" s="72">
        <v>147.69999999999999</v>
      </c>
    </row>
    <row r="5972" spans="1:4" x14ac:dyDescent="0.25">
      <c r="A5972" s="71">
        <v>97454</v>
      </c>
      <c r="B5972" s="70" t="s">
        <v>5611</v>
      </c>
      <c r="C5972" s="71" t="s">
        <v>14</v>
      </c>
      <c r="D5972" s="72">
        <v>318.33999999999997</v>
      </c>
    </row>
    <row r="5973" spans="1:4" x14ac:dyDescent="0.25">
      <c r="A5973" s="71">
        <v>97487</v>
      </c>
      <c r="B5973" s="70" t="s">
        <v>5612</v>
      </c>
      <c r="C5973" s="71" t="s">
        <v>14</v>
      </c>
      <c r="D5973" s="72">
        <v>299.41000000000003</v>
      </c>
    </row>
    <row r="5974" spans="1:4" x14ac:dyDescent="0.25">
      <c r="A5974" s="71">
        <v>97525</v>
      </c>
      <c r="B5974" s="70" t="s">
        <v>5613</v>
      </c>
      <c r="C5974" s="71" t="s">
        <v>14</v>
      </c>
      <c r="D5974" s="72">
        <v>279.69</v>
      </c>
    </row>
    <row r="5975" spans="1:4" x14ac:dyDescent="0.25">
      <c r="A5975" s="71">
        <v>97456</v>
      </c>
      <c r="B5975" s="70" t="s">
        <v>5614</v>
      </c>
      <c r="C5975" s="71" t="s">
        <v>14</v>
      </c>
      <c r="D5975" s="72">
        <v>731.66</v>
      </c>
    </row>
    <row r="5976" spans="1:4" x14ac:dyDescent="0.25">
      <c r="A5976" s="71">
        <v>97489</v>
      </c>
      <c r="B5976" s="70" t="s">
        <v>5615</v>
      </c>
      <c r="C5976" s="71" t="s">
        <v>14</v>
      </c>
      <c r="D5976" s="72">
        <v>716.57</v>
      </c>
    </row>
    <row r="5977" spans="1:4" x14ac:dyDescent="0.25">
      <c r="A5977" s="71">
        <v>97527</v>
      </c>
      <c r="B5977" s="70" t="s">
        <v>5616</v>
      </c>
      <c r="C5977" s="71" t="s">
        <v>14</v>
      </c>
      <c r="D5977" s="72">
        <v>690.84</v>
      </c>
    </row>
    <row r="5978" spans="1:4" x14ac:dyDescent="0.25">
      <c r="A5978" s="71">
        <v>97434</v>
      </c>
      <c r="B5978" s="70" t="s">
        <v>5617</v>
      </c>
      <c r="C5978" s="71" t="s">
        <v>14</v>
      </c>
      <c r="D5978" s="72">
        <v>85.42</v>
      </c>
    </row>
    <row r="5979" spans="1:4" x14ac:dyDescent="0.25">
      <c r="A5979" s="71">
        <v>97436</v>
      </c>
      <c r="B5979" s="70" t="s">
        <v>5618</v>
      </c>
      <c r="C5979" s="71" t="s">
        <v>14</v>
      </c>
      <c r="D5979" s="72">
        <v>101.08</v>
      </c>
    </row>
    <row r="5980" spans="1:4" x14ac:dyDescent="0.25">
      <c r="A5980" s="71">
        <v>97438</v>
      </c>
      <c r="B5980" s="70" t="s">
        <v>5619</v>
      </c>
      <c r="C5980" s="71" t="s">
        <v>14</v>
      </c>
      <c r="D5980" s="72">
        <v>115.48</v>
      </c>
    </row>
    <row r="5981" spans="1:4" x14ac:dyDescent="0.25">
      <c r="A5981" s="71">
        <v>97547</v>
      </c>
      <c r="B5981" s="70" t="s">
        <v>5620</v>
      </c>
      <c r="C5981" s="71" t="s">
        <v>14</v>
      </c>
      <c r="D5981" s="72">
        <v>33.93</v>
      </c>
    </row>
    <row r="5982" spans="1:4" x14ac:dyDescent="0.25">
      <c r="A5982" s="71">
        <v>97549</v>
      </c>
      <c r="B5982" s="70" t="s">
        <v>5621</v>
      </c>
      <c r="C5982" s="71" t="s">
        <v>14</v>
      </c>
      <c r="D5982" s="72">
        <v>49.93</v>
      </c>
    </row>
    <row r="5983" spans="1:4" x14ac:dyDescent="0.25">
      <c r="A5983" s="71">
        <v>97551</v>
      </c>
      <c r="B5983" s="70" t="s">
        <v>5622</v>
      </c>
      <c r="C5983" s="71" t="s">
        <v>14</v>
      </c>
      <c r="D5983" s="72">
        <v>82.08</v>
      </c>
    </row>
    <row r="5984" spans="1:4" x14ac:dyDescent="0.25">
      <c r="A5984" s="71">
        <v>97480</v>
      </c>
      <c r="B5984" s="70" t="s">
        <v>5623</v>
      </c>
      <c r="C5984" s="71" t="s">
        <v>14</v>
      </c>
      <c r="D5984" s="72">
        <v>57.02</v>
      </c>
    </row>
    <row r="5985" spans="1:4" x14ac:dyDescent="0.25">
      <c r="A5985" s="71">
        <v>97518</v>
      </c>
      <c r="B5985" s="70" t="s">
        <v>5624</v>
      </c>
      <c r="C5985" s="71" t="s">
        <v>14</v>
      </c>
      <c r="D5985" s="72">
        <v>53.33</v>
      </c>
    </row>
    <row r="5986" spans="1:4" x14ac:dyDescent="0.25">
      <c r="A5986" s="71">
        <v>97482</v>
      </c>
      <c r="B5986" s="70" t="s">
        <v>5625</v>
      </c>
      <c r="C5986" s="71" t="s">
        <v>14</v>
      </c>
      <c r="D5986" s="72">
        <v>83.01</v>
      </c>
    </row>
    <row r="5987" spans="1:4" x14ac:dyDescent="0.25">
      <c r="A5987" s="71">
        <v>97520</v>
      </c>
      <c r="B5987" s="70" t="s">
        <v>5626</v>
      </c>
      <c r="C5987" s="71" t="s">
        <v>14</v>
      </c>
      <c r="D5987" s="72">
        <v>76.5</v>
      </c>
    </row>
    <row r="5988" spans="1:4" x14ac:dyDescent="0.25">
      <c r="A5988" s="71">
        <v>97484</v>
      </c>
      <c r="B5988" s="70" t="s">
        <v>5627</v>
      </c>
      <c r="C5988" s="71" t="s">
        <v>14</v>
      </c>
      <c r="D5988" s="72">
        <v>116.68</v>
      </c>
    </row>
    <row r="5989" spans="1:4" x14ac:dyDescent="0.25">
      <c r="A5989" s="71">
        <v>97522</v>
      </c>
      <c r="B5989" s="70" t="s">
        <v>5628</v>
      </c>
      <c r="C5989" s="71" t="s">
        <v>14</v>
      </c>
      <c r="D5989" s="72">
        <v>107</v>
      </c>
    </row>
    <row r="5990" spans="1:4" x14ac:dyDescent="0.25">
      <c r="A5990" s="71">
        <v>97453</v>
      </c>
      <c r="B5990" s="70" t="s">
        <v>5629</v>
      </c>
      <c r="C5990" s="71" t="s">
        <v>14</v>
      </c>
      <c r="D5990" s="72">
        <v>196.02</v>
      </c>
    </row>
    <row r="5991" spans="1:4" x14ac:dyDescent="0.25">
      <c r="A5991" s="71">
        <v>97486</v>
      </c>
      <c r="B5991" s="70" t="s">
        <v>5630</v>
      </c>
      <c r="C5991" s="71" t="s">
        <v>14</v>
      </c>
      <c r="D5991" s="72">
        <v>173.18</v>
      </c>
    </row>
    <row r="5992" spans="1:4" x14ac:dyDescent="0.25">
      <c r="A5992" s="71">
        <v>97524</v>
      </c>
      <c r="B5992" s="70" t="s">
        <v>5631</v>
      </c>
      <c r="C5992" s="71" t="s">
        <v>14</v>
      </c>
      <c r="D5992" s="72">
        <v>159.53</v>
      </c>
    </row>
    <row r="5993" spans="1:4" x14ac:dyDescent="0.25">
      <c r="A5993" s="71">
        <v>97455</v>
      </c>
      <c r="B5993" s="70" t="s">
        <v>5632</v>
      </c>
      <c r="C5993" s="71" t="s">
        <v>14</v>
      </c>
      <c r="D5993" s="72">
        <v>337.26</v>
      </c>
    </row>
    <row r="5994" spans="1:4" x14ac:dyDescent="0.25">
      <c r="A5994" s="71">
        <v>97488</v>
      </c>
      <c r="B5994" s="70" t="s">
        <v>5633</v>
      </c>
      <c r="C5994" s="71" t="s">
        <v>14</v>
      </c>
      <c r="D5994" s="72">
        <v>318.33</v>
      </c>
    </row>
    <row r="5995" spans="1:4" x14ac:dyDescent="0.25">
      <c r="A5995" s="71">
        <v>97526</v>
      </c>
      <c r="B5995" s="70" t="s">
        <v>5634</v>
      </c>
      <c r="C5995" s="71" t="s">
        <v>14</v>
      </c>
      <c r="D5995" s="72">
        <v>298.61</v>
      </c>
    </row>
    <row r="5996" spans="1:4" x14ac:dyDescent="0.25">
      <c r="A5996" s="71">
        <v>97457</v>
      </c>
      <c r="B5996" s="70" t="s">
        <v>5635</v>
      </c>
      <c r="C5996" s="71" t="s">
        <v>14</v>
      </c>
      <c r="D5996" s="72">
        <v>646.77</v>
      </c>
    </row>
    <row r="5997" spans="1:4" x14ac:dyDescent="0.25">
      <c r="A5997" s="71">
        <v>97490</v>
      </c>
      <c r="B5997" s="70" t="s">
        <v>5636</v>
      </c>
      <c r="C5997" s="71" t="s">
        <v>14</v>
      </c>
      <c r="D5997" s="72">
        <v>631.67999999999995</v>
      </c>
    </row>
    <row r="5998" spans="1:4" x14ac:dyDescent="0.25">
      <c r="A5998" s="71">
        <v>97528</v>
      </c>
      <c r="B5998" s="70" t="s">
        <v>5637</v>
      </c>
      <c r="C5998" s="71" t="s">
        <v>14</v>
      </c>
      <c r="D5998" s="72">
        <v>605.95000000000005</v>
      </c>
    </row>
    <row r="5999" spans="1:4" x14ac:dyDescent="0.25">
      <c r="A5999" s="71">
        <v>101906</v>
      </c>
      <c r="B5999" s="70" t="s">
        <v>5638</v>
      </c>
      <c r="C5999" s="71" t="s">
        <v>14</v>
      </c>
      <c r="D5999" s="72">
        <v>647.45000000000005</v>
      </c>
    </row>
    <row r="6000" spans="1:4" x14ac:dyDescent="0.25">
      <c r="A6000" s="71">
        <v>101907</v>
      </c>
      <c r="B6000" s="70" t="s">
        <v>5639</v>
      </c>
      <c r="C6000" s="71" t="s">
        <v>14</v>
      </c>
      <c r="D6000" s="72">
        <v>699.55</v>
      </c>
    </row>
    <row r="6001" spans="1:4" x14ac:dyDescent="0.25">
      <c r="A6001" s="71">
        <v>101911</v>
      </c>
      <c r="B6001" s="70" t="s">
        <v>5640</v>
      </c>
      <c r="C6001" s="71" t="s">
        <v>14</v>
      </c>
      <c r="D6001" s="72">
        <v>334.9</v>
      </c>
    </row>
    <row r="6002" spans="1:4" x14ac:dyDescent="0.25">
      <c r="A6002" s="71">
        <v>101908</v>
      </c>
      <c r="B6002" s="70" t="s">
        <v>5641</v>
      </c>
      <c r="C6002" s="71" t="s">
        <v>14</v>
      </c>
      <c r="D6002" s="72">
        <v>213.36</v>
      </c>
    </row>
    <row r="6003" spans="1:4" x14ac:dyDescent="0.25">
      <c r="A6003" s="71">
        <v>101909</v>
      </c>
      <c r="B6003" s="70" t="s">
        <v>5642</v>
      </c>
      <c r="C6003" s="71" t="s">
        <v>14</v>
      </c>
      <c r="D6003" s="72">
        <v>248.09</v>
      </c>
    </row>
    <row r="6004" spans="1:4" x14ac:dyDescent="0.25">
      <c r="A6004" s="71">
        <v>101910</v>
      </c>
      <c r="B6004" s="70" t="s">
        <v>5643</v>
      </c>
      <c r="C6004" s="71" t="s">
        <v>14</v>
      </c>
      <c r="D6004" s="72">
        <v>291.49</v>
      </c>
    </row>
    <row r="6005" spans="1:4" x14ac:dyDescent="0.25">
      <c r="A6005" s="71">
        <v>101905</v>
      </c>
      <c r="B6005" s="70" t="s">
        <v>5644</v>
      </c>
      <c r="C6005" s="71" t="s">
        <v>14</v>
      </c>
      <c r="D6005" s="72">
        <v>219.87</v>
      </c>
    </row>
    <row r="6006" spans="1:4" x14ac:dyDescent="0.25">
      <c r="A6006" s="71">
        <v>101916</v>
      </c>
      <c r="B6006" s="70" t="s">
        <v>5645</v>
      </c>
      <c r="C6006" s="71" t="s">
        <v>14</v>
      </c>
      <c r="D6006" s="72">
        <v>3447.36</v>
      </c>
    </row>
    <row r="6007" spans="1:4" x14ac:dyDescent="0.25">
      <c r="A6007" s="71">
        <v>101936</v>
      </c>
      <c r="B6007" s="70" t="s">
        <v>5646</v>
      </c>
      <c r="C6007" s="71" t="s">
        <v>14</v>
      </c>
      <c r="D6007" s="72">
        <v>7341.81</v>
      </c>
    </row>
    <row r="6008" spans="1:4" x14ac:dyDescent="0.25">
      <c r="A6008" s="71">
        <v>101937</v>
      </c>
      <c r="B6008" s="70" t="s">
        <v>5647</v>
      </c>
      <c r="C6008" s="71" t="s">
        <v>14</v>
      </c>
      <c r="D6008" s="72">
        <v>13362.87</v>
      </c>
    </row>
    <row r="6009" spans="1:4" x14ac:dyDescent="0.25">
      <c r="A6009" s="71">
        <v>92698</v>
      </c>
      <c r="B6009" s="70" t="s">
        <v>5648</v>
      </c>
      <c r="C6009" s="71" t="s">
        <v>14</v>
      </c>
      <c r="D6009" s="72">
        <v>20.7</v>
      </c>
    </row>
    <row r="6010" spans="1:4" x14ac:dyDescent="0.25">
      <c r="A6010" s="71">
        <v>92700</v>
      </c>
      <c r="B6010" s="70" t="s">
        <v>5649</v>
      </c>
      <c r="C6010" s="71" t="s">
        <v>14</v>
      </c>
      <c r="D6010" s="72">
        <v>33.6</v>
      </c>
    </row>
    <row r="6011" spans="1:4" x14ac:dyDescent="0.25">
      <c r="A6011" s="71">
        <v>92702</v>
      </c>
      <c r="B6011" s="70" t="s">
        <v>5650</v>
      </c>
      <c r="C6011" s="71" t="s">
        <v>14</v>
      </c>
      <c r="D6011" s="72">
        <v>52.31</v>
      </c>
    </row>
    <row r="6012" spans="1:4" x14ac:dyDescent="0.25">
      <c r="A6012" s="71">
        <v>92669</v>
      </c>
      <c r="B6012" s="70" t="s">
        <v>5651</v>
      </c>
      <c r="C6012" s="71" t="s">
        <v>14</v>
      </c>
      <c r="D6012" s="72">
        <v>39.83</v>
      </c>
    </row>
    <row r="6013" spans="1:4" x14ac:dyDescent="0.25">
      <c r="A6013" s="71">
        <v>92671</v>
      </c>
      <c r="B6013" s="70" t="s">
        <v>5652</v>
      </c>
      <c r="C6013" s="71" t="s">
        <v>14</v>
      </c>
      <c r="D6013" s="72">
        <v>52.92</v>
      </c>
    </row>
    <row r="6014" spans="1:4" x14ac:dyDescent="0.25">
      <c r="A6014" s="71">
        <v>92673</v>
      </c>
      <c r="B6014" s="70" t="s">
        <v>5653</v>
      </c>
      <c r="C6014" s="71" t="s">
        <v>14</v>
      </c>
      <c r="D6014" s="72">
        <v>61.15</v>
      </c>
    </row>
    <row r="6015" spans="1:4" x14ac:dyDescent="0.25">
      <c r="A6015" s="71">
        <v>92675</v>
      </c>
      <c r="B6015" s="70" t="s">
        <v>5654</v>
      </c>
      <c r="C6015" s="71" t="s">
        <v>14</v>
      </c>
      <c r="D6015" s="72">
        <v>80.09</v>
      </c>
    </row>
    <row r="6016" spans="1:4" x14ac:dyDescent="0.25">
      <c r="A6016" s="71">
        <v>92677</v>
      </c>
      <c r="B6016" s="70" t="s">
        <v>5655</v>
      </c>
      <c r="C6016" s="71" t="s">
        <v>14</v>
      </c>
      <c r="D6016" s="72">
        <v>133.69999999999999</v>
      </c>
    </row>
    <row r="6017" spans="1:4" x14ac:dyDescent="0.25">
      <c r="A6017" s="71">
        <v>92635</v>
      </c>
      <c r="B6017" s="70" t="s">
        <v>5656</v>
      </c>
      <c r="C6017" s="71" t="s">
        <v>14</v>
      </c>
      <c r="D6017" s="72">
        <v>212.04</v>
      </c>
    </row>
    <row r="6018" spans="1:4" x14ac:dyDescent="0.25">
      <c r="A6018" s="71">
        <v>92679</v>
      </c>
      <c r="B6018" s="70" t="s">
        <v>5657</v>
      </c>
      <c r="C6018" s="71" t="s">
        <v>14</v>
      </c>
      <c r="D6018" s="72">
        <v>185.12</v>
      </c>
    </row>
    <row r="6019" spans="1:4" x14ac:dyDescent="0.25">
      <c r="A6019" s="71">
        <v>92381</v>
      </c>
      <c r="B6019" s="70" t="s">
        <v>5658</v>
      </c>
      <c r="C6019" s="71" t="s">
        <v>14</v>
      </c>
      <c r="D6019" s="72">
        <v>52.81</v>
      </c>
    </row>
    <row r="6020" spans="1:4" x14ac:dyDescent="0.25">
      <c r="A6020" s="71">
        <v>92383</v>
      </c>
      <c r="B6020" s="70" t="s">
        <v>5659</v>
      </c>
      <c r="C6020" s="71" t="s">
        <v>14</v>
      </c>
      <c r="D6020" s="72">
        <v>67.64</v>
      </c>
    </row>
    <row r="6021" spans="1:4" x14ac:dyDescent="0.25">
      <c r="A6021" s="71">
        <v>92385</v>
      </c>
      <c r="B6021" s="70" t="s">
        <v>5660</v>
      </c>
      <c r="C6021" s="71" t="s">
        <v>14</v>
      </c>
      <c r="D6021" s="72">
        <v>77.92</v>
      </c>
    </row>
    <row r="6022" spans="1:4" x14ac:dyDescent="0.25">
      <c r="A6022" s="71">
        <v>92350</v>
      </c>
      <c r="B6022" s="70" t="s">
        <v>5661</v>
      </c>
      <c r="C6022" s="71" t="s">
        <v>14</v>
      </c>
      <c r="D6022" s="72">
        <v>99.48</v>
      </c>
    </row>
    <row r="6023" spans="1:4" x14ac:dyDescent="0.25">
      <c r="A6023" s="71">
        <v>92387</v>
      </c>
      <c r="B6023" s="70" t="s">
        <v>5662</v>
      </c>
      <c r="C6023" s="71" t="s">
        <v>14</v>
      </c>
      <c r="D6023" s="72">
        <v>99.39</v>
      </c>
    </row>
    <row r="6024" spans="1:4" x14ac:dyDescent="0.25">
      <c r="A6024" s="71">
        <v>92352</v>
      </c>
      <c r="B6024" s="70" t="s">
        <v>5663</v>
      </c>
      <c r="C6024" s="71" t="s">
        <v>14</v>
      </c>
      <c r="D6024" s="72">
        <v>154.46</v>
      </c>
    </row>
    <row r="6025" spans="1:4" x14ac:dyDescent="0.25">
      <c r="A6025" s="71">
        <v>92389</v>
      </c>
      <c r="B6025" s="70" t="s">
        <v>5664</v>
      </c>
      <c r="C6025" s="71" t="s">
        <v>14</v>
      </c>
      <c r="D6025" s="72">
        <v>156.84</v>
      </c>
    </row>
    <row r="6026" spans="1:4" x14ac:dyDescent="0.25">
      <c r="A6026" s="71">
        <v>92354</v>
      </c>
      <c r="B6026" s="70" t="s">
        <v>5665</v>
      </c>
      <c r="C6026" s="71" t="s">
        <v>14</v>
      </c>
      <c r="D6026" s="72">
        <v>207.25</v>
      </c>
    </row>
    <row r="6027" spans="1:4" x14ac:dyDescent="0.25">
      <c r="A6027" s="71">
        <v>92699</v>
      </c>
      <c r="B6027" s="70" t="s">
        <v>5666</v>
      </c>
      <c r="C6027" s="71" t="s">
        <v>14</v>
      </c>
      <c r="D6027" s="72">
        <v>19.3</v>
      </c>
    </row>
    <row r="6028" spans="1:4" x14ac:dyDescent="0.25">
      <c r="A6028" s="71">
        <v>92701</v>
      </c>
      <c r="B6028" s="70" t="s">
        <v>5667</v>
      </c>
      <c r="C6028" s="71" t="s">
        <v>14</v>
      </c>
      <c r="D6028" s="72">
        <v>31.51</v>
      </c>
    </row>
    <row r="6029" spans="1:4" x14ac:dyDescent="0.25">
      <c r="A6029" s="71">
        <v>92703</v>
      </c>
      <c r="B6029" s="70" t="s">
        <v>5668</v>
      </c>
      <c r="C6029" s="71" t="s">
        <v>14</v>
      </c>
      <c r="D6029" s="72">
        <v>49.74</v>
      </c>
    </row>
    <row r="6030" spans="1:4" x14ac:dyDescent="0.25">
      <c r="A6030" s="71">
        <v>92670</v>
      </c>
      <c r="B6030" s="70" t="s">
        <v>5669</v>
      </c>
      <c r="C6030" s="71" t="s">
        <v>14</v>
      </c>
      <c r="D6030" s="72">
        <v>37.26</v>
      </c>
    </row>
    <row r="6031" spans="1:4" x14ac:dyDescent="0.25">
      <c r="A6031" s="71">
        <v>92672</v>
      </c>
      <c r="B6031" s="70" t="s">
        <v>5670</v>
      </c>
      <c r="C6031" s="71" t="s">
        <v>14</v>
      </c>
      <c r="D6031" s="72">
        <v>47.82</v>
      </c>
    </row>
    <row r="6032" spans="1:4" x14ac:dyDescent="0.25">
      <c r="A6032" s="71">
        <v>92674</v>
      </c>
      <c r="B6032" s="70" t="s">
        <v>5671</v>
      </c>
      <c r="C6032" s="71" t="s">
        <v>14</v>
      </c>
      <c r="D6032" s="72">
        <v>57.63</v>
      </c>
    </row>
    <row r="6033" spans="1:4" x14ac:dyDescent="0.25">
      <c r="A6033" s="71">
        <v>92676</v>
      </c>
      <c r="B6033" s="70" t="s">
        <v>5672</v>
      </c>
      <c r="C6033" s="71" t="s">
        <v>14</v>
      </c>
      <c r="D6033" s="72">
        <v>77.7</v>
      </c>
    </row>
    <row r="6034" spans="1:4" x14ac:dyDescent="0.25">
      <c r="A6034" s="71">
        <v>92678</v>
      </c>
      <c r="B6034" s="70" t="s">
        <v>5673</v>
      </c>
      <c r="C6034" s="71" t="s">
        <v>14</v>
      </c>
      <c r="D6034" s="72">
        <v>123.18</v>
      </c>
    </row>
    <row r="6035" spans="1:4" x14ac:dyDescent="0.25">
      <c r="A6035" s="71">
        <v>92636</v>
      </c>
      <c r="B6035" s="70" t="s">
        <v>5674</v>
      </c>
      <c r="C6035" s="71" t="s">
        <v>14</v>
      </c>
      <c r="D6035" s="72">
        <v>191.76</v>
      </c>
    </row>
    <row r="6036" spans="1:4" x14ac:dyDescent="0.25">
      <c r="A6036" s="71">
        <v>92680</v>
      </c>
      <c r="B6036" s="70" t="s">
        <v>5675</v>
      </c>
      <c r="C6036" s="71" t="s">
        <v>14</v>
      </c>
      <c r="D6036" s="72">
        <v>164.84</v>
      </c>
    </row>
    <row r="6037" spans="1:4" x14ac:dyDescent="0.25">
      <c r="A6037" s="71">
        <v>92382</v>
      </c>
      <c r="B6037" s="70" t="s">
        <v>5676</v>
      </c>
      <c r="C6037" s="71" t="s">
        <v>14</v>
      </c>
      <c r="D6037" s="72">
        <v>50.24</v>
      </c>
    </row>
    <row r="6038" spans="1:4" x14ac:dyDescent="0.25">
      <c r="A6038" s="71">
        <v>92384</v>
      </c>
      <c r="B6038" s="70" t="s">
        <v>5677</v>
      </c>
      <c r="C6038" s="71" t="s">
        <v>14</v>
      </c>
      <c r="D6038" s="72">
        <v>62.54</v>
      </c>
    </row>
    <row r="6039" spans="1:4" x14ac:dyDescent="0.25">
      <c r="A6039" s="71">
        <v>92386</v>
      </c>
      <c r="B6039" s="70" t="s">
        <v>5678</v>
      </c>
      <c r="C6039" s="71" t="s">
        <v>14</v>
      </c>
      <c r="D6039" s="72">
        <v>74.400000000000006</v>
      </c>
    </row>
    <row r="6040" spans="1:4" x14ac:dyDescent="0.25">
      <c r="A6040" s="71">
        <v>92351</v>
      </c>
      <c r="B6040" s="70" t="s">
        <v>5679</v>
      </c>
      <c r="C6040" s="71" t="s">
        <v>14</v>
      </c>
      <c r="D6040" s="72">
        <v>97.09</v>
      </c>
    </row>
    <row r="6041" spans="1:4" x14ac:dyDescent="0.25">
      <c r="A6041" s="71">
        <v>92388</v>
      </c>
      <c r="B6041" s="70" t="s">
        <v>5680</v>
      </c>
      <c r="C6041" s="71" t="s">
        <v>14</v>
      </c>
      <c r="D6041" s="72">
        <v>97</v>
      </c>
    </row>
    <row r="6042" spans="1:4" x14ac:dyDescent="0.25">
      <c r="A6042" s="71">
        <v>92353</v>
      </c>
      <c r="B6042" s="70" t="s">
        <v>5681</v>
      </c>
      <c r="C6042" s="71" t="s">
        <v>14</v>
      </c>
      <c r="D6042" s="72">
        <v>143.94</v>
      </c>
    </row>
    <row r="6043" spans="1:4" x14ac:dyDescent="0.25">
      <c r="A6043" s="71">
        <v>92390</v>
      </c>
      <c r="B6043" s="70" t="s">
        <v>5682</v>
      </c>
      <c r="C6043" s="71" t="s">
        <v>14</v>
      </c>
      <c r="D6043" s="72">
        <v>146.32</v>
      </c>
    </row>
    <row r="6044" spans="1:4" x14ac:dyDescent="0.25">
      <c r="A6044" s="71">
        <v>92355</v>
      </c>
      <c r="B6044" s="70" t="s">
        <v>5683</v>
      </c>
      <c r="C6044" s="71" t="s">
        <v>14</v>
      </c>
      <c r="D6044" s="72">
        <v>186.97</v>
      </c>
    </row>
    <row r="6045" spans="1:4" x14ac:dyDescent="0.25">
      <c r="A6045" s="71">
        <v>101925</v>
      </c>
      <c r="B6045" s="70" t="s">
        <v>5684</v>
      </c>
      <c r="C6045" s="71" t="s">
        <v>14</v>
      </c>
      <c r="D6045" s="72">
        <v>313.64999999999998</v>
      </c>
    </row>
    <row r="6046" spans="1:4" x14ac:dyDescent="0.25">
      <c r="A6046" s="71">
        <v>101934</v>
      </c>
      <c r="B6046" s="70" t="s">
        <v>5685</v>
      </c>
      <c r="C6046" s="71" t="s">
        <v>14</v>
      </c>
      <c r="D6046" s="72">
        <v>321.58999999999997</v>
      </c>
    </row>
    <row r="6047" spans="1:4" x14ac:dyDescent="0.25">
      <c r="A6047" s="71">
        <v>97541</v>
      </c>
      <c r="B6047" s="70" t="s">
        <v>5686</v>
      </c>
      <c r="C6047" s="71" t="s">
        <v>14</v>
      </c>
      <c r="D6047" s="72">
        <v>27.25</v>
      </c>
    </row>
    <row r="6048" spans="1:4" x14ac:dyDescent="0.25">
      <c r="A6048" s="71">
        <v>97462</v>
      </c>
      <c r="B6048" s="70" t="s">
        <v>19350</v>
      </c>
      <c r="C6048" s="71" t="s">
        <v>14</v>
      </c>
      <c r="D6048" s="72">
        <v>29.17</v>
      </c>
    </row>
    <row r="6049" spans="1:4" x14ac:dyDescent="0.25">
      <c r="A6049" s="71">
        <v>97544</v>
      </c>
      <c r="B6049" s="70" t="s">
        <v>5687</v>
      </c>
      <c r="C6049" s="71" t="s">
        <v>14</v>
      </c>
      <c r="D6049" s="72">
        <v>45.86</v>
      </c>
    </row>
    <row r="6050" spans="1:4" x14ac:dyDescent="0.25">
      <c r="A6050" s="71">
        <v>97500</v>
      </c>
      <c r="B6050" s="70" t="s">
        <v>5688</v>
      </c>
      <c r="C6050" s="71" t="s">
        <v>14</v>
      </c>
      <c r="D6050" s="72">
        <v>26.71</v>
      </c>
    </row>
    <row r="6051" spans="1:4" x14ac:dyDescent="0.25">
      <c r="A6051" s="71">
        <v>97465</v>
      </c>
      <c r="B6051" s="70" t="s">
        <v>19351</v>
      </c>
      <c r="C6051" s="71" t="s">
        <v>14</v>
      </c>
      <c r="D6051" s="72">
        <v>61.24</v>
      </c>
    </row>
    <row r="6052" spans="1:4" x14ac:dyDescent="0.25">
      <c r="A6052" s="71">
        <v>97503</v>
      </c>
      <c r="B6052" s="70" t="s">
        <v>19352</v>
      </c>
      <c r="C6052" s="71" t="s">
        <v>14</v>
      </c>
      <c r="D6052" s="72">
        <v>56.9</v>
      </c>
    </row>
    <row r="6053" spans="1:4" x14ac:dyDescent="0.25">
      <c r="A6053" s="71">
        <v>97468</v>
      </c>
      <c r="B6053" s="70" t="s">
        <v>19353</v>
      </c>
      <c r="C6053" s="71" t="s">
        <v>14</v>
      </c>
      <c r="D6053" s="72">
        <v>77.88</v>
      </c>
    </row>
    <row r="6054" spans="1:4" x14ac:dyDescent="0.25">
      <c r="A6054" s="71">
        <v>97506</v>
      </c>
      <c r="B6054" s="70" t="s">
        <v>19354</v>
      </c>
      <c r="C6054" s="71" t="s">
        <v>14</v>
      </c>
      <c r="D6054" s="72">
        <v>71.459999999999994</v>
      </c>
    </row>
    <row r="6055" spans="1:4" x14ac:dyDescent="0.25">
      <c r="A6055" s="71">
        <v>97444</v>
      </c>
      <c r="B6055" s="70" t="s">
        <v>19355</v>
      </c>
      <c r="C6055" s="71" t="s">
        <v>14</v>
      </c>
      <c r="D6055" s="72">
        <v>132.16999999999999</v>
      </c>
    </row>
    <row r="6056" spans="1:4" x14ac:dyDescent="0.25">
      <c r="A6056" s="71">
        <v>97471</v>
      </c>
      <c r="B6056" s="70" t="s">
        <v>5689</v>
      </c>
      <c r="C6056" s="71" t="s">
        <v>14</v>
      </c>
      <c r="D6056" s="72">
        <v>116.94</v>
      </c>
    </row>
    <row r="6057" spans="1:4" x14ac:dyDescent="0.25">
      <c r="A6057" s="71">
        <v>97509</v>
      </c>
      <c r="B6057" s="70" t="s">
        <v>5690</v>
      </c>
      <c r="C6057" s="71" t="s">
        <v>14</v>
      </c>
      <c r="D6057" s="72">
        <v>107.83</v>
      </c>
    </row>
    <row r="6058" spans="1:4" x14ac:dyDescent="0.25">
      <c r="A6058" s="71">
        <v>97447</v>
      </c>
      <c r="B6058" s="70" t="s">
        <v>5691</v>
      </c>
      <c r="C6058" s="71" t="s">
        <v>14</v>
      </c>
      <c r="D6058" s="72">
        <v>232.11</v>
      </c>
    </row>
    <row r="6059" spans="1:4" x14ac:dyDescent="0.25">
      <c r="A6059" s="71">
        <v>97475</v>
      </c>
      <c r="B6059" s="70" t="s">
        <v>5692</v>
      </c>
      <c r="C6059" s="71" t="s">
        <v>14</v>
      </c>
      <c r="D6059" s="72">
        <v>219.47</v>
      </c>
    </row>
    <row r="6060" spans="1:4" x14ac:dyDescent="0.25">
      <c r="A6060" s="71">
        <v>97512</v>
      </c>
      <c r="B6060" s="70" t="s">
        <v>5693</v>
      </c>
      <c r="C6060" s="71" t="s">
        <v>14</v>
      </c>
      <c r="D6060" s="72">
        <v>206.41</v>
      </c>
    </row>
    <row r="6061" spans="1:4" x14ac:dyDescent="0.25">
      <c r="A6061" s="71">
        <v>97450</v>
      </c>
      <c r="B6061" s="70" t="s">
        <v>5694</v>
      </c>
      <c r="C6061" s="71" t="s">
        <v>14</v>
      </c>
      <c r="D6061" s="72">
        <v>303.45</v>
      </c>
    </row>
    <row r="6062" spans="1:4" x14ac:dyDescent="0.25">
      <c r="A6062" s="71">
        <v>97478</v>
      </c>
      <c r="B6062" s="70" t="s">
        <v>5695</v>
      </c>
      <c r="C6062" s="71" t="s">
        <v>14</v>
      </c>
      <c r="D6062" s="72">
        <v>293.41000000000003</v>
      </c>
    </row>
    <row r="6063" spans="1:4" x14ac:dyDescent="0.25">
      <c r="A6063" s="71">
        <v>97515</v>
      </c>
      <c r="B6063" s="70" t="s">
        <v>5696</v>
      </c>
      <c r="C6063" s="71" t="s">
        <v>14</v>
      </c>
      <c r="D6063" s="72">
        <v>276.22000000000003</v>
      </c>
    </row>
    <row r="6064" spans="1:4" x14ac:dyDescent="0.25">
      <c r="A6064" s="71">
        <v>92928</v>
      </c>
      <c r="B6064" s="70" t="s">
        <v>5697</v>
      </c>
      <c r="C6064" s="71" t="s">
        <v>14</v>
      </c>
      <c r="D6064" s="72">
        <v>52.64</v>
      </c>
    </row>
    <row r="6065" spans="1:4" x14ac:dyDescent="0.25">
      <c r="A6065" s="71">
        <v>92943</v>
      </c>
      <c r="B6065" s="70" t="s">
        <v>5698</v>
      </c>
      <c r="C6065" s="71" t="s">
        <v>14</v>
      </c>
      <c r="D6065" s="72">
        <v>41.43</v>
      </c>
    </row>
    <row r="6066" spans="1:4" x14ac:dyDescent="0.25">
      <c r="A6066" s="71">
        <v>92929</v>
      </c>
      <c r="B6066" s="70" t="s">
        <v>5699</v>
      </c>
      <c r="C6066" s="71" t="s">
        <v>14</v>
      </c>
      <c r="D6066" s="72">
        <v>52.64</v>
      </c>
    </row>
    <row r="6067" spans="1:4" x14ac:dyDescent="0.25">
      <c r="A6067" s="71">
        <v>92944</v>
      </c>
      <c r="B6067" s="70" t="s">
        <v>5700</v>
      </c>
      <c r="C6067" s="71" t="s">
        <v>14</v>
      </c>
      <c r="D6067" s="72">
        <v>41.43</v>
      </c>
    </row>
    <row r="6068" spans="1:4" x14ac:dyDescent="0.25">
      <c r="A6068" s="71">
        <v>92930</v>
      </c>
      <c r="B6068" s="70" t="s">
        <v>5701</v>
      </c>
      <c r="C6068" s="71" t="s">
        <v>14</v>
      </c>
      <c r="D6068" s="72">
        <v>52.64</v>
      </c>
    </row>
    <row r="6069" spans="1:4" x14ac:dyDescent="0.25">
      <c r="A6069" s="71">
        <v>92945</v>
      </c>
      <c r="B6069" s="70" t="s">
        <v>5702</v>
      </c>
      <c r="C6069" s="71" t="s">
        <v>14</v>
      </c>
      <c r="D6069" s="72">
        <v>41.43</v>
      </c>
    </row>
    <row r="6070" spans="1:4" x14ac:dyDescent="0.25">
      <c r="A6070" s="71">
        <v>92925</v>
      </c>
      <c r="B6070" s="70" t="s">
        <v>5703</v>
      </c>
      <c r="C6070" s="71" t="s">
        <v>14</v>
      </c>
      <c r="D6070" s="72">
        <v>45.87</v>
      </c>
    </row>
    <row r="6071" spans="1:4" x14ac:dyDescent="0.25">
      <c r="A6071" s="71">
        <v>92940</v>
      </c>
      <c r="B6071" s="70" t="s">
        <v>5704</v>
      </c>
      <c r="C6071" s="71" t="s">
        <v>14</v>
      </c>
      <c r="D6071" s="72">
        <v>36.04</v>
      </c>
    </row>
    <row r="6072" spans="1:4" x14ac:dyDescent="0.25">
      <c r="A6072" s="71">
        <v>92926</v>
      </c>
      <c r="B6072" s="70" t="s">
        <v>5705</v>
      </c>
      <c r="C6072" s="71" t="s">
        <v>14</v>
      </c>
      <c r="D6072" s="72">
        <v>45.86</v>
      </c>
    </row>
    <row r="6073" spans="1:4" x14ac:dyDescent="0.25">
      <c r="A6073" s="71">
        <v>92941</v>
      </c>
      <c r="B6073" s="70" t="s">
        <v>5706</v>
      </c>
      <c r="C6073" s="71" t="s">
        <v>14</v>
      </c>
      <c r="D6073" s="72">
        <v>36.03</v>
      </c>
    </row>
    <row r="6074" spans="1:4" x14ac:dyDescent="0.25">
      <c r="A6074" s="71">
        <v>92927</v>
      </c>
      <c r="B6074" s="70" t="s">
        <v>5707</v>
      </c>
      <c r="C6074" s="71" t="s">
        <v>14</v>
      </c>
      <c r="D6074" s="72">
        <v>45.86</v>
      </c>
    </row>
    <row r="6075" spans="1:4" x14ac:dyDescent="0.25">
      <c r="A6075" s="71">
        <v>92942</v>
      </c>
      <c r="B6075" s="70" t="s">
        <v>5708</v>
      </c>
      <c r="C6075" s="71" t="s">
        <v>14</v>
      </c>
      <c r="D6075" s="72">
        <v>36.03</v>
      </c>
    </row>
    <row r="6076" spans="1:4" x14ac:dyDescent="0.25">
      <c r="A6076" s="71">
        <v>92918</v>
      </c>
      <c r="B6076" s="70" t="s">
        <v>5709</v>
      </c>
      <c r="C6076" s="71" t="s">
        <v>14</v>
      </c>
      <c r="D6076" s="72">
        <v>36.61</v>
      </c>
    </row>
    <row r="6077" spans="1:4" x14ac:dyDescent="0.25">
      <c r="A6077" s="71">
        <v>92938</v>
      </c>
      <c r="B6077" s="70" t="s">
        <v>5710</v>
      </c>
      <c r="C6077" s="71" t="s">
        <v>14</v>
      </c>
      <c r="D6077" s="72">
        <v>27.97</v>
      </c>
    </row>
    <row r="6078" spans="1:4" x14ac:dyDescent="0.25">
      <c r="A6078" s="71">
        <v>92920</v>
      </c>
      <c r="B6078" s="70" t="s">
        <v>5711</v>
      </c>
      <c r="C6078" s="71" t="s">
        <v>14</v>
      </c>
      <c r="D6078" s="72">
        <v>36.869999999999997</v>
      </c>
    </row>
    <row r="6079" spans="1:4" x14ac:dyDescent="0.25">
      <c r="A6079" s="71">
        <v>92939</v>
      </c>
      <c r="B6079" s="70" t="s">
        <v>5712</v>
      </c>
      <c r="C6079" s="71" t="s">
        <v>14</v>
      </c>
      <c r="D6079" s="72">
        <v>28.23</v>
      </c>
    </row>
    <row r="6080" spans="1:4" x14ac:dyDescent="0.25">
      <c r="A6080" s="71">
        <v>92910</v>
      </c>
      <c r="B6080" s="70" t="s">
        <v>5713</v>
      </c>
      <c r="C6080" s="71" t="s">
        <v>14</v>
      </c>
      <c r="D6080" s="72">
        <v>104.5</v>
      </c>
    </row>
    <row r="6081" spans="1:4" x14ac:dyDescent="0.25">
      <c r="A6081" s="71">
        <v>92934</v>
      </c>
      <c r="B6081" s="70" t="s">
        <v>5714</v>
      </c>
      <c r="C6081" s="71" t="s">
        <v>14</v>
      </c>
      <c r="D6081" s="72">
        <v>106.06</v>
      </c>
    </row>
    <row r="6082" spans="1:4" x14ac:dyDescent="0.25">
      <c r="A6082" s="71">
        <v>92949</v>
      </c>
      <c r="B6082" s="70" t="s">
        <v>5715</v>
      </c>
      <c r="C6082" s="71" t="s">
        <v>14</v>
      </c>
      <c r="D6082" s="72">
        <v>90.61</v>
      </c>
    </row>
    <row r="6083" spans="1:4" x14ac:dyDescent="0.25">
      <c r="A6083" s="71">
        <v>92911</v>
      </c>
      <c r="B6083" s="70" t="s">
        <v>5716</v>
      </c>
      <c r="C6083" s="71" t="s">
        <v>14</v>
      </c>
      <c r="D6083" s="72">
        <v>104.5</v>
      </c>
    </row>
    <row r="6084" spans="1:4" x14ac:dyDescent="0.25">
      <c r="A6084" s="71">
        <v>92935</v>
      </c>
      <c r="B6084" s="70" t="s">
        <v>5717</v>
      </c>
      <c r="C6084" s="71" t="s">
        <v>14</v>
      </c>
      <c r="D6084" s="72">
        <v>106.06</v>
      </c>
    </row>
    <row r="6085" spans="1:4" x14ac:dyDescent="0.25">
      <c r="A6085" s="71">
        <v>92950</v>
      </c>
      <c r="B6085" s="70" t="s">
        <v>5718</v>
      </c>
      <c r="C6085" s="71" t="s">
        <v>14</v>
      </c>
      <c r="D6085" s="72">
        <v>90.61</v>
      </c>
    </row>
    <row r="6086" spans="1:4" x14ac:dyDescent="0.25">
      <c r="A6086" s="71">
        <v>92907</v>
      </c>
      <c r="B6086" s="70" t="s">
        <v>5719</v>
      </c>
      <c r="C6086" s="71" t="s">
        <v>14</v>
      </c>
      <c r="D6086" s="72">
        <v>70.97</v>
      </c>
    </row>
    <row r="6087" spans="1:4" x14ac:dyDescent="0.25">
      <c r="A6087" s="71">
        <v>92931</v>
      </c>
      <c r="B6087" s="70" t="s">
        <v>5720</v>
      </c>
      <c r="C6087" s="71" t="s">
        <v>14</v>
      </c>
      <c r="D6087" s="72">
        <v>70.92</v>
      </c>
    </row>
    <row r="6088" spans="1:4" x14ac:dyDescent="0.25">
      <c r="A6088" s="71">
        <v>92946</v>
      </c>
      <c r="B6088" s="70" t="s">
        <v>5721</v>
      </c>
      <c r="C6088" s="71" t="s">
        <v>14</v>
      </c>
      <c r="D6088" s="72">
        <v>58.03</v>
      </c>
    </row>
    <row r="6089" spans="1:4" x14ac:dyDescent="0.25">
      <c r="A6089" s="71">
        <v>92908</v>
      </c>
      <c r="B6089" s="70" t="s">
        <v>5722</v>
      </c>
      <c r="C6089" s="71" t="s">
        <v>14</v>
      </c>
      <c r="D6089" s="72">
        <v>70.97</v>
      </c>
    </row>
    <row r="6090" spans="1:4" x14ac:dyDescent="0.25">
      <c r="A6090" s="71">
        <v>92932</v>
      </c>
      <c r="B6090" s="70" t="s">
        <v>5723</v>
      </c>
      <c r="C6090" s="71" t="s">
        <v>14</v>
      </c>
      <c r="D6090" s="72">
        <v>70.92</v>
      </c>
    </row>
    <row r="6091" spans="1:4" x14ac:dyDescent="0.25">
      <c r="A6091" s="71">
        <v>92947</v>
      </c>
      <c r="B6091" s="70" t="s">
        <v>5724</v>
      </c>
      <c r="C6091" s="71" t="s">
        <v>14</v>
      </c>
      <c r="D6091" s="72">
        <v>58.03</v>
      </c>
    </row>
    <row r="6092" spans="1:4" x14ac:dyDescent="0.25">
      <c r="A6092" s="71">
        <v>92909</v>
      </c>
      <c r="B6092" s="70" t="s">
        <v>5725</v>
      </c>
      <c r="C6092" s="71" t="s">
        <v>14</v>
      </c>
      <c r="D6092" s="72">
        <v>70.97</v>
      </c>
    </row>
    <row r="6093" spans="1:4" x14ac:dyDescent="0.25">
      <c r="A6093" s="71">
        <v>92933</v>
      </c>
      <c r="B6093" s="70" t="s">
        <v>5726</v>
      </c>
      <c r="C6093" s="71" t="s">
        <v>14</v>
      </c>
      <c r="D6093" s="72">
        <v>70.92</v>
      </c>
    </row>
    <row r="6094" spans="1:4" x14ac:dyDescent="0.25">
      <c r="A6094" s="71">
        <v>92948</v>
      </c>
      <c r="B6094" s="70" t="s">
        <v>5727</v>
      </c>
      <c r="C6094" s="71" t="s">
        <v>14</v>
      </c>
      <c r="D6094" s="72">
        <v>58.03</v>
      </c>
    </row>
    <row r="6095" spans="1:4" x14ac:dyDescent="0.25">
      <c r="A6095" s="71">
        <v>92912</v>
      </c>
      <c r="B6095" s="70" t="s">
        <v>5728</v>
      </c>
      <c r="C6095" s="71" t="s">
        <v>14</v>
      </c>
      <c r="D6095" s="72">
        <v>141.99</v>
      </c>
    </row>
    <row r="6096" spans="1:4" x14ac:dyDescent="0.25">
      <c r="A6096" s="71">
        <v>92913</v>
      </c>
      <c r="B6096" s="70" t="s">
        <v>5729</v>
      </c>
      <c r="C6096" s="71" t="s">
        <v>14</v>
      </c>
      <c r="D6096" s="72">
        <v>144.69999999999999</v>
      </c>
    </row>
    <row r="6097" spans="1:4" x14ac:dyDescent="0.25">
      <c r="A6097" s="71">
        <v>92936</v>
      </c>
      <c r="B6097" s="70" t="s">
        <v>5730</v>
      </c>
      <c r="C6097" s="71" t="s">
        <v>14</v>
      </c>
      <c r="D6097" s="72">
        <v>147.9</v>
      </c>
    </row>
    <row r="6098" spans="1:4" x14ac:dyDescent="0.25">
      <c r="A6098" s="71">
        <v>92951</v>
      </c>
      <c r="B6098" s="70" t="s">
        <v>5731</v>
      </c>
      <c r="C6098" s="71" t="s">
        <v>14</v>
      </c>
      <c r="D6098" s="72">
        <v>129.93</v>
      </c>
    </row>
    <row r="6099" spans="1:4" x14ac:dyDescent="0.25">
      <c r="A6099" s="71">
        <v>92914</v>
      </c>
      <c r="B6099" s="70" t="s">
        <v>5732</v>
      </c>
      <c r="C6099" s="71" t="s">
        <v>14</v>
      </c>
      <c r="D6099" s="72">
        <v>144.69999999999999</v>
      </c>
    </row>
    <row r="6100" spans="1:4" x14ac:dyDescent="0.25">
      <c r="A6100" s="71">
        <v>92937</v>
      </c>
      <c r="B6100" s="70" t="s">
        <v>5733</v>
      </c>
      <c r="C6100" s="71" t="s">
        <v>14</v>
      </c>
      <c r="D6100" s="72">
        <v>147.9</v>
      </c>
    </row>
    <row r="6101" spans="1:4" x14ac:dyDescent="0.25">
      <c r="A6101" s="71">
        <v>92952</v>
      </c>
      <c r="B6101" s="70" t="s">
        <v>5734</v>
      </c>
      <c r="C6101" s="71" t="s">
        <v>14</v>
      </c>
      <c r="D6101" s="72">
        <v>129.93</v>
      </c>
    </row>
    <row r="6102" spans="1:4" x14ac:dyDescent="0.25">
      <c r="A6102" s="71">
        <v>92953</v>
      </c>
      <c r="B6102" s="70" t="s">
        <v>5735</v>
      </c>
      <c r="C6102" s="71" t="s">
        <v>14</v>
      </c>
      <c r="D6102" s="72">
        <v>23.91</v>
      </c>
    </row>
    <row r="6103" spans="1:4" x14ac:dyDescent="0.25">
      <c r="A6103" s="71">
        <v>101921</v>
      </c>
      <c r="B6103" s="70" t="s">
        <v>5736</v>
      </c>
      <c r="C6103" s="71" t="s">
        <v>14</v>
      </c>
      <c r="D6103" s="72">
        <v>227.95</v>
      </c>
    </row>
    <row r="6104" spans="1:4" x14ac:dyDescent="0.25">
      <c r="A6104" s="71">
        <v>101930</v>
      </c>
      <c r="B6104" s="70" t="s">
        <v>5737</v>
      </c>
      <c r="C6104" s="71" t="s">
        <v>14</v>
      </c>
      <c r="D6104" s="72">
        <v>233.24</v>
      </c>
    </row>
    <row r="6105" spans="1:4" x14ac:dyDescent="0.25">
      <c r="A6105" s="71">
        <v>101922</v>
      </c>
      <c r="B6105" s="70" t="s">
        <v>5738</v>
      </c>
      <c r="C6105" s="71" t="s">
        <v>14</v>
      </c>
      <c r="D6105" s="72">
        <v>227.95</v>
      </c>
    </row>
    <row r="6106" spans="1:4" x14ac:dyDescent="0.25">
      <c r="A6106" s="71">
        <v>101931</v>
      </c>
      <c r="B6106" s="70" t="s">
        <v>5739</v>
      </c>
      <c r="C6106" s="71" t="s">
        <v>14</v>
      </c>
      <c r="D6106" s="72">
        <v>233.24</v>
      </c>
    </row>
    <row r="6107" spans="1:4" x14ac:dyDescent="0.25">
      <c r="A6107" s="71">
        <v>101923</v>
      </c>
      <c r="B6107" s="70" t="s">
        <v>5740</v>
      </c>
      <c r="C6107" s="71" t="s">
        <v>14</v>
      </c>
      <c r="D6107" s="72">
        <v>227.95</v>
      </c>
    </row>
    <row r="6108" spans="1:4" x14ac:dyDescent="0.25">
      <c r="A6108" s="71">
        <v>101932</v>
      </c>
      <c r="B6108" s="70" t="s">
        <v>5741</v>
      </c>
      <c r="C6108" s="71" t="s">
        <v>14</v>
      </c>
      <c r="D6108" s="72">
        <v>233.24</v>
      </c>
    </row>
    <row r="6109" spans="1:4" x14ac:dyDescent="0.25">
      <c r="A6109" s="71">
        <v>97537</v>
      </c>
      <c r="B6109" s="70" t="s">
        <v>5742</v>
      </c>
      <c r="C6109" s="71" t="s">
        <v>14</v>
      </c>
      <c r="D6109" s="72">
        <v>24.34</v>
      </c>
    </row>
    <row r="6110" spans="1:4" x14ac:dyDescent="0.25">
      <c r="A6110" s="71">
        <v>97540</v>
      </c>
      <c r="B6110" s="70" t="s">
        <v>5743</v>
      </c>
      <c r="C6110" s="71" t="s">
        <v>14</v>
      </c>
      <c r="D6110" s="72">
        <v>32.29</v>
      </c>
    </row>
    <row r="6111" spans="1:4" x14ac:dyDescent="0.25">
      <c r="A6111" s="71">
        <v>97543</v>
      </c>
      <c r="B6111" s="70" t="s">
        <v>5744</v>
      </c>
      <c r="C6111" s="71" t="s">
        <v>14</v>
      </c>
      <c r="D6111" s="72">
        <v>51.94</v>
      </c>
    </row>
    <row r="6112" spans="1:4" x14ac:dyDescent="0.25">
      <c r="A6112" s="71">
        <v>97461</v>
      </c>
      <c r="B6112" s="70" t="s">
        <v>5745</v>
      </c>
      <c r="C6112" s="71" t="s">
        <v>14</v>
      </c>
      <c r="D6112" s="72">
        <v>35.25</v>
      </c>
    </row>
    <row r="6113" spans="1:4" x14ac:dyDescent="0.25">
      <c r="A6113" s="71">
        <v>97499</v>
      </c>
      <c r="B6113" s="70" t="s">
        <v>5746</v>
      </c>
      <c r="C6113" s="71" t="s">
        <v>14</v>
      </c>
      <c r="D6113" s="72">
        <v>32.79</v>
      </c>
    </row>
    <row r="6114" spans="1:4" x14ac:dyDescent="0.25">
      <c r="A6114" s="71">
        <v>97464</v>
      </c>
      <c r="B6114" s="70" t="s">
        <v>5747</v>
      </c>
      <c r="C6114" s="71" t="s">
        <v>14</v>
      </c>
      <c r="D6114" s="72">
        <v>51</v>
      </c>
    </row>
    <row r="6115" spans="1:4" x14ac:dyDescent="0.25">
      <c r="A6115" s="71">
        <v>97502</v>
      </c>
      <c r="B6115" s="70" t="s">
        <v>5748</v>
      </c>
      <c r="C6115" s="71" t="s">
        <v>14</v>
      </c>
      <c r="D6115" s="72">
        <v>46.43</v>
      </c>
    </row>
    <row r="6116" spans="1:4" x14ac:dyDescent="0.25">
      <c r="A6116" s="71">
        <v>97467</v>
      </c>
      <c r="B6116" s="70" t="s">
        <v>5749</v>
      </c>
      <c r="C6116" s="71" t="s">
        <v>14</v>
      </c>
      <c r="D6116" s="72">
        <v>64.77</v>
      </c>
    </row>
    <row r="6117" spans="1:4" x14ac:dyDescent="0.25">
      <c r="A6117" s="71">
        <v>97505</v>
      </c>
      <c r="B6117" s="70" t="s">
        <v>5750</v>
      </c>
      <c r="C6117" s="71" t="s">
        <v>14</v>
      </c>
      <c r="D6117" s="72">
        <v>58.35</v>
      </c>
    </row>
    <row r="6118" spans="1:4" x14ac:dyDescent="0.25">
      <c r="A6118" s="71">
        <v>97443</v>
      </c>
      <c r="B6118" s="70" t="s">
        <v>5751</v>
      </c>
      <c r="C6118" s="71" t="s">
        <v>14</v>
      </c>
      <c r="D6118" s="72">
        <v>111.44</v>
      </c>
    </row>
    <row r="6119" spans="1:4" x14ac:dyDescent="0.25">
      <c r="A6119" s="71">
        <v>97470</v>
      </c>
      <c r="B6119" s="70" t="s">
        <v>5752</v>
      </c>
      <c r="C6119" s="71" t="s">
        <v>14</v>
      </c>
      <c r="D6119" s="72">
        <v>96.21</v>
      </c>
    </row>
    <row r="6120" spans="1:4" x14ac:dyDescent="0.25">
      <c r="A6120" s="71">
        <v>97508</v>
      </c>
      <c r="B6120" s="70" t="s">
        <v>5753</v>
      </c>
      <c r="C6120" s="71" t="s">
        <v>14</v>
      </c>
      <c r="D6120" s="72">
        <v>87.1</v>
      </c>
    </row>
    <row r="6121" spans="1:4" x14ac:dyDescent="0.25">
      <c r="A6121" s="71">
        <v>97446</v>
      </c>
      <c r="B6121" s="70" t="s">
        <v>5754</v>
      </c>
      <c r="C6121" s="71" t="s">
        <v>14</v>
      </c>
      <c r="D6121" s="72">
        <v>232.11</v>
      </c>
    </row>
    <row r="6122" spans="1:4" x14ac:dyDescent="0.25">
      <c r="A6122" s="71">
        <v>97474</v>
      </c>
      <c r="B6122" s="70" t="s">
        <v>5755</v>
      </c>
      <c r="C6122" s="71" t="s">
        <v>14</v>
      </c>
      <c r="D6122" s="72">
        <v>177.57</v>
      </c>
    </row>
    <row r="6123" spans="1:4" x14ac:dyDescent="0.25">
      <c r="A6123" s="71">
        <v>97511</v>
      </c>
      <c r="B6123" s="70" t="s">
        <v>5756</v>
      </c>
      <c r="C6123" s="71" t="s">
        <v>14</v>
      </c>
      <c r="D6123" s="72">
        <v>164.51</v>
      </c>
    </row>
    <row r="6124" spans="1:4" x14ac:dyDescent="0.25">
      <c r="A6124" s="71">
        <v>97449</v>
      </c>
      <c r="B6124" s="70" t="s">
        <v>5757</v>
      </c>
      <c r="C6124" s="71" t="s">
        <v>14</v>
      </c>
      <c r="D6124" s="72">
        <v>247.01</v>
      </c>
    </row>
    <row r="6125" spans="1:4" x14ac:dyDescent="0.25">
      <c r="A6125" s="71">
        <v>97477</v>
      </c>
      <c r="B6125" s="70" t="s">
        <v>5758</v>
      </c>
      <c r="C6125" s="71" t="s">
        <v>14</v>
      </c>
      <c r="D6125" s="72">
        <v>236.97</v>
      </c>
    </row>
    <row r="6126" spans="1:4" x14ac:dyDescent="0.25">
      <c r="A6126" s="71">
        <v>97514</v>
      </c>
      <c r="B6126" s="70" t="s">
        <v>5759</v>
      </c>
      <c r="C6126" s="71" t="s">
        <v>14</v>
      </c>
      <c r="D6126" s="72">
        <v>219.78</v>
      </c>
    </row>
    <row r="6127" spans="1:4" x14ac:dyDescent="0.25">
      <c r="A6127" s="71">
        <v>101920</v>
      </c>
      <c r="B6127" s="70" t="s">
        <v>5760</v>
      </c>
      <c r="C6127" s="71" t="s">
        <v>14</v>
      </c>
      <c r="D6127" s="72">
        <v>199.1</v>
      </c>
    </row>
    <row r="6128" spans="1:4" x14ac:dyDescent="0.25">
      <c r="A6128" s="71">
        <v>101929</v>
      </c>
      <c r="B6128" s="70" t="s">
        <v>5761</v>
      </c>
      <c r="C6128" s="71" t="s">
        <v>14</v>
      </c>
      <c r="D6128" s="72">
        <v>204.39</v>
      </c>
    </row>
    <row r="6129" spans="1:4" x14ac:dyDescent="0.25">
      <c r="A6129" s="71">
        <v>92693</v>
      </c>
      <c r="B6129" s="70" t="s">
        <v>5762</v>
      </c>
      <c r="C6129" s="71" t="s">
        <v>14</v>
      </c>
      <c r="D6129" s="72">
        <v>14.46</v>
      </c>
    </row>
    <row r="6130" spans="1:4" x14ac:dyDescent="0.25">
      <c r="A6130" s="71">
        <v>92695</v>
      </c>
      <c r="B6130" s="70" t="s">
        <v>5763</v>
      </c>
      <c r="C6130" s="71" t="s">
        <v>14</v>
      </c>
      <c r="D6130" s="72">
        <v>22.51</v>
      </c>
    </row>
    <row r="6131" spans="1:4" x14ac:dyDescent="0.25">
      <c r="A6131" s="71">
        <v>92697</v>
      </c>
      <c r="B6131" s="70" t="s">
        <v>5764</v>
      </c>
      <c r="C6131" s="71" t="s">
        <v>14</v>
      </c>
      <c r="D6131" s="72">
        <v>36.4</v>
      </c>
    </row>
    <row r="6132" spans="1:4" x14ac:dyDescent="0.25">
      <c r="A6132" s="71">
        <v>92658</v>
      </c>
      <c r="B6132" s="70" t="s">
        <v>5765</v>
      </c>
      <c r="C6132" s="71" t="s">
        <v>14</v>
      </c>
      <c r="D6132" s="72">
        <v>28.13</v>
      </c>
    </row>
    <row r="6133" spans="1:4" x14ac:dyDescent="0.25">
      <c r="A6133" s="71">
        <v>92660</v>
      </c>
      <c r="B6133" s="70" t="s">
        <v>5766</v>
      </c>
      <c r="C6133" s="71" t="s">
        <v>14</v>
      </c>
      <c r="D6133" s="72">
        <v>34.6</v>
      </c>
    </row>
    <row r="6134" spans="1:4" x14ac:dyDescent="0.25">
      <c r="A6134" s="71">
        <v>92662</v>
      </c>
      <c r="B6134" s="70" t="s">
        <v>5767</v>
      </c>
      <c r="C6134" s="71" t="s">
        <v>14</v>
      </c>
      <c r="D6134" s="72">
        <v>39.94</v>
      </c>
    </row>
    <row r="6135" spans="1:4" x14ac:dyDescent="0.25">
      <c r="A6135" s="71">
        <v>92664</v>
      </c>
      <c r="B6135" s="70" t="s">
        <v>5768</v>
      </c>
      <c r="C6135" s="71" t="s">
        <v>14</v>
      </c>
      <c r="D6135" s="72">
        <v>53.97</v>
      </c>
    </row>
    <row r="6136" spans="1:4" x14ac:dyDescent="0.25">
      <c r="A6136" s="71">
        <v>92666</v>
      </c>
      <c r="B6136" s="70" t="s">
        <v>5769</v>
      </c>
      <c r="C6136" s="71" t="s">
        <v>14</v>
      </c>
      <c r="D6136" s="72">
        <v>86.07</v>
      </c>
    </row>
    <row r="6137" spans="1:4" x14ac:dyDescent="0.25">
      <c r="A6137" s="71">
        <v>92668</v>
      </c>
      <c r="B6137" s="70" t="s">
        <v>5770</v>
      </c>
      <c r="C6137" s="71" t="s">
        <v>14</v>
      </c>
      <c r="D6137" s="72">
        <v>122</v>
      </c>
    </row>
    <row r="6138" spans="1:4" x14ac:dyDescent="0.25">
      <c r="A6138" s="71">
        <v>92370</v>
      </c>
      <c r="B6138" s="70" t="s">
        <v>5771</v>
      </c>
      <c r="C6138" s="71" t="s">
        <v>14</v>
      </c>
      <c r="D6138" s="72">
        <v>36.770000000000003</v>
      </c>
    </row>
    <row r="6139" spans="1:4" x14ac:dyDescent="0.25">
      <c r="A6139" s="71">
        <v>92372</v>
      </c>
      <c r="B6139" s="70" t="s">
        <v>5772</v>
      </c>
      <c r="C6139" s="71" t="s">
        <v>14</v>
      </c>
      <c r="D6139" s="72">
        <v>44.43</v>
      </c>
    </row>
    <row r="6140" spans="1:4" x14ac:dyDescent="0.25">
      <c r="A6140" s="71">
        <v>92374</v>
      </c>
      <c r="B6140" s="70" t="s">
        <v>5773</v>
      </c>
      <c r="C6140" s="71" t="s">
        <v>14</v>
      </c>
      <c r="D6140" s="72">
        <v>51.15</v>
      </c>
    </row>
    <row r="6141" spans="1:4" x14ac:dyDescent="0.25">
      <c r="A6141" s="71">
        <v>92345</v>
      </c>
      <c r="B6141" s="70" t="s">
        <v>5774</v>
      </c>
      <c r="C6141" s="71" t="s">
        <v>14</v>
      </c>
      <c r="D6141" s="72">
        <v>66.91</v>
      </c>
    </row>
    <row r="6142" spans="1:4" x14ac:dyDescent="0.25">
      <c r="A6142" s="71">
        <v>92376</v>
      </c>
      <c r="B6142" s="70" t="s">
        <v>5775</v>
      </c>
      <c r="C6142" s="71" t="s">
        <v>14</v>
      </c>
      <c r="D6142" s="72">
        <v>66.86</v>
      </c>
    </row>
    <row r="6143" spans="1:4" x14ac:dyDescent="0.25">
      <c r="A6143" s="71">
        <v>92347</v>
      </c>
      <c r="B6143" s="70" t="s">
        <v>5776</v>
      </c>
      <c r="C6143" s="71" t="s">
        <v>14</v>
      </c>
      <c r="D6143" s="72">
        <v>99.96</v>
      </c>
    </row>
    <row r="6144" spans="1:4" x14ac:dyDescent="0.25">
      <c r="A6144" s="71">
        <v>92378</v>
      </c>
      <c r="B6144" s="70" t="s">
        <v>5777</v>
      </c>
      <c r="C6144" s="71" t="s">
        <v>14</v>
      </c>
      <c r="D6144" s="72">
        <v>101.52</v>
      </c>
    </row>
    <row r="6145" spans="1:4" x14ac:dyDescent="0.25">
      <c r="A6145" s="71">
        <v>92349</v>
      </c>
      <c r="B6145" s="70" t="s">
        <v>5778</v>
      </c>
      <c r="C6145" s="71" t="s">
        <v>14</v>
      </c>
      <c r="D6145" s="72">
        <v>136.77000000000001</v>
      </c>
    </row>
    <row r="6146" spans="1:4" x14ac:dyDescent="0.25">
      <c r="A6146" s="71">
        <v>92380</v>
      </c>
      <c r="B6146" s="70" t="s">
        <v>5779</v>
      </c>
      <c r="C6146" s="71" t="s">
        <v>14</v>
      </c>
      <c r="D6146" s="72">
        <v>139.97</v>
      </c>
    </row>
    <row r="6147" spans="1:4" x14ac:dyDescent="0.25">
      <c r="A6147" s="71">
        <v>101917</v>
      </c>
      <c r="B6147" s="70" t="s">
        <v>5780</v>
      </c>
      <c r="C6147" s="71" t="s">
        <v>14</v>
      </c>
      <c r="D6147" s="72">
        <v>170.98</v>
      </c>
    </row>
    <row r="6148" spans="1:4" x14ac:dyDescent="0.25">
      <c r="A6148" s="71">
        <v>101924</v>
      </c>
      <c r="B6148" s="70" t="s">
        <v>5781</v>
      </c>
      <c r="C6148" s="71" t="s">
        <v>14</v>
      </c>
      <c r="D6148" s="72">
        <v>187.04</v>
      </c>
    </row>
    <row r="6149" spans="1:4" x14ac:dyDescent="0.25">
      <c r="A6149" s="71">
        <v>101933</v>
      </c>
      <c r="B6149" s="70" t="s">
        <v>5782</v>
      </c>
      <c r="C6149" s="71" t="s">
        <v>14</v>
      </c>
      <c r="D6149" s="72">
        <v>192.33</v>
      </c>
    </row>
    <row r="6150" spans="1:4" x14ac:dyDescent="0.25">
      <c r="A6150" s="71">
        <v>92692</v>
      </c>
      <c r="B6150" s="70" t="s">
        <v>5783</v>
      </c>
      <c r="C6150" s="71" t="s">
        <v>14</v>
      </c>
      <c r="D6150" s="72">
        <v>14.03</v>
      </c>
    </row>
    <row r="6151" spans="1:4" x14ac:dyDescent="0.25">
      <c r="A6151" s="71">
        <v>92694</v>
      </c>
      <c r="B6151" s="70" t="s">
        <v>5784</v>
      </c>
      <c r="C6151" s="71" t="s">
        <v>14</v>
      </c>
      <c r="D6151" s="72">
        <v>22.08</v>
      </c>
    </row>
    <row r="6152" spans="1:4" x14ac:dyDescent="0.25">
      <c r="A6152" s="71">
        <v>92696</v>
      </c>
      <c r="B6152" s="70" t="s">
        <v>5785</v>
      </c>
      <c r="C6152" s="71" t="s">
        <v>14</v>
      </c>
      <c r="D6152" s="72">
        <v>34.46</v>
      </c>
    </row>
    <row r="6153" spans="1:4" x14ac:dyDescent="0.25">
      <c r="A6153" s="71">
        <v>92657</v>
      </c>
      <c r="B6153" s="70" t="s">
        <v>5786</v>
      </c>
      <c r="C6153" s="71" t="s">
        <v>14</v>
      </c>
      <c r="D6153" s="72">
        <v>26.19</v>
      </c>
    </row>
    <row r="6154" spans="1:4" x14ac:dyDescent="0.25">
      <c r="A6154" s="71">
        <v>92659</v>
      </c>
      <c r="B6154" s="70" t="s">
        <v>5787</v>
      </c>
      <c r="C6154" s="71" t="s">
        <v>14</v>
      </c>
      <c r="D6154" s="72">
        <v>32.799999999999997</v>
      </c>
    </row>
    <row r="6155" spans="1:4" x14ac:dyDescent="0.25">
      <c r="A6155" s="71">
        <v>92661</v>
      </c>
      <c r="B6155" s="70" t="s">
        <v>5788</v>
      </c>
      <c r="C6155" s="71" t="s">
        <v>14</v>
      </c>
      <c r="D6155" s="72">
        <v>39.590000000000003</v>
      </c>
    </row>
    <row r="6156" spans="1:4" x14ac:dyDescent="0.25">
      <c r="A6156" s="71">
        <v>92663</v>
      </c>
      <c r="B6156" s="70" t="s">
        <v>5789</v>
      </c>
      <c r="C6156" s="71" t="s">
        <v>14</v>
      </c>
      <c r="D6156" s="72">
        <v>54</v>
      </c>
    </row>
    <row r="6157" spans="1:4" x14ac:dyDescent="0.25">
      <c r="A6157" s="71">
        <v>92665</v>
      </c>
      <c r="B6157" s="70" t="s">
        <v>5790</v>
      </c>
      <c r="C6157" s="71" t="s">
        <v>14</v>
      </c>
      <c r="D6157" s="72">
        <v>75.319999999999993</v>
      </c>
    </row>
    <row r="6158" spans="1:4" x14ac:dyDescent="0.25">
      <c r="A6158" s="71">
        <v>92667</v>
      </c>
      <c r="B6158" s="70" t="s">
        <v>5791</v>
      </c>
      <c r="C6158" s="71" t="s">
        <v>14</v>
      </c>
      <c r="D6158" s="72">
        <v>112.43</v>
      </c>
    </row>
    <row r="6159" spans="1:4" x14ac:dyDescent="0.25">
      <c r="A6159" s="71">
        <v>92369</v>
      </c>
      <c r="B6159" s="70" t="s">
        <v>5792</v>
      </c>
      <c r="C6159" s="71" t="s">
        <v>14</v>
      </c>
      <c r="D6159" s="72">
        <v>34.83</v>
      </c>
    </row>
    <row r="6160" spans="1:4" x14ac:dyDescent="0.25">
      <c r="A6160" s="71">
        <v>92371</v>
      </c>
      <c r="B6160" s="70" t="s">
        <v>5793</v>
      </c>
      <c r="C6160" s="71" t="s">
        <v>14</v>
      </c>
      <c r="D6160" s="72">
        <v>42.63</v>
      </c>
    </row>
    <row r="6161" spans="1:4" x14ac:dyDescent="0.25">
      <c r="A6161" s="71">
        <v>92373</v>
      </c>
      <c r="B6161" s="70" t="s">
        <v>5794</v>
      </c>
      <c r="C6161" s="71" t="s">
        <v>14</v>
      </c>
      <c r="D6161" s="72">
        <v>50.8</v>
      </c>
    </row>
    <row r="6162" spans="1:4" x14ac:dyDescent="0.25">
      <c r="A6162" s="71">
        <v>92344</v>
      </c>
      <c r="B6162" s="70" t="s">
        <v>5795</v>
      </c>
      <c r="C6162" s="71" t="s">
        <v>14</v>
      </c>
      <c r="D6162" s="72">
        <v>66.94</v>
      </c>
    </row>
    <row r="6163" spans="1:4" x14ac:dyDescent="0.25">
      <c r="A6163" s="71">
        <v>92375</v>
      </c>
      <c r="B6163" s="70" t="s">
        <v>5796</v>
      </c>
      <c r="C6163" s="71" t="s">
        <v>14</v>
      </c>
      <c r="D6163" s="72">
        <v>66.89</v>
      </c>
    </row>
    <row r="6164" spans="1:4" x14ac:dyDescent="0.25">
      <c r="A6164" s="71">
        <v>92346</v>
      </c>
      <c r="B6164" s="70" t="s">
        <v>5797</v>
      </c>
      <c r="C6164" s="71" t="s">
        <v>14</v>
      </c>
      <c r="D6164" s="72">
        <v>89.21</v>
      </c>
    </row>
    <row r="6165" spans="1:4" x14ac:dyDescent="0.25">
      <c r="A6165" s="71">
        <v>92377</v>
      </c>
      <c r="B6165" s="70" t="s">
        <v>5798</v>
      </c>
      <c r="C6165" s="71" t="s">
        <v>14</v>
      </c>
      <c r="D6165" s="72">
        <v>90.77</v>
      </c>
    </row>
    <row r="6166" spans="1:4" x14ac:dyDescent="0.25">
      <c r="A6166" s="71">
        <v>92348</v>
      </c>
      <c r="B6166" s="70" t="s">
        <v>5799</v>
      </c>
      <c r="C6166" s="71" t="s">
        <v>14</v>
      </c>
      <c r="D6166" s="72">
        <v>127.2</v>
      </c>
    </row>
    <row r="6167" spans="1:4" x14ac:dyDescent="0.25">
      <c r="A6167" s="71">
        <v>92379</v>
      </c>
      <c r="B6167" s="70" t="s">
        <v>5800</v>
      </c>
      <c r="C6167" s="71" t="s">
        <v>14</v>
      </c>
      <c r="D6167" s="72">
        <v>130.4</v>
      </c>
    </row>
    <row r="6168" spans="1:4" x14ac:dyDescent="0.25">
      <c r="A6168" s="71">
        <v>95696</v>
      </c>
      <c r="B6168" s="70" t="s">
        <v>5801</v>
      </c>
      <c r="C6168" s="71" t="s">
        <v>14</v>
      </c>
      <c r="D6168" s="72">
        <v>65.05</v>
      </c>
    </row>
    <row r="6169" spans="1:4" x14ac:dyDescent="0.25">
      <c r="A6169" s="71">
        <v>92335</v>
      </c>
      <c r="B6169" s="70" t="s">
        <v>5802</v>
      </c>
      <c r="C6169" s="71" t="s">
        <v>16</v>
      </c>
      <c r="D6169" s="72">
        <v>89.35</v>
      </c>
    </row>
    <row r="6170" spans="1:4" x14ac:dyDescent="0.25">
      <c r="A6170" s="71">
        <v>92336</v>
      </c>
      <c r="B6170" s="70" t="s">
        <v>5803</v>
      </c>
      <c r="C6170" s="71" t="s">
        <v>16</v>
      </c>
      <c r="D6170" s="72">
        <v>109.81</v>
      </c>
    </row>
    <row r="6171" spans="1:4" x14ac:dyDescent="0.25">
      <c r="A6171" s="71">
        <v>92337</v>
      </c>
      <c r="B6171" s="70" t="s">
        <v>5804</v>
      </c>
      <c r="C6171" s="71" t="s">
        <v>16</v>
      </c>
      <c r="D6171" s="72">
        <v>144.77000000000001</v>
      </c>
    </row>
    <row r="6172" spans="1:4" x14ac:dyDescent="0.25">
      <c r="A6172" s="71">
        <v>92687</v>
      </c>
      <c r="B6172" s="70" t="s">
        <v>5805</v>
      </c>
      <c r="C6172" s="71" t="s">
        <v>16</v>
      </c>
      <c r="D6172" s="72">
        <v>27.38</v>
      </c>
    </row>
    <row r="6173" spans="1:4" x14ac:dyDescent="0.25">
      <c r="A6173" s="71">
        <v>92688</v>
      </c>
      <c r="B6173" s="70" t="s">
        <v>5806</v>
      </c>
      <c r="C6173" s="71" t="s">
        <v>16</v>
      </c>
      <c r="D6173" s="72">
        <v>38.200000000000003</v>
      </c>
    </row>
    <row r="6174" spans="1:4" x14ac:dyDescent="0.25">
      <c r="A6174" s="71">
        <v>97536</v>
      </c>
      <c r="B6174" s="70" t="s">
        <v>19356</v>
      </c>
      <c r="C6174" s="71" t="s">
        <v>16</v>
      </c>
      <c r="D6174" s="72">
        <v>58.62</v>
      </c>
    </row>
    <row r="6175" spans="1:4" x14ac:dyDescent="0.25">
      <c r="A6175" s="71">
        <v>97535</v>
      </c>
      <c r="B6175" s="70" t="s">
        <v>5807</v>
      </c>
      <c r="C6175" s="71" t="s">
        <v>16</v>
      </c>
      <c r="D6175" s="72">
        <v>48.43</v>
      </c>
    </row>
    <row r="6176" spans="1:4" x14ac:dyDescent="0.25">
      <c r="A6176" s="71">
        <v>92652</v>
      </c>
      <c r="B6176" s="70" t="s">
        <v>5808</v>
      </c>
      <c r="C6176" s="71" t="s">
        <v>16</v>
      </c>
      <c r="D6176" s="72">
        <v>58.66</v>
      </c>
    </row>
    <row r="6177" spans="1:4" x14ac:dyDescent="0.25">
      <c r="A6177" s="71">
        <v>92653</v>
      </c>
      <c r="B6177" s="70" t="s">
        <v>5809</v>
      </c>
      <c r="C6177" s="71" t="s">
        <v>16</v>
      </c>
      <c r="D6177" s="72">
        <v>66.89</v>
      </c>
    </row>
    <row r="6178" spans="1:4" x14ac:dyDescent="0.25">
      <c r="A6178" s="71">
        <v>92654</v>
      </c>
      <c r="B6178" s="70" t="s">
        <v>5810</v>
      </c>
      <c r="C6178" s="71" t="s">
        <v>16</v>
      </c>
      <c r="D6178" s="72">
        <v>91.52</v>
      </c>
    </row>
    <row r="6179" spans="1:4" x14ac:dyDescent="0.25">
      <c r="A6179" s="71">
        <v>92655</v>
      </c>
      <c r="B6179" s="70" t="s">
        <v>5811</v>
      </c>
      <c r="C6179" s="71" t="s">
        <v>16</v>
      </c>
      <c r="D6179" s="72">
        <v>111.59</v>
      </c>
    </row>
    <row r="6180" spans="1:4" x14ac:dyDescent="0.25">
      <c r="A6180" s="71">
        <v>92656</v>
      </c>
      <c r="B6180" s="70" t="s">
        <v>5812</v>
      </c>
      <c r="C6180" s="71" t="s">
        <v>16</v>
      </c>
      <c r="D6180" s="72">
        <v>146.13999999999999</v>
      </c>
    </row>
    <row r="6181" spans="1:4" x14ac:dyDescent="0.25">
      <c r="A6181" s="71">
        <v>101918</v>
      </c>
      <c r="B6181" s="70" t="s">
        <v>5813</v>
      </c>
      <c r="C6181" s="71" t="s">
        <v>16</v>
      </c>
      <c r="D6181" s="72">
        <v>206.01</v>
      </c>
    </row>
    <row r="6182" spans="1:4" x14ac:dyDescent="0.25">
      <c r="A6182" s="71">
        <v>101927</v>
      </c>
      <c r="B6182" s="70" t="s">
        <v>5814</v>
      </c>
      <c r="C6182" s="71" t="s">
        <v>16</v>
      </c>
      <c r="D6182" s="72">
        <v>192.19</v>
      </c>
    </row>
    <row r="6183" spans="1:4" x14ac:dyDescent="0.25">
      <c r="A6183" s="71">
        <v>97498</v>
      </c>
      <c r="B6183" s="70" t="s">
        <v>5815</v>
      </c>
      <c r="C6183" s="71" t="s">
        <v>16</v>
      </c>
      <c r="D6183" s="72">
        <v>44</v>
      </c>
    </row>
    <row r="6184" spans="1:4" x14ac:dyDescent="0.25">
      <c r="A6184" s="71">
        <v>92364</v>
      </c>
      <c r="B6184" s="70" t="s">
        <v>5816</v>
      </c>
      <c r="C6184" s="71" t="s">
        <v>16</v>
      </c>
      <c r="D6184" s="72">
        <v>54.23</v>
      </c>
    </row>
    <row r="6185" spans="1:4" x14ac:dyDescent="0.25">
      <c r="A6185" s="71">
        <v>92365</v>
      </c>
      <c r="B6185" s="70" t="s">
        <v>5817</v>
      </c>
      <c r="C6185" s="71" t="s">
        <v>16</v>
      </c>
      <c r="D6185" s="72">
        <v>62.41</v>
      </c>
    </row>
    <row r="6186" spans="1:4" x14ac:dyDescent="0.25">
      <c r="A6186" s="71">
        <v>92341</v>
      </c>
      <c r="B6186" s="70" t="s">
        <v>5818</v>
      </c>
      <c r="C6186" s="71" t="s">
        <v>16</v>
      </c>
      <c r="D6186" s="72">
        <v>99.06</v>
      </c>
    </row>
    <row r="6187" spans="1:4" x14ac:dyDescent="0.25">
      <c r="A6187" s="71">
        <v>92366</v>
      </c>
      <c r="B6187" s="70" t="s">
        <v>5819</v>
      </c>
      <c r="C6187" s="71" t="s">
        <v>16</v>
      </c>
      <c r="D6187" s="72">
        <v>87.04</v>
      </c>
    </row>
    <row r="6188" spans="1:4" x14ac:dyDescent="0.25">
      <c r="A6188" s="71">
        <v>92342</v>
      </c>
      <c r="B6188" s="70" t="s">
        <v>5820</v>
      </c>
      <c r="C6188" s="71" t="s">
        <v>16</v>
      </c>
      <c r="D6188" s="72">
        <v>119.6</v>
      </c>
    </row>
    <row r="6189" spans="1:4" x14ac:dyDescent="0.25">
      <c r="A6189" s="71">
        <v>92367</v>
      </c>
      <c r="B6189" s="70" t="s">
        <v>5821</v>
      </c>
      <c r="C6189" s="71" t="s">
        <v>16</v>
      </c>
      <c r="D6189" s="72">
        <v>107.02</v>
      </c>
    </row>
    <row r="6190" spans="1:4" x14ac:dyDescent="0.25">
      <c r="A6190" s="71">
        <v>92343</v>
      </c>
      <c r="B6190" s="70" t="s">
        <v>5822</v>
      </c>
      <c r="C6190" s="71" t="s">
        <v>16</v>
      </c>
      <c r="D6190" s="72">
        <v>154.65</v>
      </c>
    </row>
    <row r="6191" spans="1:4" x14ac:dyDescent="0.25">
      <c r="A6191" s="71">
        <v>92368</v>
      </c>
      <c r="B6191" s="70" t="s">
        <v>5823</v>
      </c>
      <c r="C6191" s="71" t="s">
        <v>16</v>
      </c>
      <c r="D6191" s="72">
        <v>141.57</v>
      </c>
    </row>
    <row r="6192" spans="1:4" x14ac:dyDescent="0.25">
      <c r="A6192" s="71">
        <v>92689</v>
      </c>
      <c r="B6192" s="70" t="s">
        <v>5824</v>
      </c>
      <c r="C6192" s="71" t="s">
        <v>16</v>
      </c>
      <c r="D6192" s="72">
        <v>51.5</v>
      </c>
    </row>
    <row r="6193" spans="1:4" x14ac:dyDescent="0.25">
      <c r="A6193" s="71">
        <v>92690</v>
      </c>
      <c r="B6193" s="70" t="s">
        <v>5825</v>
      </c>
      <c r="C6193" s="71" t="s">
        <v>16</v>
      </c>
      <c r="D6193" s="72">
        <v>73.19</v>
      </c>
    </row>
    <row r="6194" spans="1:4" x14ac:dyDescent="0.25">
      <c r="A6194" s="71">
        <v>92691</v>
      </c>
      <c r="B6194" s="70" t="s">
        <v>19357</v>
      </c>
      <c r="C6194" s="71" t="s">
        <v>16</v>
      </c>
      <c r="D6194" s="72">
        <v>94.03</v>
      </c>
    </row>
    <row r="6195" spans="1:4" x14ac:dyDescent="0.25">
      <c r="A6195" s="71">
        <v>92359</v>
      </c>
      <c r="B6195" s="70" t="s">
        <v>5826</v>
      </c>
      <c r="C6195" s="71" t="s">
        <v>16</v>
      </c>
      <c r="D6195" s="72">
        <v>70.06</v>
      </c>
    </row>
    <row r="6196" spans="1:4" x14ac:dyDescent="0.25">
      <c r="A6196" s="71">
        <v>92645</v>
      </c>
      <c r="B6196" s="70" t="s">
        <v>5827</v>
      </c>
      <c r="C6196" s="71" t="s">
        <v>16</v>
      </c>
      <c r="D6196" s="72">
        <v>73.67</v>
      </c>
    </row>
    <row r="6197" spans="1:4" x14ac:dyDescent="0.25">
      <c r="A6197" s="71">
        <v>92360</v>
      </c>
      <c r="B6197" s="70" t="s">
        <v>5828</v>
      </c>
      <c r="C6197" s="71" t="s">
        <v>16</v>
      </c>
      <c r="D6197" s="72">
        <v>93.67</v>
      </c>
    </row>
    <row r="6198" spans="1:4" x14ac:dyDescent="0.25">
      <c r="A6198" s="71">
        <v>92646</v>
      </c>
      <c r="B6198" s="70" t="s">
        <v>5829</v>
      </c>
      <c r="C6198" s="71" t="s">
        <v>16</v>
      </c>
      <c r="D6198" s="72">
        <v>97.28</v>
      </c>
    </row>
    <row r="6199" spans="1:4" x14ac:dyDescent="0.25">
      <c r="A6199" s="71">
        <v>95697</v>
      </c>
      <c r="B6199" s="70" t="s">
        <v>5830</v>
      </c>
      <c r="C6199" s="71" t="s">
        <v>16</v>
      </c>
      <c r="D6199" s="72">
        <v>102.82</v>
      </c>
    </row>
    <row r="6200" spans="1:4" x14ac:dyDescent="0.25">
      <c r="A6200" s="71">
        <v>92648</v>
      </c>
      <c r="B6200" s="70" t="s">
        <v>5831</v>
      </c>
      <c r="C6200" s="71" t="s">
        <v>16</v>
      </c>
      <c r="D6200" s="72">
        <v>106.42</v>
      </c>
    </row>
    <row r="6201" spans="1:4" x14ac:dyDescent="0.25">
      <c r="A6201" s="71">
        <v>92338</v>
      </c>
      <c r="B6201" s="70" t="s">
        <v>5832</v>
      </c>
      <c r="C6201" s="71" t="s">
        <v>16</v>
      </c>
      <c r="D6201" s="72">
        <v>146.38999999999999</v>
      </c>
    </row>
    <row r="6202" spans="1:4" x14ac:dyDescent="0.25">
      <c r="A6202" s="71">
        <v>92361</v>
      </c>
      <c r="B6202" s="70" t="s">
        <v>5833</v>
      </c>
      <c r="C6202" s="71" t="s">
        <v>16</v>
      </c>
      <c r="D6202" s="72">
        <v>126.31</v>
      </c>
    </row>
    <row r="6203" spans="1:4" x14ac:dyDescent="0.25">
      <c r="A6203" s="71">
        <v>92649</v>
      </c>
      <c r="B6203" s="70" t="s">
        <v>5834</v>
      </c>
      <c r="C6203" s="71" t="s">
        <v>16</v>
      </c>
      <c r="D6203" s="72">
        <v>129.91999999999999</v>
      </c>
    </row>
    <row r="6204" spans="1:4" x14ac:dyDescent="0.25">
      <c r="A6204" s="71">
        <v>92339</v>
      </c>
      <c r="B6204" s="70" t="s">
        <v>5835</v>
      </c>
      <c r="C6204" s="71" t="s">
        <v>16</v>
      </c>
      <c r="D6204" s="72">
        <v>223.21</v>
      </c>
    </row>
    <row r="6205" spans="1:4" x14ac:dyDescent="0.25">
      <c r="A6205" s="71">
        <v>92362</v>
      </c>
      <c r="B6205" s="70" t="s">
        <v>5836</v>
      </c>
      <c r="C6205" s="71" t="s">
        <v>16</v>
      </c>
      <c r="D6205" s="72">
        <v>202.33</v>
      </c>
    </row>
    <row r="6206" spans="1:4" x14ac:dyDescent="0.25">
      <c r="A6206" s="71">
        <v>92650</v>
      </c>
      <c r="B6206" s="70" t="s">
        <v>5837</v>
      </c>
      <c r="C6206" s="71" t="s">
        <v>16</v>
      </c>
      <c r="D6206" s="72">
        <v>205.95</v>
      </c>
    </row>
    <row r="6207" spans="1:4" x14ac:dyDescent="0.25">
      <c r="A6207" s="71">
        <v>97439</v>
      </c>
      <c r="B6207" s="70" t="s">
        <v>5838</v>
      </c>
      <c r="C6207" s="71" t="s">
        <v>14</v>
      </c>
      <c r="D6207" s="72">
        <v>126.67</v>
      </c>
    </row>
    <row r="6208" spans="1:4" x14ac:dyDescent="0.25">
      <c r="A6208" s="71">
        <v>97440</v>
      </c>
      <c r="B6208" s="70" t="s">
        <v>5839</v>
      </c>
      <c r="C6208" s="71" t="s">
        <v>14</v>
      </c>
      <c r="D6208" s="72">
        <v>151.81</v>
      </c>
    </row>
    <row r="6209" spans="1:4" x14ac:dyDescent="0.25">
      <c r="A6209" s="71">
        <v>97442</v>
      </c>
      <c r="B6209" s="70" t="s">
        <v>5840</v>
      </c>
      <c r="C6209" s="71" t="s">
        <v>14</v>
      </c>
      <c r="D6209" s="72">
        <v>167.64</v>
      </c>
    </row>
    <row r="6210" spans="1:4" x14ac:dyDescent="0.25">
      <c r="A6210" s="71">
        <v>97552</v>
      </c>
      <c r="B6210" s="70" t="s">
        <v>5841</v>
      </c>
      <c r="C6210" s="71" t="s">
        <v>14</v>
      </c>
      <c r="D6210" s="72">
        <v>49.65</v>
      </c>
    </row>
    <row r="6211" spans="1:4" x14ac:dyDescent="0.25">
      <c r="A6211" s="71">
        <v>97553</v>
      </c>
      <c r="B6211" s="70" t="s">
        <v>5842</v>
      </c>
      <c r="C6211" s="71" t="s">
        <v>14</v>
      </c>
      <c r="D6211" s="72">
        <v>70.959999999999994</v>
      </c>
    </row>
    <row r="6212" spans="1:4" x14ac:dyDescent="0.25">
      <c r="A6212" s="71">
        <v>97554</v>
      </c>
      <c r="B6212" s="70" t="s">
        <v>5843</v>
      </c>
      <c r="C6212" s="71" t="s">
        <v>14</v>
      </c>
      <c r="D6212" s="72">
        <v>122.07</v>
      </c>
    </row>
    <row r="6213" spans="1:4" x14ac:dyDescent="0.25">
      <c r="A6213" s="71">
        <v>97491</v>
      </c>
      <c r="B6213" s="70" t="s">
        <v>5844</v>
      </c>
      <c r="C6213" s="71" t="s">
        <v>14</v>
      </c>
      <c r="D6213" s="72">
        <v>88.56</v>
      </c>
    </row>
    <row r="6214" spans="1:4" x14ac:dyDescent="0.25">
      <c r="A6214" s="71">
        <v>97529</v>
      </c>
      <c r="B6214" s="70" t="s">
        <v>5845</v>
      </c>
      <c r="C6214" s="71" t="s">
        <v>14</v>
      </c>
      <c r="D6214" s="72">
        <v>83.72</v>
      </c>
    </row>
    <row r="6215" spans="1:4" x14ac:dyDescent="0.25">
      <c r="A6215" s="71">
        <v>97492</v>
      </c>
      <c r="B6215" s="70" t="s">
        <v>5846</v>
      </c>
      <c r="C6215" s="71" t="s">
        <v>14</v>
      </c>
      <c r="D6215" s="72">
        <v>130.47</v>
      </c>
    </row>
    <row r="6216" spans="1:4" x14ac:dyDescent="0.25">
      <c r="A6216" s="71">
        <v>97530</v>
      </c>
      <c r="B6216" s="70" t="s">
        <v>5847</v>
      </c>
      <c r="C6216" s="71" t="s">
        <v>14</v>
      </c>
      <c r="D6216" s="72">
        <v>121.8</v>
      </c>
    </row>
    <row r="6217" spans="1:4" x14ac:dyDescent="0.25">
      <c r="A6217" s="71">
        <v>97493</v>
      </c>
      <c r="B6217" s="70" t="s">
        <v>5848</v>
      </c>
      <c r="C6217" s="71" t="s">
        <v>14</v>
      </c>
      <c r="D6217" s="72">
        <v>168.39</v>
      </c>
    </row>
    <row r="6218" spans="1:4" x14ac:dyDescent="0.25">
      <c r="A6218" s="71">
        <v>97531</v>
      </c>
      <c r="B6218" s="70" t="s">
        <v>5849</v>
      </c>
      <c r="C6218" s="71" t="s">
        <v>14</v>
      </c>
      <c r="D6218" s="72">
        <v>155.46</v>
      </c>
    </row>
    <row r="6219" spans="1:4" x14ac:dyDescent="0.25">
      <c r="A6219" s="71">
        <v>97458</v>
      </c>
      <c r="B6219" s="70" t="s">
        <v>5850</v>
      </c>
      <c r="C6219" s="71" t="s">
        <v>14</v>
      </c>
      <c r="D6219" s="72">
        <v>293.11</v>
      </c>
    </row>
    <row r="6220" spans="1:4" x14ac:dyDescent="0.25">
      <c r="A6220" s="71">
        <v>97494</v>
      </c>
      <c r="B6220" s="70" t="s">
        <v>5851</v>
      </c>
      <c r="C6220" s="71" t="s">
        <v>14</v>
      </c>
      <c r="D6220" s="72">
        <v>262.62</v>
      </c>
    </row>
    <row r="6221" spans="1:4" x14ac:dyDescent="0.25">
      <c r="A6221" s="71">
        <v>97532</v>
      </c>
      <c r="B6221" s="70" t="s">
        <v>5852</v>
      </c>
      <c r="C6221" s="71" t="s">
        <v>14</v>
      </c>
      <c r="D6221" s="72">
        <v>244.42</v>
      </c>
    </row>
    <row r="6222" spans="1:4" x14ac:dyDescent="0.25">
      <c r="A6222" s="71">
        <v>97459</v>
      </c>
      <c r="B6222" s="70" t="s">
        <v>5853</v>
      </c>
      <c r="C6222" s="71" t="s">
        <v>14</v>
      </c>
      <c r="D6222" s="72">
        <v>509.43</v>
      </c>
    </row>
    <row r="6223" spans="1:4" x14ac:dyDescent="0.25">
      <c r="A6223" s="71">
        <v>97495</v>
      </c>
      <c r="B6223" s="70" t="s">
        <v>5854</v>
      </c>
      <c r="C6223" s="71" t="s">
        <v>14</v>
      </c>
      <c r="D6223" s="72">
        <v>484.15</v>
      </c>
    </row>
    <row r="6224" spans="1:4" x14ac:dyDescent="0.25">
      <c r="A6224" s="71">
        <v>97533</v>
      </c>
      <c r="B6224" s="70" t="s">
        <v>5855</v>
      </c>
      <c r="C6224" s="71" t="s">
        <v>14</v>
      </c>
      <c r="D6224" s="72">
        <v>461.76</v>
      </c>
    </row>
    <row r="6225" spans="1:4" x14ac:dyDescent="0.25">
      <c r="A6225" s="71">
        <v>97460</v>
      </c>
      <c r="B6225" s="70" t="s">
        <v>5856</v>
      </c>
      <c r="C6225" s="71" t="s">
        <v>14</v>
      </c>
      <c r="D6225" s="72">
        <v>788.27</v>
      </c>
    </row>
    <row r="6226" spans="1:4" x14ac:dyDescent="0.25">
      <c r="A6226" s="71">
        <v>97496</v>
      </c>
      <c r="B6226" s="70" t="s">
        <v>5857</v>
      </c>
      <c r="C6226" s="71" t="s">
        <v>14</v>
      </c>
      <c r="D6226" s="72">
        <v>768.19</v>
      </c>
    </row>
    <row r="6227" spans="1:4" x14ac:dyDescent="0.25">
      <c r="A6227" s="71">
        <v>97534</v>
      </c>
      <c r="B6227" s="70" t="s">
        <v>5858</v>
      </c>
      <c r="C6227" s="71" t="s">
        <v>14</v>
      </c>
      <c r="D6227" s="72">
        <v>733.89</v>
      </c>
    </row>
    <row r="6228" spans="1:4" x14ac:dyDescent="0.25">
      <c r="A6228" s="71">
        <v>101926</v>
      </c>
      <c r="B6228" s="70" t="s">
        <v>5859</v>
      </c>
      <c r="C6228" s="71" t="s">
        <v>14</v>
      </c>
      <c r="D6228" s="72">
        <v>404.04</v>
      </c>
    </row>
    <row r="6229" spans="1:4" x14ac:dyDescent="0.25">
      <c r="A6229" s="71">
        <v>101935</v>
      </c>
      <c r="B6229" s="70" t="s">
        <v>5860</v>
      </c>
      <c r="C6229" s="71" t="s">
        <v>14</v>
      </c>
      <c r="D6229" s="72">
        <v>414.64</v>
      </c>
    </row>
    <row r="6230" spans="1:4" x14ac:dyDescent="0.25">
      <c r="A6230" s="71">
        <v>92704</v>
      </c>
      <c r="B6230" s="70" t="s">
        <v>5861</v>
      </c>
      <c r="C6230" s="71" t="s">
        <v>14</v>
      </c>
      <c r="D6230" s="72">
        <v>26.02</v>
      </c>
    </row>
    <row r="6231" spans="1:4" x14ac:dyDescent="0.25">
      <c r="A6231" s="71">
        <v>92705</v>
      </c>
      <c r="B6231" s="70" t="s">
        <v>5862</v>
      </c>
      <c r="C6231" s="71" t="s">
        <v>14</v>
      </c>
      <c r="D6231" s="72">
        <v>41.59</v>
      </c>
    </row>
    <row r="6232" spans="1:4" x14ac:dyDescent="0.25">
      <c r="A6232" s="71">
        <v>92706</v>
      </c>
      <c r="B6232" s="70" t="s">
        <v>5863</v>
      </c>
      <c r="C6232" s="71" t="s">
        <v>14</v>
      </c>
      <c r="D6232" s="72">
        <v>67.27</v>
      </c>
    </row>
    <row r="6233" spans="1:4" x14ac:dyDescent="0.25">
      <c r="A6233" s="71">
        <v>92637</v>
      </c>
      <c r="B6233" s="70" t="s">
        <v>5864</v>
      </c>
      <c r="C6233" s="71" t="s">
        <v>14</v>
      </c>
      <c r="D6233" s="72">
        <v>67.95</v>
      </c>
    </row>
    <row r="6234" spans="1:4" x14ac:dyDescent="0.25">
      <c r="A6234" s="71">
        <v>92681</v>
      </c>
      <c r="B6234" s="70" t="s">
        <v>5865</v>
      </c>
      <c r="C6234" s="71" t="s">
        <v>14</v>
      </c>
      <c r="D6234" s="72">
        <v>50.62</v>
      </c>
    </row>
    <row r="6235" spans="1:4" x14ac:dyDescent="0.25">
      <c r="A6235" s="71">
        <v>92638</v>
      </c>
      <c r="B6235" s="70" t="s">
        <v>5866</v>
      </c>
      <c r="C6235" s="71" t="s">
        <v>14</v>
      </c>
      <c r="D6235" s="72">
        <v>84.02</v>
      </c>
    </row>
    <row r="6236" spans="1:4" x14ac:dyDescent="0.25">
      <c r="A6236" s="71">
        <v>92682</v>
      </c>
      <c r="B6236" s="70" t="s">
        <v>5867</v>
      </c>
      <c r="C6236" s="71" t="s">
        <v>14</v>
      </c>
      <c r="D6236" s="72">
        <v>64.319999999999993</v>
      </c>
    </row>
    <row r="6237" spans="1:4" x14ac:dyDescent="0.25">
      <c r="A6237" s="71">
        <v>92639</v>
      </c>
      <c r="B6237" s="70" t="s">
        <v>5868</v>
      </c>
      <c r="C6237" s="71" t="s">
        <v>14</v>
      </c>
      <c r="D6237" s="72">
        <v>97.84</v>
      </c>
    </row>
    <row r="6238" spans="1:4" x14ac:dyDescent="0.25">
      <c r="A6238" s="71">
        <v>92683</v>
      </c>
      <c r="B6238" s="70" t="s">
        <v>5869</v>
      </c>
      <c r="C6238" s="71" t="s">
        <v>14</v>
      </c>
      <c r="D6238" s="72">
        <v>75.48</v>
      </c>
    </row>
    <row r="6239" spans="1:4" x14ac:dyDescent="0.25">
      <c r="A6239" s="71">
        <v>92640</v>
      </c>
      <c r="B6239" s="70" t="s">
        <v>5870</v>
      </c>
      <c r="C6239" s="71" t="s">
        <v>14</v>
      </c>
      <c r="D6239" s="72">
        <v>129.27000000000001</v>
      </c>
    </row>
    <row r="6240" spans="1:4" x14ac:dyDescent="0.25">
      <c r="A6240" s="71">
        <v>92684</v>
      </c>
      <c r="B6240" s="70" t="s">
        <v>5871</v>
      </c>
      <c r="C6240" s="71" t="s">
        <v>14</v>
      </c>
      <c r="D6240" s="72">
        <v>103.53</v>
      </c>
    </row>
    <row r="6241" spans="1:4" x14ac:dyDescent="0.25">
      <c r="A6241" s="71">
        <v>92642</v>
      </c>
      <c r="B6241" s="70" t="s">
        <v>5872</v>
      </c>
      <c r="C6241" s="71" t="s">
        <v>14</v>
      </c>
      <c r="D6241" s="72">
        <v>200.32</v>
      </c>
    </row>
    <row r="6242" spans="1:4" x14ac:dyDescent="0.25">
      <c r="A6242" s="71">
        <v>92685</v>
      </c>
      <c r="B6242" s="70" t="s">
        <v>5873</v>
      </c>
      <c r="C6242" s="71" t="s">
        <v>14</v>
      </c>
      <c r="D6242" s="72">
        <v>169.5</v>
      </c>
    </row>
    <row r="6243" spans="1:4" x14ac:dyDescent="0.25">
      <c r="A6243" s="71">
        <v>92644</v>
      </c>
      <c r="B6243" s="70" t="s">
        <v>5874</v>
      </c>
      <c r="C6243" s="71" t="s">
        <v>14</v>
      </c>
      <c r="D6243" s="72">
        <v>253.73</v>
      </c>
    </row>
    <row r="6244" spans="1:4" x14ac:dyDescent="0.25">
      <c r="A6244" s="71">
        <v>92686</v>
      </c>
      <c r="B6244" s="70" t="s">
        <v>5875</v>
      </c>
      <c r="C6244" s="71" t="s">
        <v>14</v>
      </c>
      <c r="D6244" s="72">
        <v>217.8</v>
      </c>
    </row>
    <row r="6245" spans="1:4" x14ac:dyDescent="0.25">
      <c r="A6245" s="71">
        <v>92356</v>
      </c>
      <c r="B6245" s="70" t="s">
        <v>5876</v>
      </c>
      <c r="C6245" s="71" t="s">
        <v>14</v>
      </c>
      <c r="D6245" s="72">
        <v>129.41</v>
      </c>
    </row>
    <row r="6246" spans="1:4" x14ac:dyDescent="0.25">
      <c r="A6246" s="71">
        <v>92357</v>
      </c>
      <c r="B6246" s="70" t="s">
        <v>5877</v>
      </c>
      <c r="C6246" s="71" t="s">
        <v>14</v>
      </c>
      <c r="D6246" s="72">
        <v>197.21</v>
      </c>
    </row>
    <row r="6247" spans="1:4" x14ac:dyDescent="0.25">
      <c r="A6247" s="71">
        <v>92358</v>
      </c>
      <c r="B6247" s="70" t="s">
        <v>5878</v>
      </c>
      <c r="C6247" s="71" t="s">
        <v>14</v>
      </c>
      <c r="D6247" s="72">
        <v>247.34</v>
      </c>
    </row>
    <row r="6248" spans="1:4" x14ac:dyDescent="0.25">
      <c r="A6248" s="71">
        <v>101919</v>
      </c>
      <c r="B6248" s="70" t="s">
        <v>5879</v>
      </c>
      <c r="C6248" s="71" t="s">
        <v>14</v>
      </c>
      <c r="D6248" s="72">
        <v>423.1</v>
      </c>
    </row>
    <row r="6249" spans="1:4" x14ac:dyDescent="0.25">
      <c r="A6249" s="71">
        <v>101928</v>
      </c>
      <c r="B6249" s="70" t="s">
        <v>5880</v>
      </c>
      <c r="C6249" s="71" t="s">
        <v>14</v>
      </c>
      <c r="D6249" s="72">
        <v>428.39</v>
      </c>
    </row>
    <row r="6250" spans="1:4" x14ac:dyDescent="0.25">
      <c r="A6250" s="71">
        <v>92904</v>
      </c>
      <c r="B6250" s="70" t="s">
        <v>5881</v>
      </c>
      <c r="C6250" s="71" t="s">
        <v>14</v>
      </c>
      <c r="D6250" s="72">
        <v>33.53</v>
      </c>
    </row>
    <row r="6251" spans="1:4" x14ac:dyDescent="0.25">
      <c r="A6251" s="71">
        <v>92905</v>
      </c>
      <c r="B6251" s="70" t="s">
        <v>5882</v>
      </c>
      <c r="C6251" s="71" t="s">
        <v>14</v>
      </c>
      <c r="D6251" s="72">
        <v>47.54</v>
      </c>
    </row>
    <row r="6252" spans="1:4" x14ac:dyDescent="0.25">
      <c r="A6252" s="71">
        <v>92906</v>
      </c>
      <c r="B6252" s="70" t="s">
        <v>5883</v>
      </c>
      <c r="C6252" s="71" t="s">
        <v>14</v>
      </c>
      <c r="D6252" s="72">
        <v>57.18</v>
      </c>
    </row>
    <row r="6253" spans="1:4" x14ac:dyDescent="0.25">
      <c r="A6253" s="71">
        <v>92898</v>
      </c>
      <c r="B6253" s="70" t="s">
        <v>5884</v>
      </c>
      <c r="C6253" s="71" t="s">
        <v>14</v>
      </c>
      <c r="D6253" s="72">
        <v>48.91</v>
      </c>
    </row>
    <row r="6254" spans="1:4" x14ac:dyDescent="0.25">
      <c r="A6254" s="71">
        <v>92899</v>
      </c>
      <c r="B6254" s="70" t="s">
        <v>5885</v>
      </c>
      <c r="C6254" s="71" t="s">
        <v>14</v>
      </c>
      <c r="D6254" s="72">
        <v>73.23</v>
      </c>
    </row>
    <row r="6255" spans="1:4" x14ac:dyDescent="0.25">
      <c r="A6255" s="71">
        <v>92900</v>
      </c>
      <c r="B6255" s="70" t="s">
        <v>5886</v>
      </c>
      <c r="C6255" s="71" t="s">
        <v>14</v>
      </c>
      <c r="D6255" s="72">
        <v>88.42</v>
      </c>
    </row>
    <row r="6256" spans="1:4" x14ac:dyDescent="0.25">
      <c r="A6256" s="71">
        <v>92901</v>
      </c>
      <c r="B6256" s="70" t="s">
        <v>5887</v>
      </c>
      <c r="C6256" s="71" t="s">
        <v>14</v>
      </c>
      <c r="D6256" s="72">
        <v>123.8</v>
      </c>
    </row>
    <row r="6257" spans="1:4" x14ac:dyDescent="0.25">
      <c r="A6257" s="71">
        <v>92902</v>
      </c>
      <c r="B6257" s="70" t="s">
        <v>5888</v>
      </c>
      <c r="C6257" s="71" t="s">
        <v>14</v>
      </c>
      <c r="D6257" s="72">
        <v>195.35</v>
      </c>
    </row>
    <row r="6258" spans="1:4" x14ac:dyDescent="0.25">
      <c r="A6258" s="71">
        <v>92903</v>
      </c>
      <c r="B6258" s="70" t="s">
        <v>5889</v>
      </c>
      <c r="C6258" s="71" t="s">
        <v>14</v>
      </c>
      <c r="D6258" s="72">
        <v>294.02999999999997</v>
      </c>
    </row>
    <row r="6259" spans="1:4" x14ac:dyDescent="0.25">
      <c r="A6259" s="71">
        <v>92892</v>
      </c>
      <c r="B6259" s="70" t="s">
        <v>5890</v>
      </c>
      <c r="C6259" s="71" t="s">
        <v>14</v>
      </c>
      <c r="D6259" s="72">
        <v>57.55</v>
      </c>
    </row>
    <row r="6260" spans="1:4" x14ac:dyDescent="0.25">
      <c r="A6260" s="71">
        <v>92893</v>
      </c>
      <c r="B6260" s="70" t="s">
        <v>5891</v>
      </c>
      <c r="C6260" s="71" t="s">
        <v>14</v>
      </c>
      <c r="D6260" s="72">
        <v>83.06</v>
      </c>
    </row>
    <row r="6261" spans="1:4" x14ac:dyDescent="0.25">
      <c r="A6261" s="71">
        <v>92894</v>
      </c>
      <c r="B6261" s="70" t="s">
        <v>5892</v>
      </c>
      <c r="C6261" s="71" t="s">
        <v>14</v>
      </c>
      <c r="D6261" s="72">
        <v>99.63</v>
      </c>
    </row>
    <row r="6262" spans="1:4" x14ac:dyDescent="0.25">
      <c r="A6262" s="71">
        <v>92889</v>
      </c>
      <c r="B6262" s="70" t="s">
        <v>5893</v>
      </c>
      <c r="C6262" s="71" t="s">
        <v>14</v>
      </c>
      <c r="D6262" s="72">
        <v>136.74</v>
      </c>
    </row>
    <row r="6263" spans="1:4" x14ac:dyDescent="0.25">
      <c r="A6263" s="71">
        <v>92895</v>
      </c>
      <c r="B6263" s="70" t="s">
        <v>5894</v>
      </c>
      <c r="C6263" s="71" t="s">
        <v>14</v>
      </c>
      <c r="D6263" s="72">
        <v>136.69</v>
      </c>
    </row>
    <row r="6264" spans="1:4" x14ac:dyDescent="0.25">
      <c r="A6264" s="71">
        <v>92890</v>
      </c>
      <c r="B6264" s="70" t="s">
        <v>5895</v>
      </c>
      <c r="C6264" s="71" t="s">
        <v>14</v>
      </c>
      <c r="D6264" s="72">
        <v>209.24</v>
      </c>
    </row>
    <row r="6265" spans="1:4" x14ac:dyDescent="0.25">
      <c r="A6265" s="71">
        <v>92896</v>
      </c>
      <c r="B6265" s="70" t="s">
        <v>5896</v>
      </c>
      <c r="C6265" s="71" t="s">
        <v>14</v>
      </c>
      <c r="D6265" s="72">
        <v>210.8</v>
      </c>
    </row>
    <row r="6266" spans="1:4" x14ac:dyDescent="0.25">
      <c r="A6266" s="71">
        <v>92891</v>
      </c>
      <c r="B6266" s="70" t="s">
        <v>5897</v>
      </c>
      <c r="C6266" s="71" t="s">
        <v>14</v>
      </c>
      <c r="D6266" s="72">
        <v>308.8</v>
      </c>
    </row>
    <row r="6267" spans="1:4" x14ac:dyDescent="0.25">
      <c r="A6267" s="71">
        <v>92897</v>
      </c>
      <c r="B6267" s="70" t="s">
        <v>5898</v>
      </c>
      <c r="C6267" s="71" t="s">
        <v>14</v>
      </c>
      <c r="D6267" s="72">
        <v>312</v>
      </c>
    </row>
    <row r="6268" spans="1:4" x14ac:dyDescent="0.25">
      <c r="A6268" s="71">
        <v>100822</v>
      </c>
      <c r="B6268" s="70" t="s">
        <v>19358</v>
      </c>
      <c r="C6268" s="71" t="s">
        <v>14</v>
      </c>
      <c r="D6268" s="72">
        <v>0</v>
      </c>
    </row>
    <row r="6269" spans="1:4" x14ac:dyDescent="0.25">
      <c r="A6269" s="71">
        <v>100823</v>
      </c>
      <c r="B6269" s="70" t="s">
        <v>19359</v>
      </c>
      <c r="C6269" s="71" t="s">
        <v>14</v>
      </c>
      <c r="D6269" s="72">
        <v>0</v>
      </c>
    </row>
    <row r="6270" spans="1:4" x14ac:dyDescent="0.25">
      <c r="A6270" s="71">
        <v>100824</v>
      </c>
      <c r="B6270" s="70" t="s">
        <v>19360</v>
      </c>
      <c r="C6270" s="71" t="s">
        <v>14</v>
      </c>
      <c r="D6270" s="72">
        <v>0</v>
      </c>
    </row>
    <row r="6271" spans="1:4" x14ac:dyDescent="0.25">
      <c r="A6271" s="71">
        <v>100825</v>
      </c>
      <c r="B6271" s="70" t="s">
        <v>19361</v>
      </c>
      <c r="C6271" s="71" t="s">
        <v>14</v>
      </c>
      <c r="D6271" s="72">
        <v>0</v>
      </c>
    </row>
    <row r="6272" spans="1:4" x14ac:dyDescent="0.25">
      <c r="A6272" s="71">
        <v>100818</v>
      </c>
      <c r="B6272" s="70" t="s">
        <v>5899</v>
      </c>
      <c r="C6272" s="71" t="s">
        <v>14</v>
      </c>
      <c r="D6272" s="72">
        <v>0</v>
      </c>
    </row>
    <row r="6273" spans="1:4" x14ac:dyDescent="0.25">
      <c r="A6273" s="71">
        <v>100819</v>
      </c>
      <c r="B6273" s="70" t="s">
        <v>19362</v>
      </c>
      <c r="C6273" s="71" t="s">
        <v>14</v>
      </c>
      <c r="D6273" s="72">
        <v>0</v>
      </c>
    </row>
    <row r="6274" spans="1:4" x14ac:dyDescent="0.25">
      <c r="A6274" s="71">
        <v>100820</v>
      </c>
      <c r="B6274" s="70" t="s">
        <v>19363</v>
      </c>
      <c r="C6274" s="71" t="s">
        <v>14</v>
      </c>
      <c r="D6274" s="72">
        <v>0</v>
      </c>
    </row>
    <row r="6275" spans="1:4" x14ac:dyDescent="0.25">
      <c r="A6275" s="71">
        <v>100821</v>
      </c>
      <c r="B6275" s="70" t="s">
        <v>19364</v>
      </c>
      <c r="C6275" s="71" t="s">
        <v>14</v>
      </c>
      <c r="D6275" s="72">
        <v>0</v>
      </c>
    </row>
    <row r="6276" spans="1:4" x14ac:dyDescent="0.25">
      <c r="A6276" s="71">
        <v>100846</v>
      </c>
      <c r="B6276" s="70" t="s">
        <v>5900</v>
      </c>
      <c r="C6276" s="71" t="s">
        <v>14</v>
      </c>
      <c r="D6276" s="72">
        <v>0</v>
      </c>
    </row>
    <row r="6277" spans="1:4" x14ac:dyDescent="0.25">
      <c r="A6277" s="71">
        <v>100834</v>
      </c>
      <c r="B6277" s="70" t="s">
        <v>5901</v>
      </c>
      <c r="C6277" s="71" t="s">
        <v>14</v>
      </c>
      <c r="D6277" s="72">
        <v>0</v>
      </c>
    </row>
    <row r="6278" spans="1:4" x14ac:dyDescent="0.25">
      <c r="A6278" s="71">
        <v>100835</v>
      </c>
      <c r="B6278" s="70" t="s">
        <v>5902</v>
      </c>
      <c r="C6278" s="71" t="s">
        <v>14</v>
      </c>
      <c r="D6278" s="72">
        <v>0</v>
      </c>
    </row>
    <row r="6279" spans="1:4" x14ac:dyDescent="0.25">
      <c r="A6279" s="71">
        <v>100836</v>
      </c>
      <c r="B6279" s="70" t="s">
        <v>5903</v>
      </c>
      <c r="C6279" s="71" t="s">
        <v>14</v>
      </c>
      <c r="D6279" s="72">
        <v>0</v>
      </c>
    </row>
    <row r="6280" spans="1:4" x14ac:dyDescent="0.25">
      <c r="A6280" s="71">
        <v>100837</v>
      </c>
      <c r="B6280" s="70" t="s">
        <v>5904</v>
      </c>
      <c r="C6280" s="71" t="s">
        <v>14</v>
      </c>
      <c r="D6280" s="72">
        <v>0</v>
      </c>
    </row>
    <row r="6281" spans="1:4" x14ac:dyDescent="0.25">
      <c r="A6281" s="71">
        <v>100826</v>
      </c>
      <c r="B6281" s="70" t="s">
        <v>5905</v>
      </c>
      <c r="C6281" s="71" t="s">
        <v>14</v>
      </c>
      <c r="D6281" s="72">
        <v>0</v>
      </c>
    </row>
    <row r="6282" spans="1:4" x14ac:dyDescent="0.25">
      <c r="A6282" s="71">
        <v>100827</v>
      </c>
      <c r="B6282" s="70" t="s">
        <v>5906</v>
      </c>
      <c r="C6282" s="71" t="s">
        <v>14</v>
      </c>
      <c r="D6282" s="72">
        <v>0</v>
      </c>
    </row>
    <row r="6283" spans="1:4" x14ac:dyDescent="0.25">
      <c r="A6283" s="71">
        <v>100828</v>
      </c>
      <c r="B6283" s="70" t="s">
        <v>5907</v>
      </c>
      <c r="C6283" s="71" t="s">
        <v>14</v>
      </c>
      <c r="D6283" s="72">
        <v>0</v>
      </c>
    </row>
    <row r="6284" spans="1:4" x14ac:dyDescent="0.25">
      <c r="A6284" s="71">
        <v>100829</v>
      </c>
      <c r="B6284" s="70" t="s">
        <v>5908</v>
      </c>
      <c r="C6284" s="71" t="s">
        <v>14</v>
      </c>
      <c r="D6284" s="72">
        <v>0</v>
      </c>
    </row>
    <row r="6285" spans="1:4" x14ac:dyDescent="0.25">
      <c r="A6285" s="71">
        <v>100830</v>
      </c>
      <c r="B6285" s="70" t="s">
        <v>5909</v>
      </c>
      <c r="C6285" s="71" t="s">
        <v>14</v>
      </c>
      <c r="D6285" s="72">
        <v>0</v>
      </c>
    </row>
    <row r="6286" spans="1:4" x14ac:dyDescent="0.25">
      <c r="A6286" s="71">
        <v>100831</v>
      </c>
      <c r="B6286" s="70" t="s">
        <v>5910</v>
      </c>
      <c r="C6286" s="71" t="s">
        <v>14</v>
      </c>
      <c r="D6286" s="72">
        <v>0</v>
      </c>
    </row>
    <row r="6287" spans="1:4" x14ac:dyDescent="0.25">
      <c r="A6287" s="71">
        <v>100832</v>
      </c>
      <c r="B6287" s="70" t="s">
        <v>5911</v>
      </c>
      <c r="C6287" s="71" t="s">
        <v>14</v>
      </c>
      <c r="D6287" s="72">
        <v>0</v>
      </c>
    </row>
    <row r="6288" spans="1:4" x14ac:dyDescent="0.25">
      <c r="A6288" s="71">
        <v>100833</v>
      </c>
      <c r="B6288" s="70" t="s">
        <v>5912</v>
      </c>
      <c r="C6288" s="71" t="s">
        <v>14</v>
      </c>
      <c r="D6288" s="72">
        <v>0</v>
      </c>
    </row>
    <row r="6289" spans="1:4" x14ac:dyDescent="0.25">
      <c r="A6289" s="71">
        <v>100790</v>
      </c>
      <c r="B6289" s="70" t="s">
        <v>5913</v>
      </c>
      <c r="C6289" s="71" t="s">
        <v>14</v>
      </c>
      <c r="D6289" s="72">
        <v>0</v>
      </c>
    </row>
    <row r="6290" spans="1:4" x14ac:dyDescent="0.25">
      <c r="A6290" s="71">
        <v>100789</v>
      </c>
      <c r="B6290" s="70" t="s">
        <v>5914</v>
      </c>
      <c r="C6290" s="71" t="s">
        <v>14</v>
      </c>
      <c r="D6290" s="72">
        <v>0</v>
      </c>
    </row>
    <row r="6291" spans="1:4" x14ac:dyDescent="0.25">
      <c r="A6291" s="71">
        <v>100788</v>
      </c>
      <c r="B6291" s="70" t="s">
        <v>5915</v>
      </c>
      <c r="C6291" s="71" t="s">
        <v>14</v>
      </c>
      <c r="D6291" s="72">
        <v>617.89</v>
      </c>
    </row>
    <row r="6292" spans="1:4" x14ac:dyDescent="0.25">
      <c r="A6292" s="71">
        <v>100811</v>
      </c>
      <c r="B6292" s="70" t="s">
        <v>5916</v>
      </c>
      <c r="C6292" s="71" t="s">
        <v>14</v>
      </c>
      <c r="D6292" s="72">
        <v>0</v>
      </c>
    </row>
    <row r="6293" spans="1:4" x14ac:dyDescent="0.25">
      <c r="A6293" s="71">
        <v>100812</v>
      </c>
      <c r="B6293" s="70" t="s">
        <v>5917</v>
      </c>
      <c r="C6293" s="71" t="s">
        <v>14</v>
      </c>
      <c r="D6293" s="72">
        <v>0</v>
      </c>
    </row>
    <row r="6294" spans="1:4" x14ac:dyDescent="0.25">
      <c r="A6294" s="71">
        <v>100813</v>
      </c>
      <c r="B6294" s="70" t="s">
        <v>5918</v>
      </c>
      <c r="C6294" s="71" t="s">
        <v>14</v>
      </c>
      <c r="D6294" s="72">
        <v>0</v>
      </c>
    </row>
    <row r="6295" spans="1:4" x14ac:dyDescent="0.25">
      <c r="A6295" s="71">
        <v>100814</v>
      </c>
      <c r="B6295" s="70" t="s">
        <v>5919</v>
      </c>
      <c r="C6295" s="71" t="s">
        <v>14</v>
      </c>
      <c r="D6295" s="72">
        <v>0</v>
      </c>
    </row>
    <row r="6296" spans="1:4" x14ac:dyDescent="0.25">
      <c r="A6296" s="71">
        <v>100815</v>
      </c>
      <c r="B6296" s="70" t="s">
        <v>5920</v>
      </c>
      <c r="C6296" s="71" t="s">
        <v>14</v>
      </c>
      <c r="D6296" s="72">
        <v>0</v>
      </c>
    </row>
    <row r="6297" spans="1:4" x14ac:dyDescent="0.25">
      <c r="A6297" s="71">
        <v>100816</v>
      </c>
      <c r="B6297" s="70" t="s">
        <v>5921</v>
      </c>
      <c r="C6297" s="71" t="s">
        <v>14</v>
      </c>
      <c r="D6297" s="72">
        <v>0</v>
      </c>
    </row>
    <row r="6298" spans="1:4" x14ac:dyDescent="0.25">
      <c r="A6298" s="71">
        <v>100817</v>
      </c>
      <c r="B6298" s="70" t="s">
        <v>5922</v>
      </c>
      <c r="C6298" s="71" t="s">
        <v>14</v>
      </c>
      <c r="D6298" s="72">
        <v>0</v>
      </c>
    </row>
    <row r="6299" spans="1:4" x14ac:dyDescent="0.25">
      <c r="A6299" s="71">
        <v>100795</v>
      </c>
      <c r="B6299" s="70" t="s">
        <v>5923</v>
      </c>
      <c r="C6299" s="71" t="s">
        <v>16</v>
      </c>
      <c r="D6299" s="72">
        <v>0</v>
      </c>
    </row>
    <row r="6300" spans="1:4" x14ac:dyDescent="0.25">
      <c r="A6300" s="71">
        <v>100842</v>
      </c>
      <c r="B6300" s="70" t="s">
        <v>5924</v>
      </c>
      <c r="C6300" s="71" t="s">
        <v>16</v>
      </c>
      <c r="D6300" s="72">
        <v>0</v>
      </c>
    </row>
    <row r="6301" spans="1:4" x14ac:dyDescent="0.25">
      <c r="A6301" s="71">
        <v>100796</v>
      </c>
      <c r="B6301" s="70" t="s">
        <v>5925</v>
      </c>
      <c r="C6301" s="71" t="s">
        <v>16</v>
      </c>
      <c r="D6301" s="72">
        <v>0</v>
      </c>
    </row>
    <row r="6302" spans="1:4" x14ac:dyDescent="0.25">
      <c r="A6302" s="71">
        <v>100843</v>
      </c>
      <c r="B6302" s="70" t="s">
        <v>5926</v>
      </c>
      <c r="C6302" s="71" t="s">
        <v>16</v>
      </c>
      <c r="D6302" s="72">
        <v>0</v>
      </c>
    </row>
    <row r="6303" spans="1:4" x14ac:dyDescent="0.25">
      <c r="A6303" s="71">
        <v>100844</v>
      </c>
      <c r="B6303" s="70" t="s">
        <v>5927</v>
      </c>
      <c r="C6303" s="71" t="s">
        <v>16</v>
      </c>
      <c r="D6303" s="72">
        <v>0</v>
      </c>
    </row>
    <row r="6304" spans="1:4" x14ac:dyDescent="0.25">
      <c r="A6304" s="71">
        <v>100797</v>
      </c>
      <c r="B6304" s="70" t="s">
        <v>5928</v>
      </c>
      <c r="C6304" s="71" t="s">
        <v>16</v>
      </c>
      <c r="D6304" s="72">
        <v>0</v>
      </c>
    </row>
    <row r="6305" spans="1:4" x14ac:dyDescent="0.25">
      <c r="A6305" s="71">
        <v>100798</v>
      </c>
      <c r="B6305" s="70" t="s">
        <v>5929</v>
      </c>
      <c r="C6305" s="71" t="s">
        <v>16</v>
      </c>
      <c r="D6305" s="72">
        <v>0</v>
      </c>
    </row>
    <row r="6306" spans="1:4" x14ac:dyDescent="0.25">
      <c r="A6306" s="71">
        <v>100845</v>
      </c>
      <c r="B6306" s="70" t="s">
        <v>5930</v>
      </c>
      <c r="C6306" s="71" t="s">
        <v>16</v>
      </c>
      <c r="D6306" s="72">
        <v>0</v>
      </c>
    </row>
    <row r="6307" spans="1:4" x14ac:dyDescent="0.25">
      <c r="A6307" s="71">
        <v>100799</v>
      </c>
      <c r="B6307" s="70" t="s">
        <v>5931</v>
      </c>
      <c r="C6307" s="71" t="s">
        <v>16</v>
      </c>
      <c r="D6307" s="72">
        <v>16.57</v>
      </c>
    </row>
    <row r="6308" spans="1:4" x14ac:dyDescent="0.25">
      <c r="A6308" s="71">
        <v>100807</v>
      </c>
      <c r="B6308" s="70" t="s">
        <v>5932</v>
      </c>
      <c r="C6308" s="71" t="s">
        <v>16</v>
      </c>
      <c r="D6308" s="72">
        <v>21.85</v>
      </c>
    </row>
    <row r="6309" spans="1:4" x14ac:dyDescent="0.25">
      <c r="A6309" s="71">
        <v>100800</v>
      </c>
      <c r="B6309" s="70" t="s">
        <v>5933</v>
      </c>
      <c r="C6309" s="71" t="s">
        <v>16</v>
      </c>
      <c r="D6309" s="72">
        <v>23.66</v>
      </c>
    </row>
    <row r="6310" spans="1:4" x14ac:dyDescent="0.25">
      <c r="A6310" s="71">
        <v>100808</v>
      </c>
      <c r="B6310" s="70" t="s">
        <v>5934</v>
      </c>
      <c r="C6310" s="71" t="s">
        <v>16</v>
      </c>
      <c r="D6310" s="72">
        <v>29.91</v>
      </c>
    </row>
    <row r="6311" spans="1:4" x14ac:dyDescent="0.25">
      <c r="A6311" s="71">
        <v>100801</v>
      </c>
      <c r="B6311" s="70" t="s">
        <v>5935</v>
      </c>
      <c r="C6311" s="71" t="s">
        <v>16</v>
      </c>
      <c r="D6311" s="72">
        <v>30.98</v>
      </c>
    </row>
    <row r="6312" spans="1:4" x14ac:dyDescent="0.25">
      <c r="A6312" s="71">
        <v>100809</v>
      </c>
      <c r="B6312" s="70" t="s">
        <v>5936</v>
      </c>
      <c r="C6312" s="71" t="s">
        <v>16</v>
      </c>
      <c r="D6312" s="72">
        <v>38.47</v>
      </c>
    </row>
    <row r="6313" spans="1:4" x14ac:dyDescent="0.25">
      <c r="A6313" s="71">
        <v>100802</v>
      </c>
      <c r="B6313" s="70" t="s">
        <v>5937</v>
      </c>
      <c r="C6313" s="71" t="s">
        <v>16</v>
      </c>
      <c r="D6313" s="72">
        <v>41.37</v>
      </c>
    </row>
    <row r="6314" spans="1:4" x14ac:dyDescent="0.25">
      <c r="A6314" s="71">
        <v>100810</v>
      </c>
      <c r="B6314" s="70" t="s">
        <v>5938</v>
      </c>
      <c r="C6314" s="71" t="s">
        <v>16</v>
      </c>
      <c r="D6314" s="72">
        <v>50.58</v>
      </c>
    </row>
    <row r="6315" spans="1:4" x14ac:dyDescent="0.25">
      <c r="A6315" s="71">
        <v>100791</v>
      </c>
      <c r="B6315" s="70" t="s">
        <v>5939</v>
      </c>
      <c r="C6315" s="71" t="s">
        <v>16</v>
      </c>
      <c r="D6315" s="72">
        <v>16.12</v>
      </c>
    </row>
    <row r="6316" spans="1:4" x14ac:dyDescent="0.25">
      <c r="A6316" s="71">
        <v>100803</v>
      </c>
      <c r="B6316" s="70" t="s">
        <v>5940</v>
      </c>
      <c r="C6316" s="71" t="s">
        <v>16</v>
      </c>
      <c r="D6316" s="72">
        <v>15.2</v>
      </c>
    </row>
    <row r="6317" spans="1:4" x14ac:dyDescent="0.25">
      <c r="A6317" s="71">
        <v>100792</v>
      </c>
      <c r="B6317" s="70" t="s">
        <v>5941</v>
      </c>
      <c r="C6317" s="71" t="s">
        <v>16</v>
      </c>
      <c r="D6317" s="72">
        <v>23.21</v>
      </c>
    </row>
    <row r="6318" spans="1:4" x14ac:dyDescent="0.25">
      <c r="A6318" s="71">
        <v>100804</v>
      </c>
      <c r="B6318" s="70" t="s">
        <v>5942</v>
      </c>
      <c r="C6318" s="71" t="s">
        <v>16</v>
      </c>
      <c r="D6318" s="72">
        <v>22.11</v>
      </c>
    </row>
    <row r="6319" spans="1:4" x14ac:dyDescent="0.25">
      <c r="A6319" s="71">
        <v>100793</v>
      </c>
      <c r="B6319" s="70" t="s">
        <v>5943</v>
      </c>
      <c r="C6319" s="71" t="s">
        <v>16</v>
      </c>
      <c r="D6319" s="72">
        <v>30.53</v>
      </c>
    </row>
    <row r="6320" spans="1:4" x14ac:dyDescent="0.25">
      <c r="A6320" s="71">
        <v>100805</v>
      </c>
      <c r="B6320" s="70" t="s">
        <v>5944</v>
      </c>
      <c r="C6320" s="71" t="s">
        <v>16</v>
      </c>
      <c r="D6320" s="72">
        <v>29.22</v>
      </c>
    </row>
    <row r="6321" spans="1:4" x14ac:dyDescent="0.25">
      <c r="A6321" s="71">
        <v>100794</v>
      </c>
      <c r="B6321" s="70" t="s">
        <v>5945</v>
      </c>
      <c r="C6321" s="71" t="s">
        <v>16</v>
      </c>
      <c r="D6321" s="72">
        <v>40.92</v>
      </c>
    </row>
    <row r="6322" spans="1:4" x14ac:dyDescent="0.25">
      <c r="A6322" s="71">
        <v>100806</v>
      </c>
      <c r="B6322" s="70" t="s">
        <v>5946</v>
      </c>
      <c r="C6322" s="71" t="s">
        <v>16</v>
      </c>
      <c r="D6322" s="72">
        <v>39.31</v>
      </c>
    </row>
    <row r="6323" spans="1:4" x14ac:dyDescent="0.25">
      <c r="A6323" s="71">
        <v>100838</v>
      </c>
      <c r="B6323" s="70" t="s">
        <v>5947</v>
      </c>
      <c r="C6323" s="71" t="s">
        <v>14</v>
      </c>
      <c r="D6323" s="72">
        <v>0</v>
      </c>
    </row>
    <row r="6324" spans="1:4" x14ac:dyDescent="0.25">
      <c r="A6324" s="71">
        <v>100839</v>
      </c>
      <c r="B6324" s="70" t="s">
        <v>5948</v>
      </c>
      <c r="C6324" s="71" t="s">
        <v>14</v>
      </c>
      <c r="D6324" s="72">
        <v>0</v>
      </c>
    </row>
    <row r="6325" spans="1:4" x14ac:dyDescent="0.25">
      <c r="A6325" s="71">
        <v>100840</v>
      </c>
      <c r="B6325" s="70" t="s">
        <v>5949</v>
      </c>
      <c r="C6325" s="71" t="s">
        <v>14</v>
      </c>
      <c r="D6325" s="72">
        <v>0</v>
      </c>
    </row>
    <row r="6326" spans="1:4" x14ac:dyDescent="0.25">
      <c r="A6326" s="71">
        <v>100841</v>
      </c>
      <c r="B6326" s="70" t="s">
        <v>5950</v>
      </c>
      <c r="C6326" s="71" t="s">
        <v>14</v>
      </c>
      <c r="D6326" s="72">
        <v>0</v>
      </c>
    </row>
    <row r="6327" spans="1:4" x14ac:dyDescent="0.25">
      <c r="A6327" s="71">
        <v>103283</v>
      </c>
      <c r="B6327" s="70" t="s">
        <v>5951</v>
      </c>
      <c r="C6327" s="71" t="s">
        <v>14</v>
      </c>
      <c r="D6327" s="72">
        <v>0</v>
      </c>
    </row>
    <row r="6328" spans="1:4" x14ac:dyDescent="0.25">
      <c r="A6328" s="71">
        <v>103284</v>
      </c>
      <c r="B6328" s="70" t="s">
        <v>5952</v>
      </c>
      <c r="C6328" s="71" t="s">
        <v>14</v>
      </c>
      <c r="D6328" s="72">
        <v>0</v>
      </c>
    </row>
    <row r="6329" spans="1:4" x14ac:dyDescent="0.25">
      <c r="A6329" s="71">
        <v>103282</v>
      </c>
      <c r="B6329" s="70" t="s">
        <v>5953</v>
      </c>
      <c r="C6329" s="71" t="s">
        <v>14</v>
      </c>
      <c r="D6329" s="72">
        <v>0</v>
      </c>
    </row>
    <row r="6330" spans="1:4" x14ac:dyDescent="0.25">
      <c r="A6330" s="71">
        <v>103279</v>
      </c>
      <c r="B6330" s="70" t="s">
        <v>5954</v>
      </c>
      <c r="C6330" s="71" t="s">
        <v>14</v>
      </c>
      <c r="D6330" s="72">
        <v>0</v>
      </c>
    </row>
    <row r="6331" spans="1:4" x14ac:dyDescent="0.25">
      <c r="A6331" s="71">
        <v>103280</v>
      </c>
      <c r="B6331" s="70" t="s">
        <v>5955</v>
      </c>
      <c r="C6331" s="71" t="s">
        <v>14</v>
      </c>
      <c r="D6331" s="72">
        <v>0</v>
      </c>
    </row>
    <row r="6332" spans="1:4" x14ac:dyDescent="0.25">
      <c r="A6332" s="71">
        <v>103281</v>
      </c>
      <c r="B6332" s="70" t="s">
        <v>5956</v>
      </c>
      <c r="C6332" s="71" t="s">
        <v>14</v>
      </c>
      <c r="D6332" s="72">
        <v>0</v>
      </c>
    </row>
    <row r="6333" spans="1:4" x14ac:dyDescent="0.25">
      <c r="A6333" s="71">
        <v>103247</v>
      </c>
      <c r="B6333" s="70" t="s">
        <v>5957</v>
      </c>
      <c r="C6333" s="71" t="s">
        <v>14</v>
      </c>
      <c r="D6333" s="72">
        <v>2748.23</v>
      </c>
    </row>
    <row r="6334" spans="1:4" x14ac:dyDescent="0.25">
      <c r="A6334" s="71">
        <v>103250</v>
      </c>
      <c r="B6334" s="70" t="s">
        <v>5958</v>
      </c>
      <c r="C6334" s="71" t="s">
        <v>14</v>
      </c>
      <c r="D6334" s="72">
        <v>3997.82</v>
      </c>
    </row>
    <row r="6335" spans="1:4" x14ac:dyDescent="0.25">
      <c r="A6335" s="71">
        <v>103253</v>
      </c>
      <c r="B6335" s="70" t="s">
        <v>5959</v>
      </c>
      <c r="C6335" s="71" t="s">
        <v>14</v>
      </c>
      <c r="D6335" s="72">
        <v>5455</v>
      </c>
    </row>
    <row r="6336" spans="1:4" x14ac:dyDescent="0.25">
      <c r="A6336" s="71">
        <v>103244</v>
      </c>
      <c r="B6336" s="70" t="s">
        <v>5960</v>
      </c>
      <c r="C6336" s="71" t="s">
        <v>14</v>
      </c>
      <c r="D6336" s="72">
        <v>2474.64</v>
      </c>
    </row>
    <row r="6337" spans="1:4" x14ac:dyDescent="0.25">
      <c r="A6337" s="71">
        <v>103256</v>
      </c>
      <c r="B6337" s="70" t="s">
        <v>5961</v>
      </c>
      <c r="C6337" s="71" t="s">
        <v>14</v>
      </c>
      <c r="D6337" s="72">
        <v>10139.41</v>
      </c>
    </row>
    <row r="6338" spans="1:4" x14ac:dyDescent="0.25">
      <c r="A6338" s="71">
        <v>103258</v>
      </c>
      <c r="B6338" s="70" t="s">
        <v>5962</v>
      </c>
      <c r="C6338" s="71" t="s">
        <v>14</v>
      </c>
      <c r="D6338" s="72">
        <v>11337.57</v>
      </c>
    </row>
    <row r="6339" spans="1:4" x14ac:dyDescent="0.25">
      <c r="A6339" s="71">
        <v>103260</v>
      </c>
      <c r="B6339" s="70" t="s">
        <v>5963</v>
      </c>
      <c r="C6339" s="71" t="s">
        <v>14</v>
      </c>
      <c r="D6339" s="72">
        <v>6266.21</v>
      </c>
    </row>
    <row r="6340" spans="1:4" x14ac:dyDescent="0.25">
      <c r="A6340" s="71">
        <v>103261</v>
      </c>
      <c r="B6340" s="70" t="s">
        <v>5964</v>
      </c>
      <c r="C6340" s="71" t="s">
        <v>14</v>
      </c>
      <c r="D6340" s="72">
        <v>12790.88</v>
      </c>
    </row>
    <row r="6341" spans="1:4" x14ac:dyDescent="0.25">
      <c r="A6341" s="71">
        <v>103263</v>
      </c>
      <c r="B6341" s="70" t="s">
        <v>5965</v>
      </c>
      <c r="C6341" s="71" t="s">
        <v>14</v>
      </c>
      <c r="D6341" s="72">
        <v>17768.53</v>
      </c>
    </row>
    <row r="6342" spans="1:4" x14ac:dyDescent="0.25">
      <c r="A6342" s="71">
        <v>103265</v>
      </c>
      <c r="B6342" s="70" t="s">
        <v>5966</v>
      </c>
      <c r="C6342" s="71" t="s">
        <v>14</v>
      </c>
      <c r="D6342" s="72">
        <v>21426.15</v>
      </c>
    </row>
    <row r="6343" spans="1:4" x14ac:dyDescent="0.25">
      <c r="A6343" s="71">
        <v>103268</v>
      </c>
      <c r="B6343" s="70" t="s">
        <v>5967</v>
      </c>
      <c r="C6343" s="71" t="s">
        <v>14</v>
      </c>
      <c r="D6343" s="72">
        <v>7514.88</v>
      </c>
    </row>
    <row r="6344" spans="1:4" x14ac:dyDescent="0.25">
      <c r="A6344" s="71">
        <v>103270</v>
      </c>
      <c r="B6344" s="70" t="s">
        <v>5968</v>
      </c>
      <c r="C6344" s="71" t="s">
        <v>14</v>
      </c>
      <c r="D6344" s="72">
        <v>8077.74</v>
      </c>
    </row>
    <row r="6345" spans="1:4" x14ac:dyDescent="0.25">
      <c r="A6345" s="71">
        <v>103272</v>
      </c>
      <c r="B6345" s="70" t="s">
        <v>5969</v>
      </c>
      <c r="C6345" s="71" t="s">
        <v>14</v>
      </c>
      <c r="D6345" s="72">
        <v>11827.42</v>
      </c>
    </row>
    <row r="6346" spans="1:4" x14ac:dyDescent="0.25">
      <c r="A6346" s="71">
        <v>103274</v>
      </c>
      <c r="B6346" s="70" t="s">
        <v>5970</v>
      </c>
      <c r="C6346" s="71" t="s">
        <v>14</v>
      </c>
      <c r="D6346" s="72">
        <v>13939.14</v>
      </c>
    </row>
    <row r="6347" spans="1:4" x14ac:dyDescent="0.25">
      <c r="A6347" s="71">
        <v>103276</v>
      </c>
      <c r="B6347" s="70" t="s">
        <v>5971</v>
      </c>
      <c r="C6347" s="71" t="s">
        <v>14</v>
      </c>
      <c r="D6347" s="72">
        <v>14552.8</v>
      </c>
    </row>
    <row r="6348" spans="1:4" x14ac:dyDescent="0.25">
      <c r="A6348" s="71">
        <v>103267</v>
      </c>
      <c r="B6348" s="70" t="s">
        <v>5972</v>
      </c>
      <c r="C6348" s="71" t="s">
        <v>14</v>
      </c>
      <c r="D6348" s="72">
        <v>6327.63</v>
      </c>
    </row>
    <row r="6349" spans="1:4" x14ac:dyDescent="0.25">
      <c r="A6349" s="71">
        <v>103269</v>
      </c>
      <c r="B6349" s="70" t="s">
        <v>5973</v>
      </c>
      <c r="C6349" s="71" t="s">
        <v>14</v>
      </c>
      <c r="D6349" s="72">
        <v>7781.15</v>
      </c>
    </row>
    <row r="6350" spans="1:4" x14ac:dyDescent="0.25">
      <c r="A6350" s="71">
        <v>103271</v>
      </c>
      <c r="B6350" s="70" t="s">
        <v>5974</v>
      </c>
      <c r="C6350" s="71" t="s">
        <v>14</v>
      </c>
      <c r="D6350" s="72">
        <v>11450.25</v>
      </c>
    </row>
    <row r="6351" spans="1:4" x14ac:dyDescent="0.25">
      <c r="A6351" s="71">
        <v>103273</v>
      </c>
      <c r="B6351" s="70" t="s">
        <v>5975</v>
      </c>
      <c r="C6351" s="71" t="s">
        <v>14</v>
      </c>
      <c r="D6351" s="72">
        <v>12165.26</v>
      </c>
    </row>
    <row r="6352" spans="1:4" x14ac:dyDescent="0.25">
      <c r="A6352" s="71">
        <v>103275</v>
      </c>
      <c r="B6352" s="70" t="s">
        <v>5976</v>
      </c>
      <c r="C6352" s="71" t="s">
        <v>14</v>
      </c>
      <c r="D6352" s="72">
        <v>13866.72</v>
      </c>
    </row>
    <row r="6353" spans="1:4" x14ac:dyDescent="0.25">
      <c r="A6353" s="71">
        <v>103248</v>
      </c>
      <c r="B6353" s="70" t="s">
        <v>5977</v>
      </c>
      <c r="C6353" s="71" t="s">
        <v>14</v>
      </c>
      <c r="D6353" s="72">
        <v>2242.9899999999998</v>
      </c>
    </row>
    <row r="6354" spans="1:4" x14ac:dyDescent="0.25">
      <c r="A6354" s="71">
        <v>103249</v>
      </c>
      <c r="B6354" s="70" t="s">
        <v>5978</v>
      </c>
      <c r="C6354" s="71" t="s">
        <v>14</v>
      </c>
      <c r="D6354" s="72">
        <v>2410.87</v>
      </c>
    </row>
    <row r="6355" spans="1:4" x14ac:dyDescent="0.25">
      <c r="A6355" s="71">
        <v>103251</v>
      </c>
      <c r="B6355" s="70" t="s">
        <v>5979</v>
      </c>
      <c r="C6355" s="71" t="s">
        <v>14</v>
      </c>
      <c r="D6355" s="72">
        <v>3153.97</v>
      </c>
    </row>
    <row r="6356" spans="1:4" x14ac:dyDescent="0.25">
      <c r="A6356" s="71">
        <v>103252</v>
      </c>
      <c r="B6356" s="70" t="s">
        <v>5980</v>
      </c>
      <c r="C6356" s="71" t="s">
        <v>14</v>
      </c>
      <c r="D6356" s="72">
        <v>3494.28</v>
      </c>
    </row>
    <row r="6357" spans="1:4" x14ac:dyDescent="0.25">
      <c r="A6357" s="71">
        <v>103254</v>
      </c>
      <c r="B6357" s="70" t="s">
        <v>5981</v>
      </c>
      <c r="C6357" s="71" t="s">
        <v>14</v>
      </c>
      <c r="D6357" s="72">
        <v>4075.41</v>
      </c>
    </row>
    <row r="6358" spans="1:4" x14ac:dyDescent="0.25">
      <c r="A6358" s="71">
        <v>103255</v>
      </c>
      <c r="B6358" s="70" t="s">
        <v>5982</v>
      </c>
      <c r="C6358" s="71" t="s">
        <v>14</v>
      </c>
      <c r="D6358" s="72">
        <v>4562.16</v>
      </c>
    </row>
    <row r="6359" spans="1:4" x14ac:dyDescent="0.25">
      <c r="A6359" s="71">
        <v>103245</v>
      </c>
      <c r="B6359" s="70" t="s">
        <v>5983</v>
      </c>
      <c r="C6359" s="71" t="s">
        <v>14</v>
      </c>
      <c r="D6359" s="72">
        <v>1948.61</v>
      </c>
    </row>
    <row r="6360" spans="1:4" x14ac:dyDescent="0.25">
      <c r="A6360" s="71">
        <v>103246</v>
      </c>
      <c r="B6360" s="70" t="s">
        <v>5984</v>
      </c>
      <c r="C6360" s="71" t="s">
        <v>14</v>
      </c>
      <c r="D6360" s="72">
        <v>2126.5100000000002</v>
      </c>
    </row>
    <row r="6361" spans="1:4" x14ac:dyDescent="0.25">
      <c r="A6361" s="71">
        <v>103257</v>
      </c>
      <c r="B6361" s="70" t="s">
        <v>5985</v>
      </c>
      <c r="C6361" s="71" t="s">
        <v>14</v>
      </c>
      <c r="D6361" s="72">
        <v>5783.96</v>
      </c>
    </row>
    <row r="6362" spans="1:4" x14ac:dyDescent="0.25">
      <c r="A6362" s="71">
        <v>103259</v>
      </c>
      <c r="B6362" s="70" t="s">
        <v>5986</v>
      </c>
      <c r="C6362" s="71" t="s">
        <v>14</v>
      </c>
      <c r="D6362" s="72">
        <v>6099.52</v>
      </c>
    </row>
    <row r="6363" spans="1:4" x14ac:dyDescent="0.25">
      <c r="A6363" s="71">
        <v>103262</v>
      </c>
      <c r="B6363" s="70" t="s">
        <v>5987</v>
      </c>
      <c r="C6363" s="71" t="s">
        <v>14</v>
      </c>
      <c r="D6363" s="72">
        <v>8018.31</v>
      </c>
    </row>
    <row r="6364" spans="1:4" x14ac:dyDescent="0.25">
      <c r="A6364" s="71">
        <v>103264</v>
      </c>
      <c r="B6364" s="70" t="s">
        <v>5988</v>
      </c>
      <c r="C6364" s="71" t="s">
        <v>14</v>
      </c>
      <c r="D6364" s="72">
        <v>9954.4599999999991</v>
      </c>
    </row>
    <row r="6365" spans="1:4" x14ac:dyDescent="0.25">
      <c r="A6365" s="71">
        <v>103266</v>
      </c>
      <c r="B6365" s="70" t="s">
        <v>5989</v>
      </c>
      <c r="C6365" s="71" t="s">
        <v>14</v>
      </c>
      <c r="D6365" s="72">
        <v>11120.04</v>
      </c>
    </row>
    <row r="6366" spans="1:4" x14ac:dyDescent="0.25">
      <c r="A6366" s="71">
        <v>103277</v>
      </c>
      <c r="B6366" s="70" t="s">
        <v>5990</v>
      </c>
      <c r="C6366" s="71" t="s">
        <v>14</v>
      </c>
      <c r="D6366" s="72">
        <v>26888.23</v>
      </c>
    </row>
    <row r="6367" spans="1:4" x14ac:dyDescent="0.25">
      <c r="A6367" s="71">
        <v>103278</v>
      </c>
      <c r="B6367" s="70" t="s">
        <v>5991</v>
      </c>
      <c r="C6367" s="71" t="s">
        <v>14</v>
      </c>
      <c r="D6367" s="72">
        <v>34424.76</v>
      </c>
    </row>
    <row r="6368" spans="1:4" x14ac:dyDescent="0.25">
      <c r="A6368" s="71">
        <v>103285</v>
      </c>
      <c r="B6368" s="70" t="s">
        <v>5992</v>
      </c>
      <c r="C6368" s="71" t="s">
        <v>14</v>
      </c>
      <c r="D6368" s="72">
        <v>0</v>
      </c>
    </row>
    <row r="6369" spans="1:4" x14ac:dyDescent="0.25">
      <c r="A6369" s="71">
        <v>103286</v>
      </c>
      <c r="B6369" s="70" t="s">
        <v>5993</v>
      </c>
      <c r="C6369" s="71" t="s">
        <v>14</v>
      </c>
      <c r="D6369" s="72">
        <v>0</v>
      </c>
    </row>
    <row r="6370" spans="1:4" x14ac:dyDescent="0.25">
      <c r="A6370" s="71">
        <v>103287</v>
      </c>
      <c r="B6370" s="70" t="s">
        <v>5994</v>
      </c>
      <c r="C6370" s="71" t="s">
        <v>14</v>
      </c>
      <c r="D6370" s="72">
        <v>0</v>
      </c>
    </row>
    <row r="6371" spans="1:4" x14ac:dyDescent="0.25">
      <c r="A6371" s="71">
        <v>103288</v>
      </c>
      <c r="B6371" s="70" t="s">
        <v>5995</v>
      </c>
      <c r="C6371" s="71" t="s">
        <v>14</v>
      </c>
      <c r="D6371" s="72">
        <v>13.9</v>
      </c>
    </row>
    <row r="6372" spans="1:4" x14ac:dyDescent="0.25">
      <c r="A6372" s="71">
        <v>103291</v>
      </c>
      <c r="B6372" s="70" t="s">
        <v>5996</v>
      </c>
      <c r="C6372" s="71" t="s">
        <v>16</v>
      </c>
      <c r="D6372" s="72">
        <v>62.42</v>
      </c>
    </row>
    <row r="6373" spans="1:4" x14ac:dyDescent="0.25">
      <c r="A6373" s="71">
        <v>103289</v>
      </c>
      <c r="B6373" s="70" t="s">
        <v>5997</v>
      </c>
      <c r="C6373" s="71" t="s">
        <v>16</v>
      </c>
      <c r="D6373" s="72">
        <v>32.19</v>
      </c>
    </row>
    <row r="6374" spans="1:4" x14ac:dyDescent="0.25">
      <c r="A6374" s="71">
        <v>103290</v>
      </c>
      <c r="B6374" s="70" t="s">
        <v>5998</v>
      </c>
      <c r="C6374" s="71" t="s">
        <v>16</v>
      </c>
      <c r="D6374" s="72">
        <v>49.65</v>
      </c>
    </row>
    <row r="6375" spans="1:4" x14ac:dyDescent="0.25">
      <c r="A6375" s="71">
        <v>103292</v>
      </c>
      <c r="B6375" s="70" t="s">
        <v>5999</v>
      </c>
      <c r="C6375" s="71" t="s">
        <v>16</v>
      </c>
      <c r="D6375" s="72">
        <v>75.400000000000006</v>
      </c>
    </row>
    <row r="6376" spans="1:4" x14ac:dyDescent="0.25">
      <c r="A6376" s="71">
        <v>97333</v>
      </c>
      <c r="B6376" s="70" t="s">
        <v>6000</v>
      </c>
      <c r="C6376" s="71" t="s">
        <v>16</v>
      </c>
      <c r="D6376" s="72">
        <v>57.81</v>
      </c>
    </row>
    <row r="6377" spans="1:4" x14ac:dyDescent="0.25">
      <c r="A6377" s="71">
        <v>97329</v>
      </c>
      <c r="B6377" s="70" t="s">
        <v>6001</v>
      </c>
      <c r="C6377" s="71" t="s">
        <v>16</v>
      </c>
      <c r="D6377" s="72">
        <v>57.36</v>
      </c>
    </row>
    <row r="6378" spans="1:4" x14ac:dyDescent="0.25">
      <c r="A6378" s="71">
        <v>97331</v>
      </c>
      <c r="B6378" s="70" t="s">
        <v>6002</v>
      </c>
      <c r="C6378" s="71" t="s">
        <v>16</v>
      </c>
      <c r="D6378" s="72">
        <v>27.58</v>
      </c>
    </row>
    <row r="6379" spans="1:4" x14ac:dyDescent="0.25">
      <c r="A6379" s="71">
        <v>97327</v>
      </c>
      <c r="B6379" s="70" t="s">
        <v>19365</v>
      </c>
      <c r="C6379" s="71" t="s">
        <v>16</v>
      </c>
      <c r="D6379" s="72">
        <v>27.26</v>
      </c>
    </row>
    <row r="6380" spans="1:4" x14ac:dyDescent="0.25">
      <c r="A6380" s="71">
        <v>97332</v>
      </c>
      <c r="B6380" s="70" t="s">
        <v>6003</v>
      </c>
      <c r="C6380" s="71" t="s">
        <v>16</v>
      </c>
      <c r="D6380" s="72">
        <v>45.04</v>
      </c>
    </row>
    <row r="6381" spans="1:4" x14ac:dyDescent="0.25">
      <c r="A6381" s="71">
        <v>97328</v>
      </c>
      <c r="B6381" s="70" t="s">
        <v>6004</v>
      </c>
      <c r="C6381" s="71" t="s">
        <v>16</v>
      </c>
      <c r="D6381" s="72">
        <v>44.67</v>
      </c>
    </row>
    <row r="6382" spans="1:4" x14ac:dyDescent="0.25">
      <c r="A6382" s="71">
        <v>97334</v>
      </c>
      <c r="B6382" s="70" t="s">
        <v>19366</v>
      </c>
      <c r="C6382" s="71" t="s">
        <v>16</v>
      </c>
      <c r="D6382" s="72">
        <v>70.790000000000006</v>
      </c>
    </row>
    <row r="6383" spans="1:4" x14ac:dyDescent="0.25">
      <c r="A6383" s="71">
        <v>97330</v>
      </c>
      <c r="B6383" s="70" t="s">
        <v>6005</v>
      </c>
      <c r="C6383" s="71" t="s">
        <v>16</v>
      </c>
      <c r="D6383" s="72">
        <v>70.290000000000006</v>
      </c>
    </row>
    <row r="6384" spans="1:4" x14ac:dyDescent="0.25">
      <c r="A6384" s="71">
        <v>93085</v>
      </c>
      <c r="B6384" s="70" t="s">
        <v>6006</v>
      </c>
      <c r="C6384" s="71" t="s">
        <v>14</v>
      </c>
      <c r="D6384" s="72">
        <v>15.03</v>
      </c>
    </row>
    <row r="6385" spans="1:4" x14ac:dyDescent="0.25">
      <c r="A6385" s="71">
        <v>103892</v>
      </c>
      <c r="B6385" s="70" t="s">
        <v>6007</v>
      </c>
      <c r="C6385" s="71" t="s">
        <v>14</v>
      </c>
      <c r="D6385" s="72">
        <v>16</v>
      </c>
    </row>
    <row r="6386" spans="1:4" x14ac:dyDescent="0.25">
      <c r="A6386" s="71">
        <v>103823</v>
      </c>
      <c r="B6386" s="70" t="s">
        <v>6008</v>
      </c>
      <c r="C6386" s="71" t="s">
        <v>14</v>
      </c>
      <c r="D6386" s="72">
        <v>17.89</v>
      </c>
    </row>
    <row r="6387" spans="1:4" x14ac:dyDescent="0.25">
      <c r="A6387" s="71">
        <v>103856</v>
      </c>
      <c r="B6387" s="70" t="s">
        <v>6009</v>
      </c>
      <c r="C6387" s="71" t="s">
        <v>14</v>
      </c>
      <c r="D6387" s="72">
        <v>16.05</v>
      </c>
    </row>
    <row r="6388" spans="1:4" x14ac:dyDescent="0.25">
      <c r="A6388" s="71">
        <v>93108</v>
      </c>
      <c r="B6388" s="70" t="s">
        <v>6010</v>
      </c>
      <c r="C6388" s="71" t="s">
        <v>14</v>
      </c>
      <c r="D6388" s="72">
        <v>13.62</v>
      </c>
    </row>
    <row r="6389" spans="1:4" x14ac:dyDescent="0.25">
      <c r="A6389" s="71">
        <v>93091</v>
      </c>
      <c r="B6389" s="70" t="s">
        <v>6011</v>
      </c>
      <c r="C6389" s="71" t="s">
        <v>14</v>
      </c>
      <c r="D6389" s="72">
        <v>16.98</v>
      </c>
    </row>
    <row r="6390" spans="1:4" x14ac:dyDescent="0.25">
      <c r="A6390" s="71">
        <v>103900</v>
      </c>
      <c r="B6390" s="70" t="s">
        <v>6012</v>
      </c>
      <c r="C6390" s="71" t="s">
        <v>14</v>
      </c>
      <c r="D6390" s="72">
        <v>20.86</v>
      </c>
    </row>
    <row r="6391" spans="1:4" x14ac:dyDescent="0.25">
      <c r="A6391" s="71">
        <v>103831</v>
      </c>
      <c r="B6391" s="70" t="s">
        <v>6013</v>
      </c>
      <c r="C6391" s="71" t="s">
        <v>14</v>
      </c>
      <c r="D6391" s="72">
        <v>26.69</v>
      </c>
    </row>
    <row r="6392" spans="1:4" x14ac:dyDescent="0.25">
      <c r="A6392" s="71">
        <v>103864</v>
      </c>
      <c r="B6392" s="70" t="s">
        <v>6014</v>
      </c>
      <c r="C6392" s="71" t="s">
        <v>14</v>
      </c>
      <c r="D6392" s="72">
        <v>22.02</v>
      </c>
    </row>
    <row r="6393" spans="1:4" x14ac:dyDescent="0.25">
      <c r="A6393" s="71">
        <v>93133</v>
      </c>
      <c r="B6393" s="70" t="s">
        <v>6015</v>
      </c>
      <c r="C6393" s="71" t="s">
        <v>14</v>
      </c>
      <c r="D6393" s="72">
        <v>19.68</v>
      </c>
    </row>
    <row r="6394" spans="1:4" x14ac:dyDescent="0.25">
      <c r="A6394" s="71">
        <v>93057</v>
      </c>
      <c r="B6394" s="70" t="s">
        <v>6016</v>
      </c>
      <c r="C6394" s="71" t="s">
        <v>14</v>
      </c>
      <c r="D6394" s="72">
        <v>14.48</v>
      </c>
    </row>
    <row r="6395" spans="1:4" x14ac:dyDescent="0.25">
      <c r="A6395" s="71">
        <v>93062</v>
      </c>
      <c r="B6395" s="70" t="s">
        <v>6017</v>
      </c>
      <c r="C6395" s="71" t="s">
        <v>14</v>
      </c>
      <c r="D6395" s="72">
        <v>28.12</v>
      </c>
    </row>
    <row r="6396" spans="1:4" x14ac:dyDescent="0.25">
      <c r="A6396" s="71">
        <v>93065</v>
      </c>
      <c r="B6396" s="70" t="s">
        <v>6018</v>
      </c>
      <c r="C6396" s="71" t="s">
        <v>14</v>
      </c>
      <c r="D6396" s="72">
        <v>46.18</v>
      </c>
    </row>
    <row r="6397" spans="1:4" x14ac:dyDescent="0.25">
      <c r="A6397" s="71">
        <v>93068</v>
      </c>
      <c r="B6397" s="70" t="s">
        <v>6019</v>
      </c>
      <c r="C6397" s="71" t="s">
        <v>14</v>
      </c>
      <c r="D6397" s="72">
        <v>65.14</v>
      </c>
    </row>
    <row r="6398" spans="1:4" x14ac:dyDescent="0.25">
      <c r="A6398" s="71">
        <v>93071</v>
      </c>
      <c r="B6398" s="70" t="s">
        <v>6020</v>
      </c>
      <c r="C6398" s="71" t="s">
        <v>14</v>
      </c>
      <c r="D6398" s="72">
        <v>179</v>
      </c>
    </row>
    <row r="6399" spans="1:4" x14ac:dyDescent="0.25">
      <c r="A6399" s="71">
        <v>93081</v>
      </c>
      <c r="B6399" s="70" t="s">
        <v>6021</v>
      </c>
      <c r="C6399" s="71" t="s">
        <v>14</v>
      </c>
      <c r="D6399" s="72">
        <v>19.23</v>
      </c>
    </row>
    <row r="6400" spans="1:4" x14ac:dyDescent="0.25">
      <c r="A6400" s="71">
        <v>103887</v>
      </c>
      <c r="B6400" s="70" t="s">
        <v>6022</v>
      </c>
      <c r="C6400" s="71" t="s">
        <v>14</v>
      </c>
      <c r="D6400" s="72">
        <v>20.7</v>
      </c>
    </row>
    <row r="6401" spans="1:4" x14ac:dyDescent="0.25">
      <c r="A6401" s="71">
        <v>103818</v>
      </c>
      <c r="B6401" s="70" t="s">
        <v>6023</v>
      </c>
      <c r="C6401" s="71" t="s">
        <v>14</v>
      </c>
      <c r="D6401" s="72">
        <v>20.7</v>
      </c>
    </row>
    <row r="6402" spans="1:4" x14ac:dyDescent="0.25">
      <c r="A6402" s="71">
        <v>103851</v>
      </c>
      <c r="B6402" s="70" t="s">
        <v>6024</v>
      </c>
      <c r="C6402" s="71" t="s">
        <v>14</v>
      </c>
      <c r="D6402" s="72">
        <v>20.48</v>
      </c>
    </row>
    <row r="6403" spans="1:4" x14ac:dyDescent="0.25">
      <c r="A6403" s="71">
        <v>93104</v>
      </c>
      <c r="B6403" s="70" t="s">
        <v>6025</v>
      </c>
      <c r="C6403" s="71" t="s">
        <v>14</v>
      </c>
      <c r="D6403" s="72">
        <v>19.309999999999999</v>
      </c>
    </row>
    <row r="6404" spans="1:4" x14ac:dyDescent="0.25">
      <c r="A6404" s="71">
        <v>98602</v>
      </c>
      <c r="B6404" s="70" t="s">
        <v>6026</v>
      </c>
      <c r="C6404" s="71" t="s">
        <v>14</v>
      </c>
      <c r="D6404" s="72">
        <v>18.84</v>
      </c>
    </row>
    <row r="6405" spans="1:4" x14ac:dyDescent="0.25">
      <c r="A6405" s="71">
        <v>93087</v>
      </c>
      <c r="B6405" s="70" t="s">
        <v>6027</v>
      </c>
      <c r="C6405" s="71" t="s">
        <v>14</v>
      </c>
      <c r="D6405" s="72">
        <v>20.13</v>
      </c>
    </row>
    <row r="6406" spans="1:4" x14ac:dyDescent="0.25">
      <c r="A6406" s="71">
        <v>103893</v>
      </c>
      <c r="B6406" s="70" t="s">
        <v>6028</v>
      </c>
      <c r="C6406" s="71" t="s">
        <v>14</v>
      </c>
      <c r="D6406" s="72">
        <v>21.93</v>
      </c>
    </row>
    <row r="6407" spans="1:4" x14ac:dyDescent="0.25">
      <c r="A6407" s="71">
        <v>103824</v>
      </c>
      <c r="B6407" s="70" t="s">
        <v>6029</v>
      </c>
      <c r="C6407" s="71" t="s">
        <v>14</v>
      </c>
      <c r="D6407" s="72">
        <v>23.98</v>
      </c>
    </row>
    <row r="6408" spans="1:4" x14ac:dyDescent="0.25">
      <c r="A6408" s="71">
        <v>103857</v>
      </c>
      <c r="B6408" s="70" t="s">
        <v>6030</v>
      </c>
      <c r="C6408" s="71" t="s">
        <v>14</v>
      </c>
      <c r="D6408" s="72">
        <v>22.22</v>
      </c>
    </row>
    <row r="6409" spans="1:4" x14ac:dyDescent="0.25">
      <c r="A6409" s="71">
        <v>93110</v>
      </c>
      <c r="B6409" s="70" t="s">
        <v>6031</v>
      </c>
      <c r="C6409" s="71" t="s">
        <v>14</v>
      </c>
      <c r="D6409" s="72">
        <v>21.11</v>
      </c>
    </row>
    <row r="6410" spans="1:4" x14ac:dyDescent="0.25">
      <c r="A6410" s="71">
        <v>93054</v>
      </c>
      <c r="B6410" s="70" t="s">
        <v>6032</v>
      </c>
      <c r="C6410" s="71" t="s">
        <v>14</v>
      </c>
      <c r="D6410" s="72">
        <v>23.34</v>
      </c>
    </row>
    <row r="6411" spans="1:4" x14ac:dyDescent="0.25">
      <c r="A6411" s="71">
        <v>93088</v>
      </c>
      <c r="B6411" s="70" t="s">
        <v>6033</v>
      </c>
      <c r="C6411" s="71" t="s">
        <v>14</v>
      </c>
      <c r="D6411" s="72">
        <v>24.95</v>
      </c>
    </row>
    <row r="6412" spans="1:4" x14ac:dyDescent="0.25">
      <c r="A6412" s="71">
        <v>103894</v>
      </c>
      <c r="B6412" s="70" t="s">
        <v>6034</v>
      </c>
      <c r="C6412" s="71" t="s">
        <v>14</v>
      </c>
      <c r="D6412" s="72">
        <v>26.42</v>
      </c>
    </row>
    <row r="6413" spans="1:4" x14ac:dyDescent="0.25">
      <c r="A6413" s="71">
        <v>103825</v>
      </c>
      <c r="B6413" s="70" t="s">
        <v>6035</v>
      </c>
      <c r="C6413" s="71" t="s">
        <v>14</v>
      </c>
      <c r="D6413" s="72">
        <v>28.47</v>
      </c>
    </row>
    <row r="6414" spans="1:4" x14ac:dyDescent="0.25">
      <c r="A6414" s="71">
        <v>103858</v>
      </c>
      <c r="B6414" s="70" t="s">
        <v>6036</v>
      </c>
      <c r="C6414" s="71" t="s">
        <v>14</v>
      </c>
      <c r="D6414" s="72">
        <v>26.72</v>
      </c>
    </row>
    <row r="6415" spans="1:4" x14ac:dyDescent="0.25">
      <c r="A6415" s="71">
        <v>93111</v>
      </c>
      <c r="B6415" s="70" t="s">
        <v>6037</v>
      </c>
      <c r="C6415" s="71" t="s">
        <v>14</v>
      </c>
      <c r="D6415" s="72">
        <v>25.61</v>
      </c>
    </row>
    <row r="6416" spans="1:4" x14ac:dyDescent="0.25">
      <c r="A6416" s="71">
        <v>93059</v>
      </c>
      <c r="B6416" s="70" t="s">
        <v>6038</v>
      </c>
      <c r="C6416" s="71" t="s">
        <v>14</v>
      </c>
      <c r="D6416" s="72">
        <v>30.68</v>
      </c>
    </row>
    <row r="6417" spans="1:4" x14ac:dyDescent="0.25">
      <c r="A6417" s="71">
        <v>93093</v>
      </c>
      <c r="B6417" s="70" t="s">
        <v>6039</v>
      </c>
      <c r="C6417" s="71" t="s">
        <v>14</v>
      </c>
      <c r="D6417" s="72">
        <v>31.88</v>
      </c>
    </row>
    <row r="6418" spans="1:4" x14ac:dyDescent="0.25">
      <c r="A6418" s="71">
        <v>103899</v>
      </c>
      <c r="B6418" s="70" t="s">
        <v>6040</v>
      </c>
      <c r="C6418" s="71" t="s">
        <v>14</v>
      </c>
      <c r="D6418" s="72">
        <v>33.97</v>
      </c>
    </row>
    <row r="6419" spans="1:4" x14ac:dyDescent="0.25">
      <c r="A6419" s="71">
        <v>103830</v>
      </c>
      <c r="B6419" s="70" t="s">
        <v>6041</v>
      </c>
      <c r="C6419" s="71" t="s">
        <v>14</v>
      </c>
      <c r="D6419" s="72">
        <v>37.5</v>
      </c>
    </row>
    <row r="6420" spans="1:4" x14ac:dyDescent="0.25">
      <c r="A6420" s="71">
        <v>103863</v>
      </c>
      <c r="B6420" s="70" t="s">
        <v>6042</v>
      </c>
      <c r="C6420" s="71" t="s">
        <v>14</v>
      </c>
      <c r="D6420" s="72">
        <v>34.68</v>
      </c>
    </row>
    <row r="6421" spans="1:4" x14ac:dyDescent="0.25">
      <c r="A6421" s="71">
        <v>93114</v>
      </c>
      <c r="B6421" s="70" t="s">
        <v>6043</v>
      </c>
      <c r="C6421" s="71" t="s">
        <v>14</v>
      </c>
      <c r="D6421" s="72">
        <v>33.619999999999997</v>
      </c>
    </row>
    <row r="6422" spans="1:4" x14ac:dyDescent="0.25">
      <c r="A6422" s="71">
        <v>93075</v>
      </c>
      <c r="B6422" s="70" t="s">
        <v>6044</v>
      </c>
      <c r="C6422" s="71" t="s">
        <v>14</v>
      </c>
      <c r="D6422" s="72">
        <v>20.27</v>
      </c>
    </row>
    <row r="6423" spans="1:4" x14ac:dyDescent="0.25">
      <c r="A6423" s="71">
        <v>103876</v>
      </c>
      <c r="B6423" s="70" t="s">
        <v>6045</v>
      </c>
      <c r="C6423" s="71" t="s">
        <v>14</v>
      </c>
      <c r="D6423" s="72">
        <v>22.47</v>
      </c>
    </row>
    <row r="6424" spans="1:4" x14ac:dyDescent="0.25">
      <c r="A6424" s="71">
        <v>103807</v>
      </c>
      <c r="B6424" s="70" t="s">
        <v>6046</v>
      </c>
      <c r="C6424" s="71" t="s">
        <v>14</v>
      </c>
      <c r="D6424" s="72">
        <v>22.46</v>
      </c>
    </row>
    <row r="6425" spans="1:4" x14ac:dyDescent="0.25">
      <c r="A6425" s="71">
        <v>103840</v>
      </c>
      <c r="B6425" s="70" t="s">
        <v>6047</v>
      </c>
      <c r="C6425" s="71" t="s">
        <v>14</v>
      </c>
      <c r="D6425" s="72">
        <v>22.12</v>
      </c>
    </row>
    <row r="6426" spans="1:4" x14ac:dyDescent="0.25">
      <c r="A6426" s="71">
        <v>93098</v>
      </c>
      <c r="B6426" s="70" t="s">
        <v>6048</v>
      </c>
      <c r="C6426" s="71" t="s">
        <v>14</v>
      </c>
      <c r="D6426" s="72">
        <v>20.39</v>
      </c>
    </row>
    <row r="6427" spans="1:4" x14ac:dyDescent="0.25">
      <c r="A6427" s="71">
        <v>93120</v>
      </c>
      <c r="B6427" s="70" t="s">
        <v>6049</v>
      </c>
      <c r="C6427" s="71" t="s">
        <v>14</v>
      </c>
      <c r="D6427" s="72">
        <v>26.96</v>
      </c>
    </row>
    <row r="6428" spans="1:4" x14ac:dyDescent="0.25">
      <c r="A6428" s="71">
        <v>93077</v>
      </c>
      <c r="B6428" s="70" t="s">
        <v>6050</v>
      </c>
      <c r="C6428" s="71" t="s">
        <v>14</v>
      </c>
      <c r="D6428" s="72">
        <v>28.88</v>
      </c>
    </row>
    <row r="6429" spans="1:4" x14ac:dyDescent="0.25">
      <c r="A6429" s="71">
        <v>103879</v>
      </c>
      <c r="B6429" s="70" t="s">
        <v>6051</v>
      </c>
      <c r="C6429" s="71" t="s">
        <v>14</v>
      </c>
      <c r="D6429" s="72">
        <v>31.57</v>
      </c>
    </row>
    <row r="6430" spans="1:4" x14ac:dyDescent="0.25">
      <c r="A6430" s="71">
        <v>103810</v>
      </c>
      <c r="B6430" s="70" t="s">
        <v>6052</v>
      </c>
      <c r="C6430" s="71" t="s">
        <v>14</v>
      </c>
      <c r="D6430" s="72">
        <v>34.590000000000003</v>
      </c>
    </row>
    <row r="6431" spans="1:4" x14ac:dyDescent="0.25">
      <c r="A6431" s="71">
        <v>103843</v>
      </c>
      <c r="B6431" s="70" t="s">
        <v>6053</v>
      </c>
      <c r="C6431" s="71" t="s">
        <v>14</v>
      </c>
      <c r="D6431" s="72">
        <v>31.98</v>
      </c>
    </row>
    <row r="6432" spans="1:4" x14ac:dyDescent="0.25">
      <c r="A6432" s="71">
        <v>93100</v>
      </c>
      <c r="B6432" s="70" t="s">
        <v>6054</v>
      </c>
      <c r="C6432" s="71" t="s">
        <v>14</v>
      </c>
      <c r="D6432" s="72">
        <v>30.33</v>
      </c>
    </row>
    <row r="6433" spans="1:4" x14ac:dyDescent="0.25">
      <c r="A6433" s="71">
        <v>93121</v>
      </c>
      <c r="B6433" s="70" t="s">
        <v>6055</v>
      </c>
      <c r="C6433" s="71" t="s">
        <v>14</v>
      </c>
      <c r="D6433" s="72">
        <v>30.55</v>
      </c>
    </row>
    <row r="6434" spans="1:4" x14ac:dyDescent="0.25">
      <c r="A6434" s="71">
        <v>93078</v>
      </c>
      <c r="B6434" s="70" t="s">
        <v>6056</v>
      </c>
      <c r="C6434" s="71" t="s">
        <v>14</v>
      </c>
      <c r="D6434" s="72">
        <v>32.479999999999997</v>
      </c>
    </row>
    <row r="6435" spans="1:4" x14ac:dyDescent="0.25">
      <c r="A6435" s="71">
        <v>103880</v>
      </c>
      <c r="B6435" s="70" t="s">
        <v>6057</v>
      </c>
      <c r="C6435" s="71" t="s">
        <v>14</v>
      </c>
      <c r="D6435" s="72">
        <v>35.17</v>
      </c>
    </row>
    <row r="6436" spans="1:4" x14ac:dyDescent="0.25">
      <c r="A6436" s="71">
        <v>103811</v>
      </c>
      <c r="B6436" s="70" t="s">
        <v>6058</v>
      </c>
      <c r="C6436" s="71" t="s">
        <v>14</v>
      </c>
      <c r="D6436" s="72">
        <v>38.19</v>
      </c>
    </row>
    <row r="6437" spans="1:4" x14ac:dyDescent="0.25">
      <c r="A6437" s="71">
        <v>103844</v>
      </c>
      <c r="B6437" s="70" t="s">
        <v>6059</v>
      </c>
      <c r="C6437" s="71" t="s">
        <v>14</v>
      </c>
      <c r="D6437" s="72">
        <v>35.57</v>
      </c>
    </row>
    <row r="6438" spans="1:4" x14ac:dyDescent="0.25">
      <c r="A6438" s="71">
        <v>93101</v>
      </c>
      <c r="B6438" s="70" t="s">
        <v>6060</v>
      </c>
      <c r="C6438" s="71" t="s">
        <v>14</v>
      </c>
      <c r="D6438" s="72">
        <v>33.92</v>
      </c>
    </row>
    <row r="6439" spans="1:4" x14ac:dyDescent="0.25">
      <c r="A6439" s="71">
        <v>92311</v>
      </c>
      <c r="B6439" s="70" t="s">
        <v>19367</v>
      </c>
      <c r="C6439" s="71" t="s">
        <v>14</v>
      </c>
      <c r="D6439" s="72">
        <v>12.95</v>
      </c>
    </row>
    <row r="6440" spans="1:4" x14ac:dyDescent="0.25">
      <c r="A6440" s="71">
        <v>103874</v>
      </c>
      <c r="B6440" s="70" t="s">
        <v>6061</v>
      </c>
      <c r="C6440" s="71" t="s">
        <v>14</v>
      </c>
      <c r="D6440" s="72">
        <v>17.73</v>
      </c>
    </row>
    <row r="6441" spans="1:4" x14ac:dyDescent="0.25">
      <c r="A6441" s="71">
        <v>103805</v>
      </c>
      <c r="B6441" s="70" t="s">
        <v>6062</v>
      </c>
      <c r="C6441" s="71" t="s">
        <v>14</v>
      </c>
      <c r="D6441" s="72">
        <v>17.7</v>
      </c>
    </row>
    <row r="6442" spans="1:4" x14ac:dyDescent="0.25">
      <c r="A6442" s="71">
        <v>103838</v>
      </c>
      <c r="B6442" s="70" t="s">
        <v>6063</v>
      </c>
      <c r="C6442" s="71" t="s">
        <v>14</v>
      </c>
      <c r="D6442" s="72">
        <v>17.04</v>
      </c>
    </row>
    <row r="6443" spans="1:4" x14ac:dyDescent="0.25">
      <c r="A6443" s="71">
        <v>92326</v>
      </c>
      <c r="B6443" s="70" t="s">
        <v>6064</v>
      </c>
      <c r="C6443" s="71" t="s">
        <v>14</v>
      </c>
      <c r="D6443" s="72">
        <v>13.57</v>
      </c>
    </row>
    <row r="6444" spans="1:4" x14ac:dyDescent="0.25">
      <c r="A6444" s="71">
        <v>92287</v>
      </c>
      <c r="B6444" s="70" t="s">
        <v>6065</v>
      </c>
      <c r="C6444" s="71" t="s">
        <v>14</v>
      </c>
      <c r="D6444" s="72">
        <v>18.09</v>
      </c>
    </row>
    <row r="6445" spans="1:4" x14ac:dyDescent="0.25">
      <c r="A6445" s="71">
        <v>92312</v>
      </c>
      <c r="B6445" s="70" t="s">
        <v>6066</v>
      </c>
      <c r="C6445" s="71" t="s">
        <v>14</v>
      </c>
      <c r="D6445" s="72">
        <v>21.95</v>
      </c>
    </row>
    <row r="6446" spans="1:4" x14ac:dyDescent="0.25">
      <c r="A6446" s="71">
        <v>103877</v>
      </c>
      <c r="B6446" s="70" t="s">
        <v>6067</v>
      </c>
      <c r="C6446" s="71" t="s">
        <v>14</v>
      </c>
      <c r="D6446" s="72">
        <v>27.33</v>
      </c>
    </row>
    <row r="6447" spans="1:4" x14ac:dyDescent="0.25">
      <c r="A6447" s="71">
        <v>103808</v>
      </c>
      <c r="B6447" s="70" t="s">
        <v>6068</v>
      </c>
      <c r="C6447" s="71" t="s">
        <v>14</v>
      </c>
      <c r="D6447" s="72">
        <v>33.35</v>
      </c>
    </row>
    <row r="6448" spans="1:4" x14ac:dyDescent="0.25">
      <c r="A6448" s="71">
        <v>103841</v>
      </c>
      <c r="B6448" s="70" t="s">
        <v>6069</v>
      </c>
      <c r="C6448" s="71" t="s">
        <v>14</v>
      </c>
      <c r="D6448" s="72">
        <v>28.13</v>
      </c>
    </row>
    <row r="6449" spans="1:4" x14ac:dyDescent="0.25">
      <c r="A6449" s="71">
        <v>92327</v>
      </c>
      <c r="B6449" s="70" t="s">
        <v>6070</v>
      </c>
      <c r="C6449" s="71" t="s">
        <v>14</v>
      </c>
      <c r="D6449" s="72">
        <v>24.83</v>
      </c>
    </row>
    <row r="6450" spans="1:4" x14ac:dyDescent="0.25">
      <c r="A6450" s="71">
        <v>92288</v>
      </c>
      <c r="B6450" s="70" t="s">
        <v>6071</v>
      </c>
      <c r="C6450" s="71" t="s">
        <v>14</v>
      </c>
      <c r="D6450" s="72">
        <v>28.7</v>
      </c>
    </row>
    <row r="6451" spans="1:4" x14ac:dyDescent="0.25">
      <c r="A6451" s="71">
        <v>92313</v>
      </c>
      <c r="B6451" s="70" t="s">
        <v>6072</v>
      </c>
      <c r="C6451" s="71" t="s">
        <v>14</v>
      </c>
      <c r="D6451" s="72">
        <v>32.28</v>
      </c>
    </row>
    <row r="6452" spans="1:4" x14ac:dyDescent="0.25">
      <c r="A6452" s="71">
        <v>103881</v>
      </c>
      <c r="B6452" s="70" t="s">
        <v>6073</v>
      </c>
      <c r="C6452" s="71" t="s">
        <v>14</v>
      </c>
      <c r="D6452" s="72">
        <v>38.5</v>
      </c>
    </row>
    <row r="6453" spans="1:4" x14ac:dyDescent="0.25">
      <c r="A6453" s="71">
        <v>103812</v>
      </c>
      <c r="B6453" s="70" t="s">
        <v>6074</v>
      </c>
      <c r="C6453" s="71" t="s">
        <v>14</v>
      </c>
      <c r="D6453" s="72">
        <v>49.7</v>
      </c>
    </row>
    <row r="6454" spans="1:4" x14ac:dyDescent="0.25">
      <c r="A6454" s="71">
        <v>103845</v>
      </c>
      <c r="B6454" s="70" t="s">
        <v>6075</v>
      </c>
      <c r="C6454" s="71" t="s">
        <v>14</v>
      </c>
      <c r="D6454" s="72">
        <v>40.57</v>
      </c>
    </row>
    <row r="6455" spans="1:4" x14ac:dyDescent="0.25">
      <c r="A6455" s="71">
        <v>92328</v>
      </c>
      <c r="B6455" s="70" t="s">
        <v>6076</v>
      </c>
      <c r="C6455" s="71" t="s">
        <v>14</v>
      </c>
      <c r="D6455" s="72">
        <v>37.4</v>
      </c>
    </row>
    <row r="6456" spans="1:4" x14ac:dyDescent="0.25">
      <c r="A6456" s="71">
        <v>92289</v>
      </c>
      <c r="B6456" s="70" t="s">
        <v>6077</v>
      </c>
      <c r="C6456" s="71" t="s">
        <v>14</v>
      </c>
      <c r="D6456" s="72">
        <v>51.28</v>
      </c>
    </row>
    <row r="6457" spans="1:4" x14ac:dyDescent="0.25">
      <c r="A6457" s="71">
        <v>92290</v>
      </c>
      <c r="B6457" s="70" t="s">
        <v>6078</v>
      </c>
      <c r="C6457" s="71" t="s">
        <v>14</v>
      </c>
      <c r="D6457" s="72">
        <v>78</v>
      </c>
    </row>
    <row r="6458" spans="1:4" x14ac:dyDescent="0.25">
      <c r="A6458" s="71">
        <v>92291</v>
      </c>
      <c r="B6458" s="70" t="s">
        <v>6079</v>
      </c>
      <c r="C6458" s="71" t="s">
        <v>14</v>
      </c>
      <c r="D6458" s="72">
        <v>121.18</v>
      </c>
    </row>
    <row r="6459" spans="1:4" x14ac:dyDescent="0.25">
      <c r="A6459" s="71">
        <v>92292</v>
      </c>
      <c r="B6459" s="70" t="s">
        <v>6080</v>
      </c>
      <c r="C6459" s="71" t="s">
        <v>14</v>
      </c>
      <c r="D6459" s="72">
        <v>378.44</v>
      </c>
    </row>
    <row r="6460" spans="1:4" x14ac:dyDescent="0.25">
      <c r="A6460" s="71">
        <v>93082</v>
      </c>
      <c r="B6460" s="70" t="s">
        <v>6081</v>
      </c>
      <c r="C6460" s="71" t="s">
        <v>14</v>
      </c>
      <c r="D6460" s="72">
        <v>24.97</v>
      </c>
    </row>
    <row r="6461" spans="1:4" x14ac:dyDescent="0.25">
      <c r="A6461" s="71">
        <v>103885</v>
      </c>
      <c r="B6461" s="70" t="s">
        <v>6082</v>
      </c>
      <c r="C6461" s="71" t="s">
        <v>14</v>
      </c>
      <c r="D6461" s="72">
        <v>27.91</v>
      </c>
    </row>
    <row r="6462" spans="1:4" x14ac:dyDescent="0.25">
      <c r="A6462" s="71">
        <v>103816</v>
      </c>
      <c r="B6462" s="70" t="s">
        <v>6083</v>
      </c>
      <c r="C6462" s="71" t="s">
        <v>14</v>
      </c>
      <c r="D6462" s="72">
        <v>27.91</v>
      </c>
    </row>
    <row r="6463" spans="1:4" x14ac:dyDescent="0.25">
      <c r="A6463" s="71">
        <v>103849</v>
      </c>
      <c r="B6463" s="70" t="s">
        <v>6084</v>
      </c>
      <c r="C6463" s="71" t="s">
        <v>14</v>
      </c>
      <c r="D6463" s="72">
        <v>27.47</v>
      </c>
    </row>
    <row r="6464" spans="1:4" x14ac:dyDescent="0.25">
      <c r="A6464" s="71">
        <v>93105</v>
      </c>
      <c r="B6464" s="70" t="s">
        <v>6085</v>
      </c>
      <c r="C6464" s="71" t="s">
        <v>14</v>
      </c>
      <c r="D6464" s="72">
        <v>25.14</v>
      </c>
    </row>
    <row r="6465" spans="1:4" x14ac:dyDescent="0.25">
      <c r="A6465" s="71">
        <v>93055</v>
      </c>
      <c r="B6465" s="70" t="s">
        <v>6086</v>
      </c>
      <c r="C6465" s="71" t="s">
        <v>14</v>
      </c>
      <c r="D6465" s="72">
        <v>47.46</v>
      </c>
    </row>
    <row r="6466" spans="1:4" x14ac:dyDescent="0.25">
      <c r="A6466" s="71">
        <v>93089</v>
      </c>
      <c r="B6466" s="70" t="s">
        <v>6087</v>
      </c>
      <c r="C6466" s="71" t="s">
        <v>14</v>
      </c>
      <c r="D6466" s="72">
        <v>50.05</v>
      </c>
    </row>
    <row r="6467" spans="1:4" x14ac:dyDescent="0.25">
      <c r="A6467" s="71">
        <v>103891</v>
      </c>
      <c r="B6467" s="70" t="s">
        <v>6088</v>
      </c>
      <c r="C6467" s="71" t="s">
        <v>14</v>
      </c>
      <c r="D6467" s="72">
        <v>53.65</v>
      </c>
    </row>
    <row r="6468" spans="1:4" x14ac:dyDescent="0.25">
      <c r="A6468" s="71">
        <v>103822</v>
      </c>
      <c r="B6468" s="70" t="s">
        <v>6089</v>
      </c>
      <c r="C6468" s="71" t="s">
        <v>14</v>
      </c>
      <c r="D6468" s="72">
        <v>57.73</v>
      </c>
    </row>
    <row r="6469" spans="1:4" x14ac:dyDescent="0.25">
      <c r="A6469" s="71">
        <v>103855</v>
      </c>
      <c r="B6469" s="70" t="s">
        <v>6090</v>
      </c>
      <c r="C6469" s="71" t="s">
        <v>14</v>
      </c>
      <c r="D6469" s="72">
        <v>54.23</v>
      </c>
    </row>
    <row r="6470" spans="1:4" x14ac:dyDescent="0.25">
      <c r="A6470" s="71">
        <v>93112</v>
      </c>
      <c r="B6470" s="70" t="s">
        <v>6091</v>
      </c>
      <c r="C6470" s="71" t="s">
        <v>14</v>
      </c>
      <c r="D6470" s="72">
        <v>52</v>
      </c>
    </row>
    <row r="6471" spans="1:4" x14ac:dyDescent="0.25">
      <c r="A6471" s="71">
        <v>93060</v>
      </c>
      <c r="B6471" s="70" t="s">
        <v>6092</v>
      </c>
      <c r="C6471" s="71" t="s">
        <v>14</v>
      </c>
      <c r="D6471" s="72">
        <v>83.34</v>
      </c>
    </row>
    <row r="6472" spans="1:4" x14ac:dyDescent="0.25">
      <c r="A6472" s="71">
        <v>93094</v>
      </c>
      <c r="B6472" s="70" t="s">
        <v>6093</v>
      </c>
      <c r="C6472" s="71" t="s">
        <v>14</v>
      </c>
      <c r="D6472" s="72">
        <v>85.73</v>
      </c>
    </row>
    <row r="6473" spans="1:4" x14ac:dyDescent="0.25">
      <c r="A6473" s="71">
        <v>103897</v>
      </c>
      <c r="B6473" s="70" t="s">
        <v>6094</v>
      </c>
      <c r="C6473" s="71" t="s">
        <v>14</v>
      </c>
      <c r="D6473" s="72">
        <v>89.89</v>
      </c>
    </row>
    <row r="6474" spans="1:4" x14ac:dyDescent="0.25">
      <c r="A6474" s="71">
        <v>103828</v>
      </c>
      <c r="B6474" s="70" t="s">
        <v>6095</v>
      </c>
      <c r="C6474" s="71" t="s">
        <v>14</v>
      </c>
      <c r="D6474" s="72">
        <v>96.96</v>
      </c>
    </row>
    <row r="6475" spans="1:4" x14ac:dyDescent="0.25">
      <c r="A6475" s="71">
        <v>103861</v>
      </c>
      <c r="B6475" s="70" t="s">
        <v>6096</v>
      </c>
      <c r="C6475" s="71" t="s">
        <v>14</v>
      </c>
      <c r="D6475" s="72">
        <v>91.33</v>
      </c>
    </row>
    <row r="6476" spans="1:4" x14ac:dyDescent="0.25">
      <c r="A6476" s="71">
        <v>93115</v>
      </c>
      <c r="B6476" s="70" t="s">
        <v>6097</v>
      </c>
      <c r="C6476" s="71" t="s">
        <v>14</v>
      </c>
      <c r="D6476" s="72">
        <v>89.19</v>
      </c>
    </row>
    <row r="6477" spans="1:4" x14ac:dyDescent="0.25">
      <c r="A6477" s="71">
        <v>93074</v>
      </c>
      <c r="B6477" s="70" t="s">
        <v>6098</v>
      </c>
      <c r="C6477" s="71" t="s">
        <v>14</v>
      </c>
      <c r="D6477" s="72">
        <v>13.32</v>
      </c>
    </row>
    <row r="6478" spans="1:4" x14ac:dyDescent="0.25">
      <c r="A6478" s="71">
        <v>103875</v>
      </c>
      <c r="B6478" s="70" t="s">
        <v>6099</v>
      </c>
      <c r="C6478" s="71" t="s">
        <v>14</v>
      </c>
      <c r="D6478" s="72">
        <v>17.7</v>
      </c>
    </row>
    <row r="6479" spans="1:4" x14ac:dyDescent="0.25">
      <c r="A6479" s="71">
        <v>103806</v>
      </c>
      <c r="B6479" s="70" t="s">
        <v>6100</v>
      </c>
      <c r="C6479" s="71" t="s">
        <v>14</v>
      </c>
      <c r="D6479" s="72">
        <v>17.670000000000002</v>
      </c>
    </row>
    <row r="6480" spans="1:4" x14ac:dyDescent="0.25">
      <c r="A6480" s="71">
        <v>103839</v>
      </c>
      <c r="B6480" s="70" t="s">
        <v>6101</v>
      </c>
      <c r="C6480" s="71" t="s">
        <v>14</v>
      </c>
      <c r="D6480" s="72">
        <v>17.010000000000002</v>
      </c>
    </row>
    <row r="6481" spans="1:4" x14ac:dyDescent="0.25">
      <c r="A6481" s="71">
        <v>93097</v>
      </c>
      <c r="B6481" s="70" t="s">
        <v>6102</v>
      </c>
      <c r="C6481" s="71" t="s">
        <v>14</v>
      </c>
      <c r="D6481" s="72">
        <v>13.55</v>
      </c>
    </row>
    <row r="6482" spans="1:4" x14ac:dyDescent="0.25">
      <c r="A6482" s="71">
        <v>93119</v>
      </c>
      <c r="B6482" s="70" t="s">
        <v>6103</v>
      </c>
      <c r="C6482" s="71" t="s">
        <v>14</v>
      </c>
      <c r="D6482" s="72">
        <v>17.78</v>
      </c>
    </row>
    <row r="6483" spans="1:4" x14ac:dyDescent="0.25">
      <c r="A6483" s="71">
        <v>93076</v>
      </c>
      <c r="B6483" s="70" t="s">
        <v>6104</v>
      </c>
      <c r="C6483" s="71" t="s">
        <v>14</v>
      </c>
      <c r="D6483" s="72">
        <v>21.64</v>
      </c>
    </row>
    <row r="6484" spans="1:4" x14ac:dyDescent="0.25">
      <c r="A6484" s="71">
        <v>103878</v>
      </c>
      <c r="B6484" s="70" t="s">
        <v>6105</v>
      </c>
      <c r="C6484" s="71" t="s">
        <v>14</v>
      </c>
      <c r="D6484" s="72">
        <v>27.02</v>
      </c>
    </row>
    <row r="6485" spans="1:4" x14ac:dyDescent="0.25">
      <c r="A6485" s="71">
        <v>103809</v>
      </c>
      <c r="B6485" s="70" t="s">
        <v>6106</v>
      </c>
      <c r="C6485" s="71" t="s">
        <v>14</v>
      </c>
      <c r="D6485" s="72">
        <v>33.04</v>
      </c>
    </row>
    <row r="6486" spans="1:4" x14ac:dyDescent="0.25">
      <c r="A6486" s="71">
        <v>103842</v>
      </c>
      <c r="B6486" s="70" t="s">
        <v>6107</v>
      </c>
      <c r="C6486" s="71" t="s">
        <v>14</v>
      </c>
      <c r="D6486" s="72">
        <v>27.82</v>
      </c>
    </row>
    <row r="6487" spans="1:4" x14ac:dyDescent="0.25">
      <c r="A6487" s="71">
        <v>93099</v>
      </c>
      <c r="B6487" s="70" t="s">
        <v>6108</v>
      </c>
      <c r="C6487" s="71" t="s">
        <v>14</v>
      </c>
      <c r="D6487" s="72">
        <v>24.52</v>
      </c>
    </row>
    <row r="6488" spans="1:4" x14ac:dyDescent="0.25">
      <c r="A6488" s="71">
        <v>93122</v>
      </c>
      <c r="B6488" s="70" t="s">
        <v>6109</v>
      </c>
      <c r="C6488" s="71" t="s">
        <v>14</v>
      </c>
      <c r="D6488" s="72">
        <v>26.82</v>
      </c>
    </row>
    <row r="6489" spans="1:4" x14ac:dyDescent="0.25">
      <c r="A6489" s="71">
        <v>93079</v>
      </c>
      <c r="B6489" s="70" t="s">
        <v>6110</v>
      </c>
      <c r="C6489" s="71" t="s">
        <v>14</v>
      </c>
      <c r="D6489" s="72">
        <v>30.4</v>
      </c>
    </row>
    <row r="6490" spans="1:4" x14ac:dyDescent="0.25">
      <c r="A6490" s="71">
        <v>103882</v>
      </c>
      <c r="B6490" s="70" t="s">
        <v>6111</v>
      </c>
      <c r="C6490" s="71" t="s">
        <v>14</v>
      </c>
      <c r="D6490" s="72">
        <v>36.619999999999997</v>
      </c>
    </row>
    <row r="6491" spans="1:4" x14ac:dyDescent="0.25">
      <c r="A6491" s="71">
        <v>103813</v>
      </c>
      <c r="B6491" s="70" t="s">
        <v>6112</v>
      </c>
      <c r="C6491" s="71" t="s">
        <v>14</v>
      </c>
      <c r="D6491" s="72">
        <v>47.82</v>
      </c>
    </row>
    <row r="6492" spans="1:4" x14ac:dyDescent="0.25">
      <c r="A6492" s="71">
        <v>103846</v>
      </c>
      <c r="B6492" s="70" t="s">
        <v>6113</v>
      </c>
      <c r="C6492" s="71" t="s">
        <v>14</v>
      </c>
      <c r="D6492" s="72">
        <v>38.69</v>
      </c>
    </row>
    <row r="6493" spans="1:4" x14ac:dyDescent="0.25">
      <c r="A6493" s="71">
        <v>93102</v>
      </c>
      <c r="B6493" s="70" t="s">
        <v>6114</v>
      </c>
      <c r="C6493" s="71" t="s">
        <v>14</v>
      </c>
      <c r="D6493" s="72">
        <v>35.520000000000003</v>
      </c>
    </row>
    <row r="6494" spans="1:4" x14ac:dyDescent="0.25">
      <c r="A6494" s="71">
        <v>93123</v>
      </c>
      <c r="B6494" s="70" t="s">
        <v>19368</v>
      </c>
      <c r="C6494" s="71" t="s">
        <v>14</v>
      </c>
      <c r="D6494" s="72">
        <v>60.52</v>
      </c>
    </row>
    <row r="6495" spans="1:4" x14ac:dyDescent="0.25">
      <c r="A6495" s="71">
        <v>93124</v>
      </c>
      <c r="B6495" s="70" t="s">
        <v>6115</v>
      </c>
      <c r="C6495" s="71" t="s">
        <v>14</v>
      </c>
      <c r="D6495" s="72">
        <v>95.35</v>
      </c>
    </row>
    <row r="6496" spans="1:4" x14ac:dyDescent="0.25">
      <c r="A6496" s="71">
        <v>93125</v>
      </c>
      <c r="B6496" s="70" t="s">
        <v>6116</v>
      </c>
      <c r="C6496" s="71" t="s">
        <v>14</v>
      </c>
      <c r="D6496" s="72">
        <v>140.4</v>
      </c>
    </row>
    <row r="6497" spans="1:4" x14ac:dyDescent="0.25">
      <c r="A6497" s="71">
        <v>93126</v>
      </c>
      <c r="B6497" s="70" t="s">
        <v>6117</v>
      </c>
      <c r="C6497" s="71" t="s">
        <v>14</v>
      </c>
      <c r="D6497" s="72">
        <v>311.61</v>
      </c>
    </row>
    <row r="6498" spans="1:4" x14ac:dyDescent="0.25">
      <c r="A6498" s="71">
        <v>93063</v>
      </c>
      <c r="B6498" s="70" t="s">
        <v>6118</v>
      </c>
      <c r="C6498" s="71" t="s">
        <v>14</v>
      </c>
      <c r="D6498" s="72">
        <v>696.62</v>
      </c>
    </row>
    <row r="6499" spans="1:4" x14ac:dyDescent="0.25">
      <c r="A6499" s="71">
        <v>93066</v>
      </c>
      <c r="B6499" s="70" t="s">
        <v>6119</v>
      </c>
      <c r="C6499" s="71" t="s">
        <v>14</v>
      </c>
      <c r="D6499" s="72">
        <v>874.26</v>
      </c>
    </row>
    <row r="6500" spans="1:4" x14ac:dyDescent="0.25">
      <c r="A6500" s="71">
        <v>93069</v>
      </c>
      <c r="B6500" s="70" t="s">
        <v>6120</v>
      </c>
      <c r="C6500" s="71" t="s">
        <v>14</v>
      </c>
      <c r="D6500" s="72">
        <v>1211.93</v>
      </c>
    </row>
    <row r="6501" spans="1:4" x14ac:dyDescent="0.25">
      <c r="A6501" s="71">
        <v>93072</v>
      </c>
      <c r="B6501" s="70" t="s">
        <v>6121</v>
      </c>
      <c r="C6501" s="71" t="s">
        <v>14</v>
      </c>
      <c r="D6501" s="72">
        <v>1599.52</v>
      </c>
    </row>
    <row r="6502" spans="1:4" x14ac:dyDescent="0.25">
      <c r="A6502" s="71">
        <v>93083</v>
      </c>
      <c r="B6502" s="70" t="s">
        <v>6122</v>
      </c>
      <c r="C6502" s="71" t="s">
        <v>14</v>
      </c>
      <c r="D6502" s="72">
        <v>478.3</v>
      </c>
    </row>
    <row r="6503" spans="1:4" x14ac:dyDescent="0.25">
      <c r="A6503" s="71">
        <v>103886</v>
      </c>
      <c r="B6503" s="70" t="s">
        <v>6123</v>
      </c>
      <c r="C6503" s="71" t="s">
        <v>14</v>
      </c>
      <c r="D6503" s="72">
        <v>481.24</v>
      </c>
    </row>
    <row r="6504" spans="1:4" x14ac:dyDescent="0.25">
      <c r="A6504" s="71">
        <v>103817</v>
      </c>
      <c r="B6504" s="70" t="s">
        <v>6124</v>
      </c>
      <c r="C6504" s="71" t="s">
        <v>14</v>
      </c>
      <c r="D6504" s="72">
        <v>481.24</v>
      </c>
    </row>
    <row r="6505" spans="1:4" x14ac:dyDescent="0.25">
      <c r="A6505" s="71">
        <v>103850</v>
      </c>
      <c r="B6505" s="70" t="s">
        <v>6125</v>
      </c>
      <c r="C6505" s="71" t="s">
        <v>14</v>
      </c>
      <c r="D6505" s="72">
        <v>480.8</v>
      </c>
    </row>
    <row r="6506" spans="1:4" x14ac:dyDescent="0.25">
      <c r="A6506" s="71">
        <v>93106</v>
      </c>
      <c r="B6506" s="70" t="s">
        <v>6126</v>
      </c>
      <c r="C6506" s="71" t="s">
        <v>14</v>
      </c>
      <c r="D6506" s="72">
        <v>478.47</v>
      </c>
    </row>
    <row r="6507" spans="1:4" x14ac:dyDescent="0.25">
      <c r="A6507" s="71">
        <v>93052</v>
      </c>
      <c r="B6507" s="70" t="s">
        <v>6127</v>
      </c>
      <c r="C6507" s="71" t="s">
        <v>14</v>
      </c>
      <c r="D6507" s="72">
        <v>552.69000000000005</v>
      </c>
    </row>
    <row r="6508" spans="1:4" x14ac:dyDescent="0.25">
      <c r="A6508" s="71">
        <v>93086</v>
      </c>
      <c r="B6508" s="70" t="s">
        <v>6128</v>
      </c>
      <c r="C6508" s="71" t="s">
        <v>14</v>
      </c>
      <c r="D6508" s="72">
        <v>555.28</v>
      </c>
    </row>
    <row r="6509" spans="1:4" x14ac:dyDescent="0.25">
      <c r="A6509" s="71">
        <v>103890</v>
      </c>
      <c r="B6509" s="70" t="s">
        <v>6129</v>
      </c>
      <c r="C6509" s="71" t="s">
        <v>14</v>
      </c>
      <c r="D6509" s="72">
        <v>558.88</v>
      </c>
    </row>
    <row r="6510" spans="1:4" x14ac:dyDescent="0.25">
      <c r="A6510" s="71">
        <v>103821</v>
      </c>
      <c r="B6510" s="70" t="s">
        <v>6130</v>
      </c>
      <c r="C6510" s="71" t="s">
        <v>14</v>
      </c>
      <c r="D6510" s="72">
        <v>562.96</v>
      </c>
    </row>
    <row r="6511" spans="1:4" x14ac:dyDescent="0.25">
      <c r="A6511" s="71">
        <v>103854</v>
      </c>
      <c r="B6511" s="70" t="s">
        <v>6131</v>
      </c>
      <c r="C6511" s="71" t="s">
        <v>14</v>
      </c>
      <c r="D6511" s="72">
        <v>559.46</v>
      </c>
    </row>
    <row r="6512" spans="1:4" x14ac:dyDescent="0.25">
      <c r="A6512" s="71">
        <v>93109</v>
      </c>
      <c r="B6512" s="70" t="s">
        <v>6132</v>
      </c>
      <c r="C6512" s="71" t="s">
        <v>14</v>
      </c>
      <c r="D6512" s="72">
        <v>557.23</v>
      </c>
    </row>
    <row r="6513" spans="1:4" x14ac:dyDescent="0.25">
      <c r="A6513" s="71">
        <v>93058</v>
      </c>
      <c r="B6513" s="70" t="s">
        <v>6133</v>
      </c>
      <c r="C6513" s="71" t="s">
        <v>14</v>
      </c>
      <c r="D6513" s="72">
        <v>607.97</v>
      </c>
    </row>
    <row r="6514" spans="1:4" x14ac:dyDescent="0.25">
      <c r="A6514" s="71">
        <v>93092</v>
      </c>
      <c r="B6514" s="70" t="s">
        <v>6134</v>
      </c>
      <c r="C6514" s="71" t="s">
        <v>14</v>
      </c>
      <c r="D6514" s="72">
        <v>610.36</v>
      </c>
    </row>
    <row r="6515" spans="1:4" x14ac:dyDescent="0.25">
      <c r="A6515" s="71">
        <v>103898</v>
      </c>
      <c r="B6515" s="70" t="s">
        <v>6135</v>
      </c>
      <c r="C6515" s="71" t="s">
        <v>14</v>
      </c>
      <c r="D6515" s="72">
        <v>614.52</v>
      </c>
    </row>
    <row r="6516" spans="1:4" x14ac:dyDescent="0.25">
      <c r="A6516" s="71">
        <v>103829</v>
      </c>
      <c r="B6516" s="70" t="s">
        <v>6136</v>
      </c>
      <c r="C6516" s="71" t="s">
        <v>14</v>
      </c>
      <c r="D6516" s="72">
        <v>621.59</v>
      </c>
    </row>
    <row r="6517" spans="1:4" x14ac:dyDescent="0.25">
      <c r="A6517" s="71">
        <v>103862</v>
      </c>
      <c r="B6517" s="70" t="s">
        <v>6137</v>
      </c>
      <c r="C6517" s="71" t="s">
        <v>14</v>
      </c>
      <c r="D6517" s="72">
        <v>615.96</v>
      </c>
    </row>
    <row r="6518" spans="1:4" x14ac:dyDescent="0.25">
      <c r="A6518" s="71">
        <v>93116</v>
      </c>
      <c r="B6518" s="70" t="s">
        <v>6138</v>
      </c>
      <c r="C6518" s="71" t="s">
        <v>14</v>
      </c>
      <c r="D6518" s="72">
        <v>613.82000000000005</v>
      </c>
    </row>
    <row r="6519" spans="1:4" x14ac:dyDescent="0.25">
      <c r="A6519" s="71">
        <v>92314</v>
      </c>
      <c r="B6519" s="70" t="s">
        <v>6139</v>
      </c>
      <c r="C6519" s="71" t="s">
        <v>14</v>
      </c>
      <c r="D6519" s="72">
        <v>8.6300000000000008</v>
      </c>
    </row>
    <row r="6520" spans="1:4" x14ac:dyDescent="0.25">
      <c r="A6520" s="71">
        <v>103883</v>
      </c>
      <c r="B6520" s="70" t="s">
        <v>6140</v>
      </c>
      <c r="C6520" s="71" t="s">
        <v>14</v>
      </c>
      <c r="D6520" s="72">
        <v>11.57</v>
      </c>
    </row>
    <row r="6521" spans="1:4" x14ac:dyDescent="0.25">
      <c r="A6521" s="71">
        <v>103814</v>
      </c>
      <c r="B6521" s="70" t="s">
        <v>6141</v>
      </c>
      <c r="C6521" s="71" t="s">
        <v>14</v>
      </c>
      <c r="D6521" s="72">
        <v>11.57</v>
      </c>
    </row>
    <row r="6522" spans="1:4" x14ac:dyDescent="0.25">
      <c r="A6522" s="71">
        <v>103847</v>
      </c>
      <c r="B6522" s="70" t="s">
        <v>6142</v>
      </c>
      <c r="C6522" s="71" t="s">
        <v>14</v>
      </c>
      <c r="D6522" s="72">
        <v>11.13</v>
      </c>
    </row>
    <row r="6523" spans="1:4" x14ac:dyDescent="0.25">
      <c r="A6523" s="71">
        <v>92329</v>
      </c>
      <c r="B6523" s="70" t="s">
        <v>6143</v>
      </c>
      <c r="C6523" s="71" t="s">
        <v>14</v>
      </c>
      <c r="D6523" s="72">
        <v>8.8000000000000007</v>
      </c>
    </row>
    <row r="6524" spans="1:4" x14ac:dyDescent="0.25">
      <c r="A6524" s="71">
        <v>92293</v>
      </c>
      <c r="B6524" s="70" t="s">
        <v>6144</v>
      </c>
      <c r="C6524" s="71" t="s">
        <v>14</v>
      </c>
      <c r="D6524" s="72">
        <v>10.220000000000001</v>
      </c>
    </row>
    <row r="6525" spans="1:4" x14ac:dyDescent="0.25">
      <c r="A6525" s="71">
        <v>92315</v>
      </c>
      <c r="B6525" s="70" t="s">
        <v>6145</v>
      </c>
      <c r="C6525" s="71" t="s">
        <v>14</v>
      </c>
      <c r="D6525" s="72">
        <v>12.81</v>
      </c>
    </row>
    <row r="6526" spans="1:4" x14ac:dyDescent="0.25">
      <c r="A6526" s="71">
        <v>103888</v>
      </c>
      <c r="B6526" s="70" t="s">
        <v>6146</v>
      </c>
      <c r="C6526" s="71" t="s">
        <v>14</v>
      </c>
      <c r="D6526" s="72">
        <v>16.41</v>
      </c>
    </row>
    <row r="6527" spans="1:4" x14ac:dyDescent="0.25">
      <c r="A6527" s="71">
        <v>103819</v>
      </c>
      <c r="B6527" s="70" t="s">
        <v>6147</v>
      </c>
      <c r="C6527" s="71" t="s">
        <v>14</v>
      </c>
      <c r="D6527" s="72">
        <v>20.49</v>
      </c>
    </row>
    <row r="6528" spans="1:4" x14ac:dyDescent="0.25">
      <c r="A6528" s="71">
        <v>103852</v>
      </c>
      <c r="B6528" s="70" t="s">
        <v>6148</v>
      </c>
      <c r="C6528" s="71" t="s">
        <v>14</v>
      </c>
      <c r="D6528" s="72">
        <v>16.989999999999998</v>
      </c>
    </row>
    <row r="6529" spans="1:4" x14ac:dyDescent="0.25">
      <c r="A6529" s="71">
        <v>92330</v>
      </c>
      <c r="B6529" s="70" t="s">
        <v>6149</v>
      </c>
      <c r="C6529" s="71" t="s">
        <v>14</v>
      </c>
      <c r="D6529" s="72">
        <v>14.76</v>
      </c>
    </row>
    <row r="6530" spans="1:4" x14ac:dyDescent="0.25">
      <c r="A6530" s="71">
        <v>92294</v>
      </c>
      <c r="B6530" s="70" t="s">
        <v>6150</v>
      </c>
      <c r="C6530" s="71" t="s">
        <v>14</v>
      </c>
      <c r="D6530" s="72">
        <v>17.46</v>
      </c>
    </row>
    <row r="6531" spans="1:4" x14ac:dyDescent="0.25">
      <c r="A6531" s="71">
        <v>92316</v>
      </c>
      <c r="B6531" s="70" t="s">
        <v>6151</v>
      </c>
      <c r="C6531" s="71" t="s">
        <v>14</v>
      </c>
      <c r="D6531" s="72">
        <v>19.850000000000001</v>
      </c>
    </row>
    <row r="6532" spans="1:4" x14ac:dyDescent="0.25">
      <c r="A6532" s="71">
        <v>103895</v>
      </c>
      <c r="B6532" s="70" t="s">
        <v>6152</v>
      </c>
      <c r="C6532" s="71" t="s">
        <v>14</v>
      </c>
      <c r="D6532" s="72">
        <v>24.01</v>
      </c>
    </row>
    <row r="6533" spans="1:4" x14ac:dyDescent="0.25">
      <c r="A6533" s="71">
        <v>103826</v>
      </c>
      <c r="B6533" s="70" t="s">
        <v>6153</v>
      </c>
      <c r="C6533" s="71" t="s">
        <v>14</v>
      </c>
      <c r="D6533" s="72">
        <v>31.08</v>
      </c>
    </row>
    <row r="6534" spans="1:4" x14ac:dyDescent="0.25">
      <c r="A6534" s="71">
        <v>103859</v>
      </c>
      <c r="B6534" s="70" t="s">
        <v>6154</v>
      </c>
      <c r="C6534" s="71" t="s">
        <v>14</v>
      </c>
      <c r="D6534" s="72">
        <v>25.45</v>
      </c>
    </row>
    <row r="6535" spans="1:4" x14ac:dyDescent="0.25">
      <c r="A6535" s="71">
        <v>92331</v>
      </c>
      <c r="B6535" s="70" t="s">
        <v>6155</v>
      </c>
      <c r="C6535" s="71" t="s">
        <v>14</v>
      </c>
      <c r="D6535" s="72">
        <v>23.31</v>
      </c>
    </row>
    <row r="6536" spans="1:4" x14ac:dyDescent="0.25">
      <c r="A6536" s="71">
        <v>92295</v>
      </c>
      <c r="B6536" s="70" t="s">
        <v>6156</v>
      </c>
      <c r="C6536" s="71" t="s">
        <v>14</v>
      </c>
      <c r="D6536" s="72">
        <v>33.24</v>
      </c>
    </row>
    <row r="6537" spans="1:4" x14ac:dyDescent="0.25">
      <c r="A6537" s="71">
        <v>92296</v>
      </c>
      <c r="B6537" s="70" t="s">
        <v>6157</v>
      </c>
      <c r="C6537" s="71" t="s">
        <v>14</v>
      </c>
      <c r="D6537" s="72">
        <v>44.13</v>
      </c>
    </row>
    <row r="6538" spans="1:4" x14ac:dyDescent="0.25">
      <c r="A6538" s="71">
        <v>92297</v>
      </c>
      <c r="B6538" s="70" t="s">
        <v>6158</v>
      </c>
      <c r="C6538" s="71" t="s">
        <v>14</v>
      </c>
      <c r="D6538" s="72">
        <v>68.69</v>
      </c>
    </row>
    <row r="6539" spans="1:4" x14ac:dyDescent="0.25">
      <c r="A6539" s="71">
        <v>92298</v>
      </c>
      <c r="B6539" s="70" t="s">
        <v>6159</v>
      </c>
      <c r="C6539" s="71" t="s">
        <v>14</v>
      </c>
      <c r="D6539" s="72">
        <v>194.69</v>
      </c>
    </row>
    <row r="6540" spans="1:4" x14ac:dyDescent="0.25">
      <c r="A6540" s="71">
        <v>93080</v>
      </c>
      <c r="B6540" s="70" t="s">
        <v>6160</v>
      </c>
      <c r="C6540" s="71" t="s">
        <v>14</v>
      </c>
      <c r="D6540" s="72">
        <v>8.66</v>
      </c>
    </row>
    <row r="6541" spans="1:4" x14ac:dyDescent="0.25">
      <c r="A6541" s="71">
        <v>103884</v>
      </c>
      <c r="B6541" s="70" t="s">
        <v>6161</v>
      </c>
      <c r="C6541" s="71" t="s">
        <v>14</v>
      </c>
      <c r="D6541" s="72">
        <v>11.6</v>
      </c>
    </row>
    <row r="6542" spans="1:4" x14ac:dyDescent="0.25">
      <c r="A6542" s="71">
        <v>103815</v>
      </c>
      <c r="B6542" s="70" t="s">
        <v>6162</v>
      </c>
      <c r="C6542" s="71" t="s">
        <v>14</v>
      </c>
      <c r="D6542" s="72">
        <v>11.6</v>
      </c>
    </row>
    <row r="6543" spans="1:4" x14ac:dyDescent="0.25">
      <c r="A6543" s="71">
        <v>103848</v>
      </c>
      <c r="B6543" s="70" t="s">
        <v>6163</v>
      </c>
      <c r="C6543" s="71" t="s">
        <v>14</v>
      </c>
      <c r="D6543" s="72">
        <v>11.16</v>
      </c>
    </row>
    <row r="6544" spans="1:4" x14ac:dyDescent="0.25">
      <c r="A6544" s="71">
        <v>93103</v>
      </c>
      <c r="B6544" s="70" t="s">
        <v>6164</v>
      </c>
      <c r="C6544" s="71" t="s">
        <v>14</v>
      </c>
      <c r="D6544" s="72">
        <v>8.83</v>
      </c>
    </row>
    <row r="6545" spans="1:4" x14ac:dyDescent="0.25">
      <c r="A6545" s="71">
        <v>93050</v>
      </c>
      <c r="B6545" s="70" t="s">
        <v>6165</v>
      </c>
      <c r="C6545" s="71" t="s">
        <v>14</v>
      </c>
      <c r="D6545" s="72">
        <v>11.62</v>
      </c>
    </row>
    <row r="6546" spans="1:4" x14ac:dyDescent="0.25">
      <c r="A6546" s="71">
        <v>93084</v>
      </c>
      <c r="B6546" s="70" t="s">
        <v>6166</v>
      </c>
      <c r="C6546" s="71" t="s">
        <v>14</v>
      </c>
      <c r="D6546" s="72">
        <v>14.21</v>
      </c>
    </row>
    <row r="6547" spans="1:4" x14ac:dyDescent="0.25">
      <c r="A6547" s="71">
        <v>103889</v>
      </c>
      <c r="B6547" s="70" t="s">
        <v>6167</v>
      </c>
      <c r="C6547" s="71" t="s">
        <v>14</v>
      </c>
      <c r="D6547" s="72">
        <v>17.809999999999999</v>
      </c>
    </row>
    <row r="6548" spans="1:4" x14ac:dyDescent="0.25">
      <c r="A6548" s="71">
        <v>103820</v>
      </c>
      <c r="B6548" s="70" t="s">
        <v>6168</v>
      </c>
      <c r="C6548" s="71" t="s">
        <v>14</v>
      </c>
      <c r="D6548" s="72">
        <v>21.89</v>
      </c>
    </row>
    <row r="6549" spans="1:4" x14ac:dyDescent="0.25">
      <c r="A6549" s="71">
        <v>103853</v>
      </c>
      <c r="B6549" s="70" t="s">
        <v>6169</v>
      </c>
      <c r="C6549" s="71" t="s">
        <v>14</v>
      </c>
      <c r="D6549" s="72">
        <v>18.39</v>
      </c>
    </row>
    <row r="6550" spans="1:4" x14ac:dyDescent="0.25">
      <c r="A6550" s="71">
        <v>93107</v>
      </c>
      <c r="B6550" s="70" t="s">
        <v>6170</v>
      </c>
      <c r="C6550" s="71" t="s">
        <v>14</v>
      </c>
      <c r="D6550" s="72">
        <v>16.16</v>
      </c>
    </row>
    <row r="6551" spans="1:4" x14ac:dyDescent="0.25">
      <c r="A6551" s="71">
        <v>93056</v>
      </c>
      <c r="B6551" s="70" t="s">
        <v>6171</v>
      </c>
      <c r="C6551" s="71" t="s">
        <v>14</v>
      </c>
      <c r="D6551" s="72">
        <v>17.46</v>
      </c>
    </row>
    <row r="6552" spans="1:4" x14ac:dyDescent="0.25">
      <c r="A6552" s="71">
        <v>93090</v>
      </c>
      <c r="B6552" s="70" t="s">
        <v>6172</v>
      </c>
      <c r="C6552" s="71" t="s">
        <v>14</v>
      </c>
      <c r="D6552" s="72">
        <v>19.850000000000001</v>
      </c>
    </row>
    <row r="6553" spans="1:4" x14ac:dyDescent="0.25">
      <c r="A6553" s="71">
        <v>103896</v>
      </c>
      <c r="B6553" s="70" t="s">
        <v>6173</v>
      </c>
      <c r="C6553" s="71" t="s">
        <v>14</v>
      </c>
      <c r="D6553" s="72">
        <v>24.01</v>
      </c>
    </row>
    <row r="6554" spans="1:4" x14ac:dyDescent="0.25">
      <c r="A6554" s="71">
        <v>103827</v>
      </c>
      <c r="B6554" s="70" t="s">
        <v>6174</v>
      </c>
      <c r="C6554" s="71" t="s">
        <v>14</v>
      </c>
      <c r="D6554" s="72">
        <v>31.08</v>
      </c>
    </row>
    <row r="6555" spans="1:4" x14ac:dyDescent="0.25">
      <c r="A6555" s="71">
        <v>103860</v>
      </c>
      <c r="B6555" s="70" t="s">
        <v>6175</v>
      </c>
      <c r="C6555" s="71" t="s">
        <v>14</v>
      </c>
      <c r="D6555" s="72">
        <v>25.45</v>
      </c>
    </row>
    <row r="6556" spans="1:4" x14ac:dyDescent="0.25">
      <c r="A6556" s="71">
        <v>93113</v>
      </c>
      <c r="B6556" s="70" t="s">
        <v>19369</v>
      </c>
      <c r="C6556" s="71" t="s">
        <v>14</v>
      </c>
      <c r="D6556" s="72">
        <v>23.31</v>
      </c>
    </row>
    <row r="6557" spans="1:4" x14ac:dyDescent="0.25">
      <c r="A6557" s="71">
        <v>93061</v>
      </c>
      <c r="B6557" s="70" t="s">
        <v>6176</v>
      </c>
      <c r="C6557" s="71" t="s">
        <v>14</v>
      </c>
      <c r="D6557" s="72">
        <v>33.380000000000003</v>
      </c>
    </row>
    <row r="6558" spans="1:4" x14ac:dyDescent="0.25">
      <c r="A6558" s="71">
        <v>93064</v>
      </c>
      <c r="B6558" s="70" t="s">
        <v>6177</v>
      </c>
      <c r="C6558" s="71" t="s">
        <v>14</v>
      </c>
      <c r="D6558" s="72">
        <v>51.44</v>
      </c>
    </row>
    <row r="6559" spans="1:4" x14ac:dyDescent="0.25">
      <c r="A6559" s="71">
        <v>93067</v>
      </c>
      <c r="B6559" s="70" t="s">
        <v>6178</v>
      </c>
      <c r="C6559" s="71" t="s">
        <v>14</v>
      </c>
      <c r="D6559" s="72">
        <v>76.650000000000006</v>
      </c>
    </row>
    <row r="6560" spans="1:4" x14ac:dyDescent="0.25">
      <c r="A6560" s="71">
        <v>93070</v>
      </c>
      <c r="B6560" s="70" t="s">
        <v>6179</v>
      </c>
      <c r="C6560" s="71" t="s">
        <v>14</v>
      </c>
      <c r="D6560" s="72">
        <v>194.69</v>
      </c>
    </row>
    <row r="6561" spans="1:4" x14ac:dyDescent="0.25">
      <c r="A6561" s="71">
        <v>93117</v>
      </c>
      <c r="B6561" s="70" t="s">
        <v>6180</v>
      </c>
      <c r="C6561" s="71" t="s">
        <v>14</v>
      </c>
      <c r="D6561" s="72">
        <v>60.92</v>
      </c>
    </row>
    <row r="6562" spans="1:4" x14ac:dyDescent="0.25">
      <c r="A6562" s="71">
        <v>93118</v>
      </c>
      <c r="B6562" s="70" t="s">
        <v>6181</v>
      </c>
      <c r="C6562" s="71" t="s">
        <v>14</v>
      </c>
      <c r="D6562" s="72">
        <v>89.75</v>
      </c>
    </row>
    <row r="6563" spans="1:4" x14ac:dyDescent="0.25">
      <c r="A6563" s="71">
        <v>92317</v>
      </c>
      <c r="B6563" s="70" t="s">
        <v>6182</v>
      </c>
      <c r="C6563" s="71" t="s">
        <v>14</v>
      </c>
      <c r="D6563" s="72">
        <v>18.14</v>
      </c>
    </row>
    <row r="6564" spans="1:4" x14ac:dyDescent="0.25">
      <c r="A6564" s="71">
        <v>92332</v>
      </c>
      <c r="B6564" s="70" t="s">
        <v>6183</v>
      </c>
      <c r="C6564" s="71" t="s">
        <v>14</v>
      </c>
      <c r="D6564" s="72">
        <v>18.45</v>
      </c>
    </row>
    <row r="6565" spans="1:4" x14ac:dyDescent="0.25">
      <c r="A6565" s="71">
        <v>92299</v>
      </c>
      <c r="B6565" s="70" t="s">
        <v>6184</v>
      </c>
      <c r="C6565" s="71" t="s">
        <v>14</v>
      </c>
      <c r="D6565" s="72">
        <v>23.8</v>
      </c>
    </row>
    <row r="6566" spans="1:4" x14ac:dyDescent="0.25">
      <c r="A6566" s="71">
        <v>92318</v>
      </c>
      <c r="B6566" s="70" t="s">
        <v>6185</v>
      </c>
      <c r="C6566" s="71" t="s">
        <v>14</v>
      </c>
      <c r="D6566" s="72">
        <v>28.97</v>
      </c>
    </row>
    <row r="6567" spans="1:4" x14ac:dyDescent="0.25">
      <c r="A6567" s="71">
        <v>103833</v>
      </c>
      <c r="B6567" s="70" t="s">
        <v>6186</v>
      </c>
      <c r="C6567" s="71" t="s">
        <v>14</v>
      </c>
      <c r="D6567" s="72">
        <v>44.21</v>
      </c>
    </row>
    <row r="6568" spans="1:4" x14ac:dyDescent="0.25">
      <c r="A6568" s="71">
        <v>92333</v>
      </c>
      <c r="B6568" s="70" t="s">
        <v>6187</v>
      </c>
      <c r="C6568" s="71" t="s">
        <v>14</v>
      </c>
      <c r="D6568" s="72">
        <v>32.81</v>
      </c>
    </row>
    <row r="6569" spans="1:4" x14ac:dyDescent="0.25">
      <c r="A6569" s="71">
        <v>92300</v>
      </c>
      <c r="B6569" s="70" t="s">
        <v>6188</v>
      </c>
      <c r="C6569" s="71" t="s">
        <v>14</v>
      </c>
      <c r="D6569" s="72">
        <v>36.450000000000003</v>
      </c>
    </row>
    <row r="6570" spans="1:4" x14ac:dyDescent="0.25">
      <c r="A6570" s="71">
        <v>92319</v>
      </c>
      <c r="B6570" s="70" t="s">
        <v>6189</v>
      </c>
      <c r="C6570" s="71" t="s">
        <v>14</v>
      </c>
      <c r="D6570" s="72">
        <v>41.22</v>
      </c>
    </row>
    <row r="6571" spans="1:4" x14ac:dyDescent="0.25">
      <c r="A6571" s="71">
        <v>92334</v>
      </c>
      <c r="B6571" s="70" t="s">
        <v>6190</v>
      </c>
      <c r="C6571" s="71" t="s">
        <v>14</v>
      </c>
      <c r="D6571" s="72">
        <v>48.07</v>
      </c>
    </row>
    <row r="6572" spans="1:4" x14ac:dyDescent="0.25">
      <c r="A6572" s="71">
        <v>92301</v>
      </c>
      <c r="B6572" s="70" t="s">
        <v>6191</v>
      </c>
      <c r="C6572" s="71" t="s">
        <v>14</v>
      </c>
      <c r="D6572" s="72">
        <v>72.92</v>
      </c>
    </row>
    <row r="6573" spans="1:4" x14ac:dyDescent="0.25">
      <c r="A6573" s="71">
        <v>92302</v>
      </c>
      <c r="B6573" s="70" t="s">
        <v>6192</v>
      </c>
      <c r="C6573" s="71" t="s">
        <v>14</v>
      </c>
      <c r="D6573" s="72">
        <v>96.5</v>
      </c>
    </row>
    <row r="6574" spans="1:4" x14ac:dyDescent="0.25">
      <c r="A6574" s="71">
        <v>92303</v>
      </c>
      <c r="B6574" s="70" t="s">
        <v>6193</v>
      </c>
      <c r="C6574" s="71" t="s">
        <v>14</v>
      </c>
      <c r="D6574" s="72">
        <v>178.03</v>
      </c>
    </row>
    <row r="6575" spans="1:4" x14ac:dyDescent="0.25">
      <c r="A6575" s="71">
        <v>92304</v>
      </c>
      <c r="B6575" s="70" t="s">
        <v>6194</v>
      </c>
      <c r="C6575" s="71" t="s">
        <v>14</v>
      </c>
      <c r="D6575" s="72">
        <v>465.13</v>
      </c>
    </row>
    <row r="6576" spans="1:4" x14ac:dyDescent="0.25">
      <c r="A6576" s="71">
        <v>103835</v>
      </c>
      <c r="B6576" s="70" t="s">
        <v>6195</v>
      </c>
      <c r="C6576" s="71" t="s">
        <v>16</v>
      </c>
      <c r="D6576" s="72">
        <v>64.95</v>
      </c>
    </row>
    <row r="6577" spans="1:4" x14ac:dyDescent="0.25">
      <c r="A6577" s="71">
        <v>92308</v>
      </c>
      <c r="B6577" s="70" t="s">
        <v>6196</v>
      </c>
      <c r="C6577" s="71" t="s">
        <v>16</v>
      </c>
      <c r="D6577" s="72">
        <v>53.78</v>
      </c>
    </row>
    <row r="6578" spans="1:4" x14ac:dyDescent="0.25">
      <c r="A6578" s="71">
        <v>103871</v>
      </c>
      <c r="B6578" s="70" t="s">
        <v>6197</v>
      </c>
      <c r="C6578" s="71" t="s">
        <v>16</v>
      </c>
      <c r="D6578" s="72">
        <v>62.3</v>
      </c>
    </row>
    <row r="6579" spans="1:4" x14ac:dyDescent="0.25">
      <c r="A6579" s="71">
        <v>92323</v>
      </c>
      <c r="B6579" s="70" t="s">
        <v>6198</v>
      </c>
      <c r="C6579" s="71" t="s">
        <v>16</v>
      </c>
      <c r="D6579" s="72">
        <v>61.83</v>
      </c>
    </row>
    <row r="6580" spans="1:4" x14ac:dyDescent="0.25">
      <c r="A6580" s="71">
        <v>92305</v>
      </c>
      <c r="B6580" s="70" t="s">
        <v>6199</v>
      </c>
      <c r="C6580" s="71" t="s">
        <v>16</v>
      </c>
      <c r="D6580" s="72">
        <v>39.58</v>
      </c>
    </row>
    <row r="6581" spans="1:4" x14ac:dyDescent="0.25">
      <c r="A6581" s="71">
        <v>103868</v>
      </c>
      <c r="B6581" s="70" t="s">
        <v>6200</v>
      </c>
      <c r="C6581" s="71" t="s">
        <v>16</v>
      </c>
      <c r="D6581" s="72">
        <v>50.75</v>
      </c>
    </row>
    <row r="6582" spans="1:4" x14ac:dyDescent="0.25">
      <c r="A6582" s="71">
        <v>103802</v>
      </c>
      <c r="B6582" s="70" t="s">
        <v>6201</v>
      </c>
      <c r="C6582" s="71" t="s">
        <v>16</v>
      </c>
      <c r="D6582" s="72">
        <v>41.6</v>
      </c>
    </row>
    <row r="6583" spans="1:4" x14ac:dyDescent="0.25">
      <c r="A6583" s="71">
        <v>92320</v>
      </c>
      <c r="B6583" s="70" t="s">
        <v>6202</v>
      </c>
      <c r="C6583" s="71" t="s">
        <v>16</v>
      </c>
      <c r="D6583" s="72">
        <v>50.17</v>
      </c>
    </row>
    <row r="6584" spans="1:4" x14ac:dyDescent="0.25">
      <c r="A6584" s="71">
        <v>97335</v>
      </c>
      <c r="B6584" s="70" t="s">
        <v>6203</v>
      </c>
      <c r="C6584" s="71" t="s">
        <v>16</v>
      </c>
      <c r="D6584" s="72">
        <v>85.59</v>
      </c>
    </row>
    <row r="6585" spans="1:4" x14ac:dyDescent="0.25">
      <c r="A6585" s="71">
        <v>103836</v>
      </c>
      <c r="B6585" s="70" t="s">
        <v>6204</v>
      </c>
      <c r="C6585" s="71" t="s">
        <v>16</v>
      </c>
      <c r="D6585" s="72">
        <v>101.31</v>
      </c>
    </row>
    <row r="6586" spans="1:4" x14ac:dyDescent="0.25">
      <c r="A6586" s="71">
        <v>92281</v>
      </c>
      <c r="B6586" s="70" t="s">
        <v>6205</v>
      </c>
      <c r="C6586" s="71" t="s">
        <v>16</v>
      </c>
      <c r="D6586" s="72">
        <v>113.17</v>
      </c>
    </row>
    <row r="6587" spans="1:4" x14ac:dyDescent="0.25">
      <c r="A6587" s="71">
        <v>92309</v>
      </c>
      <c r="B6587" s="70" t="s">
        <v>6206</v>
      </c>
      <c r="C6587" s="71" t="s">
        <v>16</v>
      </c>
      <c r="D6587" s="72">
        <v>120.9</v>
      </c>
    </row>
    <row r="6588" spans="1:4" x14ac:dyDescent="0.25">
      <c r="A6588" s="71">
        <v>103872</v>
      </c>
      <c r="B6588" s="70" t="s">
        <v>6207</v>
      </c>
      <c r="C6588" s="71" t="s">
        <v>16</v>
      </c>
      <c r="D6588" s="72">
        <v>131.6</v>
      </c>
    </row>
    <row r="6589" spans="1:4" x14ac:dyDescent="0.25">
      <c r="A6589" s="71">
        <v>92324</v>
      </c>
      <c r="B6589" s="70" t="s">
        <v>6208</v>
      </c>
      <c r="C6589" s="71" t="s">
        <v>16</v>
      </c>
      <c r="D6589" s="72">
        <v>136.6</v>
      </c>
    </row>
    <row r="6590" spans="1:4" x14ac:dyDescent="0.25">
      <c r="A6590" s="71">
        <v>92275</v>
      </c>
      <c r="B6590" s="70" t="s">
        <v>6209</v>
      </c>
      <c r="C6590" s="71" t="s">
        <v>16</v>
      </c>
      <c r="D6590" s="72">
        <v>59.4</v>
      </c>
    </row>
    <row r="6591" spans="1:4" x14ac:dyDescent="0.25">
      <c r="A6591" s="71">
        <v>92306</v>
      </c>
      <c r="B6591" s="70" t="s">
        <v>6210</v>
      </c>
      <c r="C6591" s="71" t="s">
        <v>16</v>
      </c>
      <c r="D6591" s="72">
        <v>64.569999999999993</v>
      </c>
    </row>
    <row r="6592" spans="1:4" x14ac:dyDescent="0.25">
      <c r="A6592" s="71">
        <v>103869</v>
      </c>
      <c r="B6592" s="70" t="s">
        <v>6211</v>
      </c>
      <c r="C6592" s="71" t="s">
        <v>16</v>
      </c>
      <c r="D6592" s="72">
        <v>77.930000000000007</v>
      </c>
    </row>
    <row r="6593" spans="1:4" x14ac:dyDescent="0.25">
      <c r="A6593" s="71">
        <v>103803</v>
      </c>
      <c r="B6593" s="70" t="s">
        <v>6212</v>
      </c>
      <c r="C6593" s="71" t="s">
        <v>16</v>
      </c>
      <c r="D6593" s="72">
        <v>71.53</v>
      </c>
    </row>
    <row r="6594" spans="1:4" x14ac:dyDescent="0.25">
      <c r="A6594" s="71">
        <v>92321</v>
      </c>
      <c r="B6594" s="70" t="s">
        <v>6213</v>
      </c>
      <c r="C6594" s="71" t="s">
        <v>16</v>
      </c>
      <c r="D6594" s="72">
        <v>82.81</v>
      </c>
    </row>
    <row r="6595" spans="1:4" x14ac:dyDescent="0.25">
      <c r="A6595" s="71">
        <v>97336</v>
      </c>
      <c r="B6595" s="70" t="s">
        <v>6214</v>
      </c>
      <c r="C6595" s="71" t="s">
        <v>16</v>
      </c>
      <c r="D6595" s="72">
        <v>108.94</v>
      </c>
    </row>
    <row r="6596" spans="1:4" x14ac:dyDescent="0.25">
      <c r="A6596" s="71">
        <v>103837</v>
      </c>
      <c r="B6596" s="70" t="s">
        <v>6215</v>
      </c>
      <c r="C6596" s="71" t="s">
        <v>16</v>
      </c>
      <c r="D6596" s="72">
        <v>127.87</v>
      </c>
    </row>
    <row r="6597" spans="1:4" x14ac:dyDescent="0.25">
      <c r="A6597" s="71">
        <v>92282</v>
      </c>
      <c r="B6597" s="70" t="s">
        <v>6216</v>
      </c>
      <c r="C6597" s="71" t="s">
        <v>16</v>
      </c>
      <c r="D6597" s="72">
        <v>131.38999999999999</v>
      </c>
    </row>
    <row r="6598" spans="1:4" x14ac:dyDescent="0.25">
      <c r="A6598" s="71">
        <v>92310</v>
      </c>
      <c r="B6598" s="70" t="s">
        <v>6217</v>
      </c>
      <c r="C6598" s="71" t="s">
        <v>16</v>
      </c>
      <c r="D6598" s="72">
        <v>139.36000000000001</v>
      </c>
    </row>
    <row r="6599" spans="1:4" x14ac:dyDescent="0.25">
      <c r="A6599" s="71">
        <v>103873</v>
      </c>
      <c r="B6599" s="70" t="s">
        <v>6218</v>
      </c>
      <c r="C6599" s="71" t="s">
        <v>16</v>
      </c>
      <c r="D6599" s="72">
        <v>151.94</v>
      </c>
    </row>
    <row r="6600" spans="1:4" x14ac:dyDescent="0.25">
      <c r="A6600" s="71">
        <v>92325</v>
      </c>
      <c r="B6600" s="70" t="s">
        <v>6219</v>
      </c>
      <c r="C6600" s="71" t="s">
        <v>16</v>
      </c>
      <c r="D6600" s="72">
        <v>161.62</v>
      </c>
    </row>
    <row r="6601" spans="1:4" x14ac:dyDescent="0.25">
      <c r="A6601" s="71">
        <v>92276</v>
      </c>
      <c r="B6601" s="70" t="s">
        <v>6220</v>
      </c>
      <c r="C6601" s="71" t="s">
        <v>16</v>
      </c>
      <c r="D6601" s="72">
        <v>75.44</v>
      </c>
    </row>
    <row r="6602" spans="1:4" x14ac:dyDescent="0.25">
      <c r="A6602" s="71">
        <v>92307</v>
      </c>
      <c r="B6602" s="70" t="s">
        <v>6221</v>
      </c>
      <c r="C6602" s="71" t="s">
        <v>16</v>
      </c>
      <c r="D6602" s="72">
        <v>80.84</v>
      </c>
    </row>
    <row r="6603" spans="1:4" x14ac:dyDescent="0.25">
      <c r="A6603" s="71">
        <v>103870</v>
      </c>
      <c r="B6603" s="70" t="s">
        <v>6222</v>
      </c>
      <c r="C6603" s="71" t="s">
        <v>16</v>
      </c>
      <c r="D6603" s="72">
        <v>96.08</v>
      </c>
    </row>
    <row r="6604" spans="1:4" x14ac:dyDescent="0.25">
      <c r="A6604" s="71">
        <v>103804</v>
      </c>
      <c r="B6604" s="70" t="s">
        <v>6223</v>
      </c>
      <c r="C6604" s="71" t="s">
        <v>16</v>
      </c>
      <c r="D6604" s="72">
        <v>86.98</v>
      </c>
    </row>
    <row r="6605" spans="1:4" x14ac:dyDescent="0.25">
      <c r="A6605" s="71">
        <v>92322</v>
      </c>
      <c r="B6605" s="70" t="s">
        <v>6224</v>
      </c>
      <c r="C6605" s="71" t="s">
        <v>16</v>
      </c>
      <c r="D6605" s="72">
        <v>105.65</v>
      </c>
    </row>
    <row r="6606" spans="1:4" x14ac:dyDescent="0.25">
      <c r="A6606" s="71">
        <v>97337</v>
      </c>
      <c r="B6606" s="70" t="s">
        <v>6225</v>
      </c>
      <c r="C6606" s="71" t="s">
        <v>16</v>
      </c>
      <c r="D6606" s="72">
        <v>163.9</v>
      </c>
    </row>
    <row r="6607" spans="1:4" x14ac:dyDescent="0.25">
      <c r="A6607" s="71">
        <v>92283</v>
      </c>
      <c r="B6607" s="70" t="s">
        <v>6226</v>
      </c>
      <c r="C6607" s="71" t="s">
        <v>16</v>
      </c>
      <c r="D6607" s="72">
        <v>179.68</v>
      </c>
    </row>
    <row r="6608" spans="1:4" x14ac:dyDescent="0.25">
      <c r="A6608" s="71">
        <v>92277</v>
      </c>
      <c r="B6608" s="70" t="s">
        <v>6227</v>
      </c>
      <c r="C6608" s="71" t="s">
        <v>16</v>
      </c>
      <c r="D6608" s="72">
        <v>109.06</v>
      </c>
    </row>
    <row r="6609" spans="1:4" x14ac:dyDescent="0.25">
      <c r="A6609" s="71">
        <v>97338</v>
      </c>
      <c r="B6609" s="70" t="s">
        <v>6228</v>
      </c>
      <c r="C6609" s="71" t="s">
        <v>16</v>
      </c>
      <c r="D6609" s="72">
        <v>197.21</v>
      </c>
    </row>
    <row r="6610" spans="1:4" x14ac:dyDescent="0.25">
      <c r="A6610" s="71">
        <v>92284</v>
      </c>
      <c r="B6610" s="70" t="s">
        <v>6229</v>
      </c>
      <c r="C6610" s="71" t="s">
        <v>16</v>
      </c>
      <c r="D6610" s="72">
        <v>227.3</v>
      </c>
    </row>
    <row r="6611" spans="1:4" x14ac:dyDescent="0.25">
      <c r="A6611" s="71">
        <v>92278</v>
      </c>
      <c r="B6611" s="70" t="s">
        <v>6230</v>
      </c>
      <c r="C6611" s="71" t="s">
        <v>16</v>
      </c>
      <c r="D6611" s="72">
        <v>146.82</v>
      </c>
    </row>
    <row r="6612" spans="1:4" x14ac:dyDescent="0.25">
      <c r="A6612" s="71">
        <v>97339</v>
      </c>
      <c r="B6612" s="70" t="s">
        <v>6231</v>
      </c>
      <c r="C6612" s="71" t="s">
        <v>16</v>
      </c>
      <c r="D6612" s="72">
        <v>212.31</v>
      </c>
    </row>
    <row r="6613" spans="1:4" x14ac:dyDescent="0.25">
      <c r="A6613" s="71">
        <v>92285</v>
      </c>
      <c r="B6613" s="70" t="s">
        <v>6232</v>
      </c>
      <c r="C6613" s="71" t="s">
        <v>16</v>
      </c>
      <c r="D6613" s="72">
        <v>308.44</v>
      </c>
    </row>
    <row r="6614" spans="1:4" x14ac:dyDescent="0.25">
      <c r="A6614" s="71">
        <v>92279</v>
      </c>
      <c r="B6614" s="70" t="s">
        <v>6233</v>
      </c>
      <c r="C6614" s="71" t="s">
        <v>16</v>
      </c>
      <c r="D6614" s="72">
        <v>212.31</v>
      </c>
    </row>
    <row r="6615" spans="1:4" x14ac:dyDescent="0.25">
      <c r="A6615" s="71">
        <v>97340</v>
      </c>
      <c r="B6615" s="70" t="s">
        <v>6234</v>
      </c>
      <c r="C6615" s="71" t="s">
        <v>16</v>
      </c>
      <c r="D6615" s="72">
        <v>213.47</v>
      </c>
    </row>
    <row r="6616" spans="1:4" x14ac:dyDescent="0.25">
      <c r="A6616" s="71">
        <v>92286</v>
      </c>
      <c r="B6616" s="70" t="s">
        <v>6235</v>
      </c>
      <c r="C6616" s="71" t="s">
        <v>16</v>
      </c>
      <c r="D6616" s="72">
        <v>395.65</v>
      </c>
    </row>
    <row r="6617" spans="1:4" x14ac:dyDescent="0.25">
      <c r="A6617" s="71">
        <v>92280</v>
      </c>
      <c r="B6617" s="70" t="s">
        <v>6236</v>
      </c>
      <c r="C6617" s="71" t="s">
        <v>16</v>
      </c>
      <c r="D6617" s="72">
        <v>298.18</v>
      </c>
    </row>
    <row r="6618" spans="1:4" x14ac:dyDescent="0.25">
      <c r="A6618" s="71">
        <v>103901</v>
      </c>
      <c r="B6618" s="70" t="s">
        <v>6237</v>
      </c>
      <c r="C6618" s="71" t="s">
        <v>14</v>
      </c>
      <c r="D6618" s="72">
        <v>23.99</v>
      </c>
    </row>
    <row r="6619" spans="1:4" x14ac:dyDescent="0.25">
      <c r="A6619" s="71">
        <v>103832</v>
      </c>
      <c r="B6619" s="70" t="s">
        <v>6238</v>
      </c>
      <c r="C6619" s="71" t="s">
        <v>14</v>
      </c>
      <c r="D6619" s="72">
        <v>23.96</v>
      </c>
    </row>
    <row r="6620" spans="1:4" x14ac:dyDescent="0.25">
      <c r="A6620" s="71">
        <v>103865</v>
      </c>
      <c r="B6620" s="70" t="s">
        <v>6239</v>
      </c>
      <c r="C6620" s="71" t="s">
        <v>14</v>
      </c>
      <c r="D6620" s="72">
        <v>23.07</v>
      </c>
    </row>
    <row r="6621" spans="1:4" x14ac:dyDescent="0.25">
      <c r="A6621" s="71">
        <v>103902</v>
      </c>
      <c r="B6621" s="70" t="s">
        <v>6240</v>
      </c>
      <c r="C6621" s="71" t="s">
        <v>14</v>
      </c>
      <c r="D6621" s="72">
        <v>36.14</v>
      </c>
    </row>
    <row r="6622" spans="1:4" x14ac:dyDescent="0.25">
      <c r="A6622" s="71">
        <v>103866</v>
      </c>
      <c r="B6622" s="70" t="s">
        <v>6241</v>
      </c>
      <c r="C6622" s="71" t="s">
        <v>14</v>
      </c>
      <c r="D6622" s="72">
        <v>37.22</v>
      </c>
    </row>
    <row r="6623" spans="1:4" x14ac:dyDescent="0.25">
      <c r="A6623" s="71">
        <v>103903</v>
      </c>
      <c r="B6623" s="70" t="s">
        <v>6242</v>
      </c>
      <c r="C6623" s="71" t="s">
        <v>14</v>
      </c>
      <c r="D6623" s="72">
        <v>49.52</v>
      </c>
    </row>
    <row r="6624" spans="1:4" x14ac:dyDescent="0.25">
      <c r="A6624" s="71">
        <v>103834</v>
      </c>
      <c r="B6624" s="70" t="s">
        <v>6243</v>
      </c>
      <c r="C6624" s="71" t="s">
        <v>14</v>
      </c>
      <c r="D6624" s="72">
        <v>64.53</v>
      </c>
    </row>
    <row r="6625" spans="1:4" x14ac:dyDescent="0.25">
      <c r="A6625" s="71">
        <v>103867</v>
      </c>
      <c r="B6625" s="70" t="s">
        <v>6244</v>
      </c>
      <c r="C6625" s="71" t="s">
        <v>14</v>
      </c>
      <c r="D6625" s="72">
        <v>52.32</v>
      </c>
    </row>
    <row r="6626" spans="1:4" x14ac:dyDescent="0.25">
      <c r="A6626" s="71">
        <v>105113</v>
      </c>
      <c r="B6626" s="70" t="s">
        <v>6245</v>
      </c>
      <c r="C6626" s="71" t="s">
        <v>14</v>
      </c>
      <c r="D6626" s="72">
        <v>8478.17</v>
      </c>
    </row>
    <row r="6627" spans="1:4" x14ac:dyDescent="0.25">
      <c r="A6627" s="71">
        <v>98461</v>
      </c>
      <c r="B6627" s="70" t="s">
        <v>6246</v>
      </c>
      <c r="C6627" s="71" t="s">
        <v>14</v>
      </c>
      <c r="D6627" s="72">
        <v>6390.58</v>
      </c>
    </row>
    <row r="6628" spans="1:4" x14ac:dyDescent="0.25">
      <c r="A6628" s="71">
        <v>98462</v>
      </c>
      <c r="B6628" s="70" t="s">
        <v>6247</v>
      </c>
      <c r="C6628" s="71" t="s">
        <v>14</v>
      </c>
      <c r="D6628" s="72">
        <v>11030.78</v>
      </c>
    </row>
    <row r="6629" spans="1:4" x14ac:dyDescent="0.25">
      <c r="A6629" s="71">
        <v>105130</v>
      </c>
      <c r="B6629" s="70" t="s">
        <v>6248</v>
      </c>
      <c r="C6629" s="71" t="s">
        <v>16</v>
      </c>
      <c r="D6629" s="72">
        <v>24.98</v>
      </c>
    </row>
    <row r="6630" spans="1:4" x14ac:dyDescent="0.25">
      <c r="A6630" s="71">
        <v>105114</v>
      </c>
      <c r="B6630" s="70" t="s">
        <v>6249</v>
      </c>
      <c r="C6630" s="71" t="s">
        <v>42</v>
      </c>
      <c r="D6630" s="72">
        <v>1649.14</v>
      </c>
    </row>
    <row r="6631" spans="1:4" x14ac:dyDescent="0.25">
      <c r="A6631" s="71">
        <v>105129</v>
      </c>
      <c r="B6631" s="70" t="s">
        <v>6250</v>
      </c>
      <c r="C6631" s="71" t="s">
        <v>14</v>
      </c>
      <c r="D6631" s="72">
        <v>0</v>
      </c>
    </row>
    <row r="6632" spans="1:4" x14ac:dyDescent="0.25">
      <c r="A6632" s="71">
        <v>105127</v>
      </c>
      <c r="B6632" s="70" t="s">
        <v>6251</v>
      </c>
      <c r="C6632" s="71" t="s">
        <v>16</v>
      </c>
      <c r="D6632" s="72">
        <v>24.96</v>
      </c>
    </row>
    <row r="6633" spans="1:4" x14ac:dyDescent="0.25">
      <c r="A6633" s="71">
        <v>105128</v>
      </c>
      <c r="B6633" s="70" t="s">
        <v>6252</v>
      </c>
      <c r="C6633" s="71" t="s">
        <v>16</v>
      </c>
      <c r="D6633" s="72">
        <v>83.17</v>
      </c>
    </row>
    <row r="6634" spans="1:4" x14ac:dyDescent="0.25">
      <c r="A6634" s="71">
        <v>105126</v>
      </c>
      <c r="B6634" s="70" t="s">
        <v>6253</v>
      </c>
      <c r="C6634" s="71" t="s">
        <v>16</v>
      </c>
      <c r="D6634" s="72">
        <v>28.01</v>
      </c>
    </row>
    <row r="6635" spans="1:4" x14ac:dyDescent="0.25">
      <c r="A6635" s="71">
        <v>105116</v>
      </c>
      <c r="B6635" s="70" t="s">
        <v>6254</v>
      </c>
      <c r="C6635" s="71" t="s">
        <v>14</v>
      </c>
      <c r="D6635" s="72">
        <v>10.6</v>
      </c>
    </row>
    <row r="6636" spans="1:4" x14ac:dyDescent="0.25">
      <c r="A6636" s="71">
        <v>105115</v>
      </c>
      <c r="B6636" s="70" t="s">
        <v>6255</v>
      </c>
      <c r="C6636" s="71" t="s">
        <v>14</v>
      </c>
      <c r="D6636" s="72">
        <v>118.89</v>
      </c>
    </row>
    <row r="6637" spans="1:4" x14ac:dyDescent="0.25">
      <c r="A6637" s="71">
        <v>98453</v>
      </c>
      <c r="B6637" s="70" t="s">
        <v>6256</v>
      </c>
      <c r="C6637" s="71" t="s">
        <v>37</v>
      </c>
      <c r="D6637" s="72">
        <v>156.62</v>
      </c>
    </row>
    <row r="6638" spans="1:4" x14ac:dyDescent="0.25">
      <c r="A6638" s="71">
        <v>98454</v>
      </c>
      <c r="B6638" s="70" t="s">
        <v>6257</v>
      </c>
      <c r="C6638" s="71" t="s">
        <v>37</v>
      </c>
      <c r="D6638" s="72">
        <v>190.5</v>
      </c>
    </row>
    <row r="6639" spans="1:4" x14ac:dyDescent="0.25">
      <c r="A6639" s="71">
        <v>98449</v>
      </c>
      <c r="B6639" s="70" t="s">
        <v>6258</v>
      </c>
      <c r="C6639" s="71" t="s">
        <v>37</v>
      </c>
      <c r="D6639" s="72">
        <v>138.49</v>
      </c>
    </row>
    <row r="6640" spans="1:4" x14ac:dyDescent="0.25">
      <c r="A6640" s="71">
        <v>98455</v>
      </c>
      <c r="B6640" s="70" t="s">
        <v>6259</v>
      </c>
      <c r="C6640" s="71" t="s">
        <v>37</v>
      </c>
      <c r="D6640" s="72">
        <v>131.81</v>
      </c>
    </row>
    <row r="6641" spans="1:4" x14ac:dyDescent="0.25">
      <c r="A6641" s="71">
        <v>98456</v>
      </c>
      <c r="B6641" s="70" t="s">
        <v>6260</v>
      </c>
      <c r="C6641" s="71" t="s">
        <v>37</v>
      </c>
      <c r="D6641" s="72">
        <v>160.58000000000001</v>
      </c>
    </row>
    <row r="6642" spans="1:4" x14ac:dyDescent="0.25">
      <c r="A6642" s="71">
        <v>98451</v>
      </c>
      <c r="B6642" s="70" t="s">
        <v>6261</v>
      </c>
      <c r="C6642" s="71" t="s">
        <v>37</v>
      </c>
      <c r="D6642" s="72">
        <v>117.46</v>
      </c>
    </row>
    <row r="6643" spans="1:4" x14ac:dyDescent="0.25">
      <c r="A6643" s="71">
        <v>98445</v>
      </c>
      <c r="B6643" s="70" t="s">
        <v>6262</v>
      </c>
      <c r="C6643" s="71" t="s">
        <v>37</v>
      </c>
      <c r="D6643" s="72">
        <v>108.23</v>
      </c>
    </row>
    <row r="6644" spans="1:4" x14ac:dyDescent="0.25">
      <c r="A6644" s="71">
        <v>98446</v>
      </c>
      <c r="B6644" s="70" t="s">
        <v>6263</v>
      </c>
      <c r="C6644" s="71" t="s">
        <v>37</v>
      </c>
      <c r="D6644" s="72">
        <v>135.11000000000001</v>
      </c>
    </row>
    <row r="6645" spans="1:4" x14ac:dyDescent="0.25">
      <c r="A6645" s="71">
        <v>98441</v>
      </c>
      <c r="B6645" s="70" t="s">
        <v>6264</v>
      </c>
      <c r="C6645" s="71" t="s">
        <v>37</v>
      </c>
      <c r="D6645" s="72">
        <v>93.76</v>
      </c>
    </row>
    <row r="6646" spans="1:4" x14ac:dyDescent="0.25">
      <c r="A6646" s="71">
        <v>98447</v>
      </c>
      <c r="B6646" s="70" t="s">
        <v>6265</v>
      </c>
      <c r="C6646" s="71" t="s">
        <v>37</v>
      </c>
      <c r="D6646" s="72">
        <v>86.63</v>
      </c>
    </row>
    <row r="6647" spans="1:4" x14ac:dyDescent="0.25">
      <c r="A6647" s="71">
        <v>98448</v>
      </c>
      <c r="B6647" s="70" t="s">
        <v>6266</v>
      </c>
      <c r="C6647" s="71" t="s">
        <v>37</v>
      </c>
      <c r="D6647" s="72">
        <v>108.02</v>
      </c>
    </row>
    <row r="6648" spans="1:4" x14ac:dyDescent="0.25">
      <c r="A6648" s="71">
        <v>98443</v>
      </c>
      <c r="B6648" s="70" t="s">
        <v>6267</v>
      </c>
      <c r="C6648" s="71" t="s">
        <v>37</v>
      </c>
      <c r="D6648" s="72">
        <v>75.25</v>
      </c>
    </row>
    <row r="6649" spans="1:4" x14ac:dyDescent="0.25">
      <c r="A6649" s="71">
        <v>105122</v>
      </c>
      <c r="B6649" s="70" t="s">
        <v>6268</v>
      </c>
      <c r="C6649" s="71" t="s">
        <v>37</v>
      </c>
      <c r="D6649" s="72">
        <v>0</v>
      </c>
    </row>
    <row r="6650" spans="1:4" x14ac:dyDescent="0.25">
      <c r="A6650" s="71">
        <v>105125</v>
      </c>
      <c r="B6650" s="70" t="s">
        <v>6269</v>
      </c>
      <c r="C6650" s="71" t="s">
        <v>37</v>
      </c>
      <c r="D6650" s="72">
        <v>0</v>
      </c>
    </row>
    <row r="6651" spans="1:4" x14ac:dyDescent="0.25">
      <c r="A6651" s="71">
        <v>105133</v>
      </c>
      <c r="B6651" s="70" t="s">
        <v>6270</v>
      </c>
      <c r="C6651" s="71" t="s">
        <v>37</v>
      </c>
      <c r="D6651" s="72">
        <v>0</v>
      </c>
    </row>
    <row r="6652" spans="1:4" x14ac:dyDescent="0.25">
      <c r="A6652" s="71">
        <v>105123</v>
      </c>
      <c r="B6652" s="70" t="s">
        <v>6271</v>
      </c>
      <c r="C6652" s="71" t="s">
        <v>37</v>
      </c>
      <c r="D6652" s="72">
        <v>0</v>
      </c>
    </row>
    <row r="6653" spans="1:4" x14ac:dyDescent="0.25">
      <c r="A6653" s="71">
        <v>105124</v>
      </c>
      <c r="B6653" s="70" t="s">
        <v>6272</v>
      </c>
      <c r="C6653" s="71" t="s">
        <v>37</v>
      </c>
      <c r="D6653" s="72">
        <v>0</v>
      </c>
    </row>
    <row r="6654" spans="1:4" x14ac:dyDescent="0.25">
      <c r="A6654" s="71">
        <v>105134</v>
      </c>
      <c r="B6654" s="70" t="s">
        <v>6273</v>
      </c>
      <c r="C6654" s="71" t="s">
        <v>37</v>
      </c>
      <c r="D6654" s="72">
        <v>0</v>
      </c>
    </row>
    <row r="6655" spans="1:4" x14ac:dyDescent="0.25">
      <c r="A6655" s="71">
        <v>105117</v>
      </c>
      <c r="B6655" s="70" t="s">
        <v>6274</v>
      </c>
      <c r="C6655" s="71" t="s">
        <v>37</v>
      </c>
      <c r="D6655" s="72">
        <v>0</v>
      </c>
    </row>
    <row r="6656" spans="1:4" x14ac:dyDescent="0.25">
      <c r="A6656" s="71">
        <v>105119</v>
      </c>
      <c r="B6656" s="70" t="s">
        <v>6275</v>
      </c>
      <c r="C6656" s="71" t="s">
        <v>37</v>
      </c>
      <c r="D6656" s="72">
        <v>0</v>
      </c>
    </row>
    <row r="6657" spans="1:4" x14ac:dyDescent="0.25">
      <c r="A6657" s="71">
        <v>105131</v>
      </c>
      <c r="B6657" s="70" t="s">
        <v>6276</v>
      </c>
      <c r="C6657" s="71" t="s">
        <v>37</v>
      </c>
      <c r="D6657" s="72">
        <v>0</v>
      </c>
    </row>
    <row r="6658" spans="1:4" x14ac:dyDescent="0.25">
      <c r="A6658" s="71">
        <v>105120</v>
      </c>
      <c r="B6658" s="70" t="s">
        <v>6277</v>
      </c>
      <c r="C6658" s="71" t="s">
        <v>37</v>
      </c>
      <c r="D6658" s="72">
        <v>0</v>
      </c>
    </row>
    <row r="6659" spans="1:4" x14ac:dyDescent="0.25">
      <c r="A6659" s="71">
        <v>105121</v>
      </c>
      <c r="B6659" s="70" t="s">
        <v>6278</v>
      </c>
      <c r="C6659" s="71" t="s">
        <v>37</v>
      </c>
      <c r="D6659" s="72">
        <v>0</v>
      </c>
    </row>
    <row r="6660" spans="1:4" x14ac:dyDescent="0.25">
      <c r="A6660" s="71">
        <v>105132</v>
      </c>
      <c r="B6660" s="70" t="s">
        <v>6279</v>
      </c>
      <c r="C6660" s="71" t="s">
        <v>37</v>
      </c>
      <c r="D6660" s="72">
        <v>0</v>
      </c>
    </row>
    <row r="6661" spans="1:4" x14ac:dyDescent="0.25">
      <c r="A6661" s="71">
        <v>98460</v>
      </c>
      <c r="B6661" s="70" t="s">
        <v>6280</v>
      </c>
      <c r="C6661" s="71" t="s">
        <v>37</v>
      </c>
      <c r="D6661" s="72">
        <v>58.42</v>
      </c>
    </row>
    <row r="6662" spans="1:4" x14ac:dyDescent="0.25">
      <c r="A6662" s="71">
        <v>98457</v>
      </c>
      <c r="B6662" s="70" t="s">
        <v>6281</v>
      </c>
      <c r="C6662" s="71" t="s">
        <v>37</v>
      </c>
      <c r="D6662" s="72">
        <v>0</v>
      </c>
    </row>
    <row r="6663" spans="1:4" x14ac:dyDescent="0.25">
      <c r="A6663" s="71">
        <v>98458</v>
      </c>
      <c r="B6663" s="70" t="s">
        <v>6282</v>
      </c>
      <c r="C6663" s="71" t="s">
        <v>37</v>
      </c>
      <c r="D6663" s="72">
        <v>94.02</v>
      </c>
    </row>
    <row r="6664" spans="1:4" x14ac:dyDescent="0.25">
      <c r="A6664" s="71">
        <v>98459</v>
      </c>
      <c r="B6664" s="70" t="s">
        <v>6283</v>
      </c>
      <c r="C6664" s="71" t="s">
        <v>37</v>
      </c>
      <c r="D6664" s="72">
        <v>81.53</v>
      </c>
    </row>
    <row r="6665" spans="1:4" x14ac:dyDescent="0.25">
      <c r="A6665" s="71">
        <v>105118</v>
      </c>
      <c r="B6665" s="70" t="s">
        <v>6284</v>
      </c>
      <c r="C6665" s="71" t="s">
        <v>37</v>
      </c>
      <c r="D6665" s="72">
        <v>0</v>
      </c>
    </row>
    <row r="6666" spans="1:4" x14ac:dyDescent="0.25">
      <c r="A6666" s="71">
        <v>101956</v>
      </c>
      <c r="B6666" s="70" t="s">
        <v>6285</v>
      </c>
      <c r="C6666" s="71" t="s">
        <v>37</v>
      </c>
      <c r="D6666" s="72">
        <v>0</v>
      </c>
    </row>
    <row r="6667" spans="1:4" x14ac:dyDescent="0.25">
      <c r="A6667" s="71">
        <v>104690</v>
      </c>
      <c r="B6667" s="70" t="s">
        <v>6286</v>
      </c>
      <c r="C6667" s="71" t="s">
        <v>37</v>
      </c>
      <c r="D6667" s="72">
        <v>0</v>
      </c>
    </row>
    <row r="6668" spans="1:4" x14ac:dyDescent="0.25">
      <c r="A6668" s="71">
        <v>101958</v>
      </c>
      <c r="B6668" s="70" t="s">
        <v>6287</v>
      </c>
      <c r="C6668" s="71" t="s">
        <v>37</v>
      </c>
      <c r="D6668" s="72">
        <v>0</v>
      </c>
    </row>
    <row r="6669" spans="1:4" x14ac:dyDescent="0.25">
      <c r="A6669" s="71">
        <v>101955</v>
      </c>
      <c r="B6669" s="70" t="s">
        <v>6288</v>
      </c>
      <c r="C6669" s="71" t="s">
        <v>37</v>
      </c>
      <c r="D6669" s="72">
        <v>0</v>
      </c>
    </row>
    <row r="6670" spans="1:4" x14ac:dyDescent="0.25">
      <c r="A6670" s="71">
        <v>101948</v>
      </c>
      <c r="B6670" s="70" t="s">
        <v>6289</v>
      </c>
      <c r="C6670" s="71" t="s">
        <v>37</v>
      </c>
      <c r="D6670" s="72">
        <v>0</v>
      </c>
    </row>
    <row r="6671" spans="1:4" x14ac:dyDescent="0.25">
      <c r="A6671" s="71">
        <v>101949</v>
      </c>
      <c r="B6671" s="70" t="s">
        <v>6290</v>
      </c>
      <c r="C6671" s="71" t="s">
        <v>37</v>
      </c>
      <c r="D6671" s="72">
        <v>0</v>
      </c>
    </row>
    <row r="6672" spans="1:4" x14ac:dyDescent="0.25">
      <c r="A6672" s="71">
        <v>101950</v>
      </c>
      <c r="B6672" s="70" t="s">
        <v>6291</v>
      </c>
      <c r="C6672" s="71" t="s">
        <v>37</v>
      </c>
      <c r="D6672" s="72">
        <v>0</v>
      </c>
    </row>
    <row r="6673" spans="1:4" x14ac:dyDescent="0.25">
      <c r="A6673" s="71">
        <v>101947</v>
      </c>
      <c r="B6673" s="70" t="s">
        <v>6292</v>
      </c>
      <c r="C6673" s="71" t="s">
        <v>37</v>
      </c>
      <c r="D6673" s="72">
        <v>0</v>
      </c>
    </row>
    <row r="6674" spans="1:4" x14ac:dyDescent="0.25">
      <c r="A6674" s="71">
        <v>101960</v>
      </c>
      <c r="B6674" s="70" t="s">
        <v>6293</v>
      </c>
      <c r="C6674" s="71" t="s">
        <v>37</v>
      </c>
      <c r="D6674" s="72">
        <v>0</v>
      </c>
    </row>
    <row r="6675" spans="1:4" x14ac:dyDescent="0.25">
      <c r="A6675" s="71">
        <v>101961</v>
      </c>
      <c r="B6675" s="70" t="s">
        <v>6294</v>
      </c>
      <c r="C6675" s="71" t="s">
        <v>37</v>
      </c>
      <c r="D6675" s="72">
        <v>0</v>
      </c>
    </row>
    <row r="6676" spans="1:4" x14ac:dyDescent="0.25">
      <c r="A6676" s="71">
        <v>101962</v>
      </c>
      <c r="B6676" s="70" t="s">
        <v>6295</v>
      </c>
      <c r="C6676" s="71" t="s">
        <v>37</v>
      </c>
      <c r="D6676" s="72">
        <v>0</v>
      </c>
    </row>
    <row r="6677" spans="1:4" x14ac:dyDescent="0.25">
      <c r="A6677" s="71">
        <v>101959</v>
      </c>
      <c r="B6677" s="70" t="s">
        <v>6296</v>
      </c>
      <c r="C6677" s="71" t="s">
        <v>37</v>
      </c>
      <c r="D6677" s="72">
        <v>0</v>
      </c>
    </row>
    <row r="6678" spans="1:4" x14ac:dyDescent="0.25">
      <c r="A6678" s="71">
        <v>101952</v>
      </c>
      <c r="B6678" s="70" t="s">
        <v>6297</v>
      </c>
      <c r="C6678" s="71" t="s">
        <v>37</v>
      </c>
      <c r="D6678" s="72">
        <v>0</v>
      </c>
    </row>
    <row r="6679" spans="1:4" x14ac:dyDescent="0.25">
      <c r="A6679" s="71">
        <v>101953</v>
      </c>
      <c r="B6679" s="70" t="s">
        <v>6298</v>
      </c>
      <c r="C6679" s="71" t="s">
        <v>37</v>
      </c>
      <c r="D6679" s="72">
        <v>0</v>
      </c>
    </row>
    <row r="6680" spans="1:4" x14ac:dyDescent="0.25">
      <c r="A6680" s="71">
        <v>101954</v>
      </c>
      <c r="B6680" s="70" t="s">
        <v>6299</v>
      </c>
      <c r="C6680" s="71" t="s">
        <v>37</v>
      </c>
      <c r="D6680" s="72">
        <v>0</v>
      </c>
    </row>
    <row r="6681" spans="1:4" x14ac:dyDescent="0.25">
      <c r="A6681" s="71">
        <v>101951</v>
      </c>
      <c r="B6681" s="70" t="s">
        <v>6300</v>
      </c>
      <c r="C6681" s="71" t="s">
        <v>37</v>
      </c>
      <c r="D6681" s="72">
        <v>0</v>
      </c>
    </row>
    <row r="6682" spans="1:4" x14ac:dyDescent="0.25">
      <c r="A6682" s="71">
        <v>101964</v>
      </c>
      <c r="B6682" s="70" t="s">
        <v>6301</v>
      </c>
      <c r="C6682" s="71" t="s">
        <v>37</v>
      </c>
      <c r="D6682" s="72">
        <v>171</v>
      </c>
    </row>
    <row r="6683" spans="1:4" x14ac:dyDescent="0.25">
      <c r="A6683" s="71">
        <v>101963</v>
      </c>
      <c r="B6683" s="70" t="s">
        <v>6302</v>
      </c>
      <c r="C6683" s="71" t="s">
        <v>37</v>
      </c>
      <c r="D6683" s="72">
        <v>183.65</v>
      </c>
    </row>
    <row r="6684" spans="1:4" x14ac:dyDescent="0.25">
      <c r="A6684" s="71">
        <v>100323</v>
      </c>
      <c r="B6684" s="70" t="s">
        <v>6303</v>
      </c>
      <c r="C6684" s="71" t="s">
        <v>42</v>
      </c>
      <c r="D6684" s="72">
        <v>154.08000000000001</v>
      </c>
    </row>
    <row r="6685" spans="1:4" x14ac:dyDescent="0.25">
      <c r="A6685" s="71">
        <v>100324</v>
      </c>
      <c r="B6685" s="70" t="s">
        <v>6304</v>
      </c>
      <c r="C6685" s="71" t="s">
        <v>42</v>
      </c>
      <c r="D6685" s="72">
        <v>172.09</v>
      </c>
    </row>
    <row r="6686" spans="1:4" x14ac:dyDescent="0.25">
      <c r="A6686" s="71">
        <v>96624</v>
      </c>
      <c r="B6686" s="70" t="s">
        <v>6305</v>
      </c>
      <c r="C6686" s="71" t="s">
        <v>42</v>
      </c>
      <c r="D6686" s="72">
        <v>172.4</v>
      </c>
    </row>
    <row r="6687" spans="1:4" x14ac:dyDescent="0.25">
      <c r="A6687" s="71">
        <v>100322</v>
      </c>
      <c r="B6687" s="70" t="s">
        <v>6306</v>
      </c>
      <c r="C6687" s="71" t="s">
        <v>42</v>
      </c>
      <c r="D6687" s="72">
        <v>165.26</v>
      </c>
    </row>
    <row r="6688" spans="1:4" x14ac:dyDescent="0.25">
      <c r="A6688" s="71">
        <v>96623</v>
      </c>
      <c r="B6688" s="70" t="s">
        <v>6307</v>
      </c>
      <c r="C6688" s="71" t="s">
        <v>42</v>
      </c>
      <c r="D6688" s="72">
        <v>186.03</v>
      </c>
    </row>
    <row r="6689" spans="1:4" x14ac:dyDescent="0.25">
      <c r="A6689" s="71">
        <v>96622</v>
      </c>
      <c r="B6689" s="70" t="s">
        <v>6308</v>
      </c>
      <c r="C6689" s="71" t="s">
        <v>42</v>
      </c>
      <c r="D6689" s="72">
        <v>203.36</v>
      </c>
    </row>
    <row r="6690" spans="1:4" x14ac:dyDescent="0.25">
      <c r="A6690" s="71">
        <v>96621</v>
      </c>
      <c r="B6690" s="70" t="s">
        <v>6309</v>
      </c>
      <c r="C6690" s="71" t="s">
        <v>42</v>
      </c>
      <c r="D6690" s="72">
        <v>216.98</v>
      </c>
    </row>
    <row r="6691" spans="1:4" x14ac:dyDescent="0.25">
      <c r="A6691" s="71">
        <v>96617</v>
      </c>
      <c r="B6691" s="70" t="s">
        <v>6310</v>
      </c>
      <c r="C6691" s="71" t="s">
        <v>37</v>
      </c>
      <c r="D6691" s="72">
        <v>18.75</v>
      </c>
    </row>
    <row r="6692" spans="1:4" x14ac:dyDescent="0.25">
      <c r="A6692" s="71">
        <v>96619</v>
      </c>
      <c r="B6692" s="70" t="s">
        <v>6311</v>
      </c>
      <c r="C6692" s="71" t="s">
        <v>37</v>
      </c>
      <c r="D6692" s="72">
        <v>37.549999999999997</v>
      </c>
    </row>
    <row r="6693" spans="1:4" x14ac:dyDescent="0.25">
      <c r="A6693" s="71">
        <v>96616</v>
      </c>
      <c r="B6693" s="70" t="s">
        <v>6312</v>
      </c>
      <c r="C6693" s="71" t="s">
        <v>42</v>
      </c>
      <c r="D6693" s="72">
        <v>751.27</v>
      </c>
    </row>
    <row r="6694" spans="1:4" x14ac:dyDescent="0.25">
      <c r="A6694" s="71">
        <v>95240</v>
      </c>
      <c r="B6694" s="70" t="s">
        <v>6313</v>
      </c>
      <c r="C6694" s="71" t="s">
        <v>37</v>
      </c>
      <c r="D6694" s="72">
        <v>18.02</v>
      </c>
    </row>
    <row r="6695" spans="1:4" x14ac:dyDescent="0.25">
      <c r="A6695" s="71">
        <v>95241</v>
      </c>
      <c r="B6695" s="70" t="s">
        <v>6314</v>
      </c>
      <c r="C6695" s="71" t="s">
        <v>37</v>
      </c>
      <c r="D6695" s="72">
        <v>34.72</v>
      </c>
    </row>
    <row r="6696" spans="1:4" x14ac:dyDescent="0.25">
      <c r="A6696" s="71">
        <v>96620</v>
      </c>
      <c r="B6696" s="70" t="s">
        <v>6315</v>
      </c>
      <c r="C6696" s="71" t="s">
        <v>42</v>
      </c>
      <c r="D6696" s="72">
        <v>694.79</v>
      </c>
    </row>
    <row r="6697" spans="1:4" x14ac:dyDescent="0.25">
      <c r="A6697" s="71">
        <v>104043</v>
      </c>
      <c r="B6697" s="70" t="s">
        <v>6316</v>
      </c>
      <c r="C6697" s="71" t="s">
        <v>14</v>
      </c>
      <c r="D6697" s="72">
        <v>7.4</v>
      </c>
    </row>
    <row r="6698" spans="1:4" x14ac:dyDescent="0.25">
      <c r="A6698" s="71">
        <v>104044</v>
      </c>
      <c r="B6698" s="70" t="s">
        <v>6317</v>
      </c>
      <c r="C6698" s="71" t="s">
        <v>14</v>
      </c>
      <c r="D6698" s="72">
        <v>7.81</v>
      </c>
    </row>
    <row r="6699" spans="1:4" x14ac:dyDescent="0.25">
      <c r="A6699" s="71">
        <v>104045</v>
      </c>
      <c r="B6699" s="70" t="s">
        <v>6318</v>
      </c>
      <c r="C6699" s="71" t="s">
        <v>14</v>
      </c>
      <c r="D6699" s="72">
        <v>12.51</v>
      </c>
    </row>
    <row r="6700" spans="1:4" x14ac:dyDescent="0.25">
      <c r="A6700" s="71">
        <v>104049</v>
      </c>
      <c r="B6700" s="70" t="s">
        <v>6319</v>
      </c>
      <c r="C6700" s="71" t="s">
        <v>14</v>
      </c>
      <c r="D6700" s="72">
        <v>4.93</v>
      </c>
    </row>
    <row r="6701" spans="1:4" x14ac:dyDescent="0.25">
      <c r="A6701" s="71">
        <v>104050</v>
      </c>
      <c r="B6701" s="70" t="s">
        <v>6320</v>
      </c>
      <c r="C6701" s="71" t="s">
        <v>14</v>
      </c>
      <c r="D6701" s="72">
        <v>7.51</v>
      </c>
    </row>
    <row r="6702" spans="1:4" x14ac:dyDescent="0.25">
      <c r="A6702" s="71">
        <v>104084</v>
      </c>
      <c r="B6702" s="70" t="s">
        <v>6321</v>
      </c>
      <c r="C6702" s="71" t="s">
        <v>14</v>
      </c>
      <c r="D6702" s="72">
        <v>82.1</v>
      </c>
    </row>
    <row r="6703" spans="1:4" x14ac:dyDescent="0.25">
      <c r="A6703" s="71">
        <v>104037</v>
      </c>
      <c r="B6703" s="70" t="s">
        <v>6322</v>
      </c>
      <c r="C6703" s="71" t="s">
        <v>14</v>
      </c>
      <c r="D6703" s="72">
        <v>0</v>
      </c>
    </row>
    <row r="6704" spans="1:4" x14ac:dyDescent="0.25">
      <c r="A6704" s="71">
        <v>104035</v>
      </c>
      <c r="B6704" s="70" t="s">
        <v>6323</v>
      </c>
      <c r="C6704" s="71" t="s">
        <v>14</v>
      </c>
      <c r="D6704" s="72">
        <v>32.950000000000003</v>
      </c>
    </row>
    <row r="6705" spans="1:4" x14ac:dyDescent="0.25">
      <c r="A6705" s="71">
        <v>104036</v>
      </c>
      <c r="B6705" s="70" t="s">
        <v>6324</v>
      </c>
      <c r="C6705" s="71" t="s">
        <v>14</v>
      </c>
      <c r="D6705" s="72">
        <v>33.99</v>
      </c>
    </row>
    <row r="6706" spans="1:4" x14ac:dyDescent="0.25">
      <c r="A6706" s="71">
        <v>104034</v>
      </c>
      <c r="B6706" s="70" t="s">
        <v>6325</v>
      </c>
      <c r="C6706" s="71" t="s">
        <v>14</v>
      </c>
      <c r="D6706" s="72">
        <v>24.03</v>
      </c>
    </row>
    <row r="6707" spans="1:4" x14ac:dyDescent="0.25">
      <c r="A6707" s="71">
        <v>104031</v>
      </c>
      <c r="B6707" s="70" t="s">
        <v>6326</v>
      </c>
      <c r="C6707" s="71" t="s">
        <v>14</v>
      </c>
      <c r="D6707" s="72">
        <v>16.02</v>
      </c>
    </row>
    <row r="6708" spans="1:4" x14ac:dyDescent="0.25">
      <c r="A6708" s="71">
        <v>104032</v>
      </c>
      <c r="B6708" s="70" t="s">
        <v>6327</v>
      </c>
      <c r="C6708" s="71" t="s">
        <v>14</v>
      </c>
      <c r="D6708" s="72">
        <v>20.190000000000001</v>
      </c>
    </row>
    <row r="6709" spans="1:4" x14ac:dyDescent="0.25">
      <c r="A6709" s="71">
        <v>104033</v>
      </c>
      <c r="B6709" s="70" t="s">
        <v>6328</v>
      </c>
      <c r="C6709" s="71" t="s">
        <v>14</v>
      </c>
      <c r="D6709" s="72">
        <v>18.39</v>
      </c>
    </row>
    <row r="6710" spans="1:4" x14ac:dyDescent="0.25">
      <c r="A6710" s="71">
        <v>104038</v>
      </c>
      <c r="B6710" s="70" t="s">
        <v>6329</v>
      </c>
      <c r="C6710" s="71" t="s">
        <v>14</v>
      </c>
      <c r="D6710" s="72">
        <v>0</v>
      </c>
    </row>
    <row r="6711" spans="1:4" x14ac:dyDescent="0.25">
      <c r="A6711" s="71">
        <v>104051</v>
      </c>
      <c r="B6711" s="70" t="s">
        <v>6330</v>
      </c>
      <c r="C6711" s="71" t="s">
        <v>14</v>
      </c>
      <c r="D6711" s="72">
        <v>6.56</v>
      </c>
    </row>
    <row r="6712" spans="1:4" x14ac:dyDescent="0.25">
      <c r="A6712" s="71">
        <v>104052</v>
      </c>
      <c r="B6712" s="70" t="s">
        <v>6331</v>
      </c>
      <c r="C6712" s="71" t="s">
        <v>14</v>
      </c>
      <c r="D6712" s="72">
        <v>9.2100000000000009</v>
      </c>
    </row>
    <row r="6713" spans="1:4" x14ac:dyDescent="0.25">
      <c r="A6713" s="71">
        <v>104046</v>
      </c>
      <c r="B6713" s="70" t="s">
        <v>6332</v>
      </c>
      <c r="C6713" s="71" t="s">
        <v>14</v>
      </c>
      <c r="D6713" s="72">
        <v>7.04</v>
      </c>
    </row>
    <row r="6714" spans="1:4" x14ac:dyDescent="0.25">
      <c r="A6714" s="71">
        <v>104047</v>
      </c>
      <c r="B6714" s="70" t="s">
        <v>6333</v>
      </c>
      <c r="C6714" s="71" t="s">
        <v>14</v>
      </c>
      <c r="D6714" s="72">
        <v>8.17</v>
      </c>
    </row>
    <row r="6715" spans="1:4" x14ac:dyDescent="0.25">
      <c r="A6715" s="71">
        <v>104048</v>
      </c>
      <c r="B6715" s="70" t="s">
        <v>6334</v>
      </c>
      <c r="C6715" s="71" t="s">
        <v>14</v>
      </c>
      <c r="D6715" s="72">
        <v>12.19</v>
      </c>
    </row>
    <row r="6716" spans="1:4" x14ac:dyDescent="0.25">
      <c r="A6716" s="71">
        <v>104063</v>
      </c>
      <c r="B6716" s="70" t="s">
        <v>6335</v>
      </c>
      <c r="C6716" s="71" t="s">
        <v>14</v>
      </c>
      <c r="D6716" s="72">
        <v>68.010000000000005</v>
      </c>
    </row>
    <row r="6717" spans="1:4" x14ac:dyDescent="0.25">
      <c r="A6717" s="71">
        <v>104065</v>
      </c>
      <c r="B6717" s="70" t="s">
        <v>6336</v>
      </c>
      <c r="C6717" s="71" t="s">
        <v>14</v>
      </c>
      <c r="D6717" s="72">
        <v>148.94</v>
      </c>
    </row>
    <row r="6718" spans="1:4" x14ac:dyDescent="0.25">
      <c r="A6718" s="71">
        <v>104062</v>
      </c>
      <c r="B6718" s="70" t="s">
        <v>6337</v>
      </c>
      <c r="C6718" s="71" t="s">
        <v>14</v>
      </c>
      <c r="D6718" s="72">
        <v>71.63</v>
      </c>
    </row>
    <row r="6719" spans="1:4" x14ac:dyDescent="0.25">
      <c r="A6719" s="71">
        <v>104064</v>
      </c>
      <c r="B6719" s="70" t="s">
        <v>6338</v>
      </c>
      <c r="C6719" s="71" t="s">
        <v>14</v>
      </c>
      <c r="D6719" s="72">
        <v>176.14</v>
      </c>
    </row>
    <row r="6720" spans="1:4" x14ac:dyDescent="0.25">
      <c r="A6720" s="71">
        <v>104059</v>
      </c>
      <c r="B6720" s="70" t="s">
        <v>6339</v>
      </c>
      <c r="C6720" s="71" t="s">
        <v>14</v>
      </c>
      <c r="D6720" s="72">
        <v>9.4600000000000009</v>
      </c>
    </row>
    <row r="6721" spans="1:4" x14ac:dyDescent="0.25">
      <c r="A6721" s="71">
        <v>104058</v>
      </c>
      <c r="B6721" s="70" t="s">
        <v>6340</v>
      </c>
      <c r="C6721" s="71" t="s">
        <v>14</v>
      </c>
      <c r="D6721" s="72">
        <v>6.48</v>
      </c>
    </row>
    <row r="6722" spans="1:4" x14ac:dyDescent="0.25">
      <c r="A6722" s="71">
        <v>104082</v>
      </c>
      <c r="B6722" s="70" t="s">
        <v>6341</v>
      </c>
      <c r="C6722" s="71" t="s">
        <v>14</v>
      </c>
      <c r="D6722" s="72">
        <v>29.33</v>
      </c>
    </row>
    <row r="6723" spans="1:4" x14ac:dyDescent="0.25">
      <c r="A6723" s="71">
        <v>104083</v>
      </c>
      <c r="B6723" s="70" t="s">
        <v>6342</v>
      </c>
      <c r="C6723" s="71" t="s">
        <v>14</v>
      </c>
      <c r="D6723" s="72">
        <v>71.84</v>
      </c>
    </row>
    <row r="6724" spans="1:4" x14ac:dyDescent="0.25">
      <c r="A6724" s="71">
        <v>104057</v>
      </c>
      <c r="B6724" s="70" t="s">
        <v>6343</v>
      </c>
      <c r="C6724" s="71" t="s">
        <v>14</v>
      </c>
      <c r="D6724" s="72">
        <v>0</v>
      </c>
    </row>
    <row r="6725" spans="1:4" x14ac:dyDescent="0.25">
      <c r="A6725" s="71">
        <v>104056</v>
      </c>
      <c r="B6725" s="70" t="s">
        <v>6344</v>
      </c>
      <c r="C6725" s="71" t="s">
        <v>14</v>
      </c>
      <c r="D6725" s="72">
        <v>21.19</v>
      </c>
    </row>
    <row r="6726" spans="1:4" x14ac:dyDescent="0.25">
      <c r="A6726" s="71">
        <v>104055</v>
      </c>
      <c r="B6726" s="70" t="s">
        <v>6345</v>
      </c>
      <c r="C6726" s="71" t="s">
        <v>14</v>
      </c>
      <c r="D6726" s="72">
        <v>13.99</v>
      </c>
    </row>
    <row r="6727" spans="1:4" x14ac:dyDescent="0.25">
      <c r="A6727" s="71">
        <v>104076</v>
      </c>
      <c r="B6727" s="70" t="s">
        <v>6346</v>
      </c>
      <c r="C6727" s="71" t="s">
        <v>14</v>
      </c>
      <c r="D6727" s="72">
        <v>44.03</v>
      </c>
    </row>
    <row r="6728" spans="1:4" x14ac:dyDescent="0.25">
      <c r="A6728" s="71">
        <v>104060</v>
      </c>
      <c r="B6728" s="70" t="s">
        <v>6347</v>
      </c>
      <c r="C6728" s="71" t="s">
        <v>16</v>
      </c>
      <c r="D6728" s="72">
        <v>8.4700000000000006</v>
      </c>
    </row>
    <row r="6729" spans="1:4" x14ac:dyDescent="0.25">
      <c r="A6729" s="71">
        <v>104061</v>
      </c>
      <c r="B6729" s="70" t="s">
        <v>6348</v>
      </c>
      <c r="C6729" s="71" t="s">
        <v>16</v>
      </c>
      <c r="D6729" s="72">
        <v>15.41</v>
      </c>
    </row>
    <row r="6730" spans="1:4" x14ac:dyDescent="0.25">
      <c r="A6730" s="71">
        <v>104085</v>
      </c>
      <c r="B6730" s="70" t="s">
        <v>6349</v>
      </c>
      <c r="C6730" s="71" t="s">
        <v>16</v>
      </c>
      <c r="D6730" s="72">
        <v>52.76</v>
      </c>
    </row>
    <row r="6731" spans="1:4" x14ac:dyDescent="0.25">
      <c r="A6731" s="71">
        <v>104086</v>
      </c>
      <c r="B6731" s="70" t="s">
        <v>6350</v>
      </c>
      <c r="C6731" s="71" t="s">
        <v>16</v>
      </c>
      <c r="D6731" s="72">
        <v>95.7</v>
      </c>
    </row>
    <row r="6732" spans="1:4" x14ac:dyDescent="0.25">
      <c r="A6732" s="71">
        <v>104073</v>
      </c>
      <c r="B6732" s="70" t="s">
        <v>6351</v>
      </c>
      <c r="C6732" s="71" t="s">
        <v>14</v>
      </c>
      <c r="D6732" s="72">
        <v>0</v>
      </c>
    </row>
    <row r="6733" spans="1:4" x14ac:dyDescent="0.25">
      <c r="A6733" s="71">
        <v>104074</v>
      </c>
      <c r="B6733" s="70" t="s">
        <v>6352</v>
      </c>
      <c r="C6733" s="71" t="s">
        <v>14</v>
      </c>
      <c r="D6733" s="72">
        <v>0</v>
      </c>
    </row>
    <row r="6734" spans="1:4" x14ac:dyDescent="0.25">
      <c r="A6734" s="71">
        <v>104075</v>
      </c>
      <c r="B6734" s="70" t="s">
        <v>6353</v>
      </c>
      <c r="C6734" s="71" t="s">
        <v>14</v>
      </c>
      <c r="D6734" s="72">
        <v>0</v>
      </c>
    </row>
    <row r="6735" spans="1:4" x14ac:dyDescent="0.25">
      <c r="A6735" s="71">
        <v>104039</v>
      </c>
      <c r="B6735" s="70" t="s">
        <v>6354</v>
      </c>
      <c r="C6735" s="71" t="s">
        <v>14</v>
      </c>
      <c r="D6735" s="72">
        <v>66.069999999999993</v>
      </c>
    </row>
    <row r="6736" spans="1:4" x14ac:dyDescent="0.25">
      <c r="A6736" s="71">
        <v>104040</v>
      </c>
      <c r="B6736" s="70" t="s">
        <v>6355</v>
      </c>
      <c r="C6736" s="71" t="s">
        <v>14</v>
      </c>
      <c r="D6736" s="72">
        <v>0</v>
      </c>
    </row>
    <row r="6737" spans="1:4" x14ac:dyDescent="0.25">
      <c r="A6737" s="71">
        <v>104041</v>
      </c>
      <c r="B6737" s="70" t="s">
        <v>6356</v>
      </c>
      <c r="C6737" s="71" t="s">
        <v>14</v>
      </c>
      <c r="D6737" s="72">
        <v>0</v>
      </c>
    </row>
    <row r="6738" spans="1:4" x14ac:dyDescent="0.25">
      <c r="A6738" s="71">
        <v>104042</v>
      </c>
      <c r="B6738" s="70" t="s">
        <v>6357</v>
      </c>
      <c r="C6738" s="71" t="s">
        <v>14</v>
      </c>
      <c r="D6738" s="72">
        <v>0</v>
      </c>
    </row>
    <row r="6739" spans="1:4" x14ac:dyDescent="0.25">
      <c r="A6739" s="71">
        <v>104072</v>
      </c>
      <c r="B6739" s="70" t="s">
        <v>6358</v>
      </c>
      <c r="C6739" s="71" t="s">
        <v>14</v>
      </c>
      <c r="D6739" s="72">
        <v>273.63</v>
      </c>
    </row>
    <row r="6740" spans="1:4" x14ac:dyDescent="0.25">
      <c r="A6740" s="71">
        <v>104053</v>
      </c>
      <c r="B6740" s="70" t="s">
        <v>6359</v>
      </c>
      <c r="C6740" s="71" t="s">
        <v>14</v>
      </c>
      <c r="D6740" s="72">
        <v>7.72</v>
      </c>
    </row>
    <row r="6741" spans="1:4" x14ac:dyDescent="0.25">
      <c r="A6741" s="71">
        <v>104054</v>
      </c>
      <c r="B6741" s="70" t="s">
        <v>6360</v>
      </c>
      <c r="C6741" s="71" t="s">
        <v>14</v>
      </c>
      <c r="D6741" s="72">
        <v>15.61</v>
      </c>
    </row>
    <row r="6742" spans="1:4" x14ac:dyDescent="0.25">
      <c r="A6742" s="71">
        <v>99818</v>
      </c>
      <c r="B6742" s="70" t="s">
        <v>6361</v>
      </c>
      <c r="C6742" s="71" t="s">
        <v>14</v>
      </c>
      <c r="D6742" s="72">
        <v>5.16</v>
      </c>
    </row>
    <row r="6743" spans="1:4" x14ac:dyDescent="0.25">
      <c r="A6743" s="71">
        <v>99819</v>
      </c>
      <c r="B6743" s="70" t="s">
        <v>6362</v>
      </c>
      <c r="C6743" s="71" t="s">
        <v>37</v>
      </c>
      <c r="D6743" s="72">
        <v>16.28</v>
      </c>
    </row>
    <row r="6744" spans="1:4" x14ac:dyDescent="0.25">
      <c r="A6744" s="71">
        <v>99811</v>
      </c>
      <c r="B6744" s="70" t="s">
        <v>6363</v>
      </c>
      <c r="C6744" s="71" t="s">
        <v>37</v>
      </c>
      <c r="D6744" s="72">
        <v>3.42</v>
      </c>
    </row>
    <row r="6745" spans="1:4" x14ac:dyDescent="0.25">
      <c r="A6745" s="71">
        <v>99826</v>
      </c>
      <c r="B6745" s="70" t="s">
        <v>6364</v>
      </c>
      <c r="C6745" s="71" t="s">
        <v>37</v>
      </c>
      <c r="D6745" s="72">
        <v>1.49</v>
      </c>
    </row>
    <row r="6746" spans="1:4" x14ac:dyDescent="0.25">
      <c r="A6746" s="71">
        <v>99821</v>
      </c>
      <c r="B6746" s="70" t="s">
        <v>6365</v>
      </c>
      <c r="C6746" s="71" t="s">
        <v>37</v>
      </c>
      <c r="D6746" s="72">
        <v>2.88</v>
      </c>
    </row>
    <row r="6747" spans="1:4" x14ac:dyDescent="0.25">
      <c r="A6747" s="71">
        <v>99820</v>
      </c>
      <c r="B6747" s="70" t="s">
        <v>6366</v>
      </c>
      <c r="C6747" s="71" t="s">
        <v>37</v>
      </c>
      <c r="D6747" s="72">
        <v>1.86</v>
      </c>
    </row>
    <row r="6748" spans="1:4" x14ac:dyDescent="0.25">
      <c r="A6748" s="71">
        <v>99812</v>
      </c>
      <c r="B6748" s="70" t="s">
        <v>6367</v>
      </c>
      <c r="C6748" s="71" t="s">
        <v>37</v>
      </c>
      <c r="D6748" s="72">
        <v>1.0900000000000001</v>
      </c>
    </row>
    <row r="6749" spans="1:4" x14ac:dyDescent="0.25">
      <c r="A6749" s="71">
        <v>99817</v>
      </c>
      <c r="B6749" s="70" t="s">
        <v>6368</v>
      </c>
      <c r="C6749" s="71" t="s">
        <v>14</v>
      </c>
      <c r="D6749" s="72">
        <v>5.16</v>
      </c>
    </row>
    <row r="6750" spans="1:4" x14ac:dyDescent="0.25">
      <c r="A6750" s="71">
        <v>99813</v>
      </c>
      <c r="B6750" s="70" t="s">
        <v>6369</v>
      </c>
      <c r="C6750" s="71" t="s">
        <v>37</v>
      </c>
      <c r="D6750" s="72">
        <v>0.93</v>
      </c>
    </row>
    <row r="6751" spans="1:4" x14ac:dyDescent="0.25">
      <c r="A6751" s="71">
        <v>99815</v>
      </c>
      <c r="B6751" s="70" t="s">
        <v>6370</v>
      </c>
      <c r="C6751" s="71" t="s">
        <v>14</v>
      </c>
      <c r="D6751" s="72">
        <v>8.25</v>
      </c>
    </row>
    <row r="6752" spans="1:4" x14ac:dyDescent="0.25">
      <c r="A6752" s="71">
        <v>99805</v>
      </c>
      <c r="B6752" s="70" t="s">
        <v>6371</v>
      </c>
      <c r="C6752" s="71" t="s">
        <v>37</v>
      </c>
      <c r="D6752" s="72">
        <v>10.83</v>
      </c>
    </row>
    <row r="6753" spans="1:4" x14ac:dyDescent="0.25">
      <c r="A6753" s="71">
        <v>99803</v>
      </c>
      <c r="B6753" s="70" t="s">
        <v>6372</v>
      </c>
      <c r="C6753" s="71" t="s">
        <v>37</v>
      </c>
      <c r="D6753" s="72">
        <v>2.0099999999999998</v>
      </c>
    </row>
    <row r="6754" spans="1:4" x14ac:dyDescent="0.25">
      <c r="A6754" s="71">
        <v>99802</v>
      </c>
      <c r="B6754" s="70" t="s">
        <v>6373</v>
      </c>
      <c r="C6754" s="71" t="s">
        <v>37</v>
      </c>
      <c r="D6754" s="72">
        <v>0.51</v>
      </c>
    </row>
    <row r="6755" spans="1:4" x14ac:dyDescent="0.25">
      <c r="A6755" s="71">
        <v>99804</v>
      </c>
      <c r="B6755" s="70" t="s">
        <v>6374</v>
      </c>
      <c r="C6755" s="71" t="s">
        <v>37</v>
      </c>
      <c r="D6755" s="72">
        <v>5.2</v>
      </c>
    </row>
    <row r="6756" spans="1:4" x14ac:dyDescent="0.25">
      <c r="A6756" s="71">
        <v>99809</v>
      </c>
      <c r="B6756" s="70" t="s">
        <v>6375</v>
      </c>
      <c r="C6756" s="71" t="s">
        <v>37</v>
      </c>
      <c r="D6756" s="72">
        <v>5.72</v>
      </c>
    </row>
    <row r="6757" spans="1:4" x14ac:dyDescent="0.25">
      <c r="A6757" s="71">
        <v>99810</v>
      </c>
      <c r="B6757" s="70" t="s">
        <v>6376</v>
      </c>
      <c r="C6757" s="71" t="s">
        <v>37</v>
      </c>
      <c r="D6757" s="72">
        <v>7.11</v>
      </c>
    </row>
    <row r="6758" spans="1:4" x14ac:dyDescent="0.25">
      <c r="A6758" s="71">
        <v>99801</v>
      </c>
      <c r="B6758" s="70" t="s">
        <v>6377</v>
      </c>
      <c r="C6758" s="71" t="s">
        <v>37</v>
      </c>
      <c r="D6758" s="72">
        <v>0</v>
      </c>
    </row>
    <row r="6759" spans="1:4" x14ac:dyDescent="0.25">
      <c r="A6759" s="71">
        <v>99822</v>
      </c>
      <c r="B6759" s="70" t="s">
        <v>6378</v>
      </c>
      <c r="C6759" s="71" t="s">
        <v>37</v>
      </c>
      <c r="D6759" s="72">
        <v>0.97</v>
      </c>
    </row>
    <row r="6760" spans="1:4" x14ac:dyDescent="0.25">
      <c r="A6760" s="71">
        <v>99825</v>
      </c>
      <c r="B6760" s="70" t="s">
        <v>6379</v>
      </c>
      <c r="C6760" s="71" t="s">
        <v>37</v>
      </c>
      <c r="D6760" s="72">
        <v>3.38</v>
      </c>
    </row>
    <row r="6761" spans="1:4" x14ac:dyDescent="0.25">
      <c r="A6761" s="71">
        <v>99824</v>
      </c>
      <c r="B6761" s="70" t="s">
        <v>6380</v>
      </c>
      <c r="C6761" s="71" t="s">
        <v>37</v>
      </c>
      <c r="D6761" s="72">
        <v>2.4</v>
      </c>
    </row>
    <row r="6762" spans="1:4" x14ac:dyDescent="0.25">
      <c r="A6762" s="71">
        <v>99823</v>
      </c>
      <c r="B6762" s="70" t="s">
        <v>6381</v>
      </c>
      <c r="C6762" s="71" t="s">
        <v>37</v>
      </c>
      <c r="D6762" s="72">
        <v>2.19</v>
      </c>
    </row>
    <row r="6763" spans="1:4" x14ac:dyDescent="0.25">
      <c r="A6763" s="71">
        <v>99806</v>
      </c>
      <c r="B6763" s="70" t="s">
        <v>6382</v>
      </c>
      <c r="C6763" s="71" t="s">
        <v>37</v>
      </c>
      <c r="D6763" s="72">
        <v>0.82</v>
      </c>
    </row>
    <row r="6764" spans="1:4" x14ac:dyDescent="0.25">
      <c r="A6764" s="71">
        <v>99807</v>
      </c>
      <c r="B6764" s="70" t="s">
        <v>6383</v>
      </c>
      <c r="C6764" s="71" t="s">
        <v>37</v>
      </c>
      <c r="D6764" s="72">
        <v>1.57</v>
      </c>
    </row>
    <row r="6765" spans="1:4" x14ac:dyDescent="0.25">
      <c r="A6765" s="71">
        <v>99808</v>
      </c>
      <c r="B6765" s="70" t="s">
        <v>6384</v>
      </c>
      <c r="C6765" s="71" t="s">
        <v>37</v>
      </c>
      <c r="D6765" s="72">
        <v>3.78</v>
      </c>
    </row>
    <row r="6766" spans="1:4" x14ac:dyDescent="0.25">
      <c r="A6766" s="71">
        <v>99814</v>
      </c>
      <c r="B6766" s="70" t="s">
        <v>6385</v>
      </c>
      <c r="C6766" s="71" t="s">
        <v>37</v>
      </c>
      <c r="D6766" s="72">
        <v>1.91</v>
      </c>
    </row>
    <row r="6767" spans="1:4" x14ac:dyDescent="0.25">
      <c r="A6767" s="71">
        <v>99816</v>
      </c>
      <c r="B6767" s="70" t="s">
        <v>6386</v>
      </c>
      <c r="C6767" s="71" t="s">
        <v>14</v>
      </c>
      <c r="D6767" s="72">
        <v>8.77</v>
      </c>
    </row>
    <row r="6768" spans="1:4" x14ac:dyDescent="0.25">
      <c r="A6768" s="71">
        <v>88238</v>
      </c>
      <c r="B6768" s="70" t="s">
        <v>6387</v>
      </c>
      <c r="C6768" s="71" t="s">
        <v>44</v>
      </c>
      <c r="D6768" s="72">
        <v>21.24</v>
      </c>
    </row>
    <row r="6769" spans="1:4" x14ac:dyDescent="0.25">
      <c r="A6769" s="71">
        <v>101374</v>
      </c>
      <c r="B6769" s="70" t="s">
        <v>6387</v>
      </c>
      <c r="C6769" s="71" t="s">
        <v>6388</v>
      </c>
      <c r="D6769" s="72">
        <v>3796.06</v>
      </c>
    </row>
    <row r="6770" spans="1:4" x14ac:dyDescent="0.25">
      <c r="A6770" s="71">
        <v>88239</v>
      </c>
      <c r="B6770" s="70" t="s">
        <v>6389</v>
      </c>
      <c r="C6770" s="71" t="s">
        <v>44</v>
      </c>
      <c r="D6770" s="72">
        <v>21.06</v>
      </c>
    </row>
    <row r="6771" spans="1:4" x14ac:dyDescent="0.25">
      <c r="A6771" s="71">
        <v>101375</v>
      </c>
      <c r="B6771" s="70" t="s">
        <v>6390</v>
      </c>
      <c r="C6771" s="71" t="s">
        <v>6388</v>
      </c>
      <c r="D6771" s="72">
        <v>3851.28</v>
      </c>
    </row>
    <row r="6772" spans="1:4" x14ac:dyDescent="0.25">
      <c r="A6772" s="71">
        <v>88240</v>
      </c>
      <c r="B6772" s="70" t="s">
        <v>6391</v>
      </c>
      <c r="C6772" s="71" t="s">
        <v>44</v>
      </c>
      <c r="D6772" s="72">
        <v>20.05</v>
      </c>
    </row>
    <row r="6773" spans="1:4" x14ac:dyDescent="0.25">
      <c r="A6773" s="71">
        <v>101376</v>
      </c>
      <c r="B6773" s="70" t="s">
        <v>6392</v>
      </c>
      <c r="C6773" s="71" t="s">
        <v>6388</v>
      </c>
      <c r="D6773" s="72">
        <v>3569.04</v>
      </c>
    </row>
    <row r="6774" spans="1:4" x14ac:dyDescent="0.25">
      <c r="A6774" s="71">
        <v>88241</v>
      </c>
      <c r="B6774" s="70" t="s">
        <v>6393</v>
      </c>
      <c r="C6774" s="71" t="s">
        <v>44</v>
      </c>
      <c r="D6774" s="72">
        <v>21.7</v>
      </c>
    </row>
    <row r="6775" spans="1:4" x14ac:dyDescent="0.25">
      <c r="A6775" s="71">
        <v>101377</v>
      </c>
      <c r="B6775" s="70" t="s">
        <v>6393</v>
      </c>
      <c r="C6775" s="71" t="s">
        <v>6388</v>
      </c>
      <c r="D6775" s="72">
        <v>3877.31</v>
      </c>
    </row>
    <row r="6776" spans="1:4" x14ac:dyDescent="0.25">
      <c r="A6776" s="71">
        <v>88242</v>
      </c>
      <c r="B6776" s="70" t="s">
        <v>6394</v>
      </c>
      <c r="C6776" s="71" t="s">
        <v>44</v>
      </c>
      <c r="D6776" s="72">
        <v>21.28</v>
      </c>
    </row>
    <row r="6777" spans="1:4" x14ac:dyDescent="0.25">
      <c r="A6777" s="71">
        <v>100301</v>
      </c>
      <c r="B6777" s="70" t="s">
        <v>6395</v>
      </c>
      <c r="C6777" s="71" t="s">
        <v>44</v>
      </c>
      <c r="D6777" s="72">
        <v>23.09</v>
      </c>
    </row>
    <row r="6778" spans="1:4" x14ac:dyDescent="0.25">
      <c r="A6778" s="71">
        <v>101378</v>
      </c>
      <c r="B6778" s="70" t="s">
        <v>6395</v>
      </c>
      <c r="C6778" s="71" t="s">
        <v>6388</v>
      </c>
      <c r="D6778" s="72">
        <v>4143.1400000000003</v>
      </c>
    </row>
    <row r="6779" spans="1:4" x14ac:dyDescent="0.25">
      <c r="A6779" s="71">
        <v>101379</v>
      </c>
      <c r="B6779" s="70" t="s">
        <v>6396</v>
      </c>
      <c r="C6779" s="71" t="s">
        <v>6388</v>
      </c>
      <c r="D6779" s="72">
        <v>3796.06</v>
      </c>
    </row>
    <row r="6780" spans="1:4" x14ac:dyDescent="0.25">
      <c r="A6780" s="71">
        <v>88243</v>
      </c>
      <c r="B6780" s="70" t="s">
        <v>6397</v>
      </c>
      <c r="C6780" s="71" t="s">
        <v>44</v>
      </c>
      <c r="D6780" s="72">
        <v>21.61</v>
      </c>
    </row>
    <row r="6781" spans="1:4" x14ac:dyDescent="0.25">
      <c r="A6781" s="71">
        <v>101380</v>
      </c>
      <c r="B6781" s="70" t="s">
        <v>6397</v>
      </c>
      <c r="C6781" s="71" t="s">
        <v>6388</v>
      </c>
      <c r="D6781" s="72">
        <v>3859.03</v>
      </c>
    </row>
    <row r="6782" spans="1:4" x14ac:dyDescent="0.25">
      <c r="A6782" s="71">
        <v>90766</v>
      </c>
      <c r="B6782" s="70" t="s">
        <v>6398</v>
      </c>
      <c r="C6782" s="71" t="s">
        <v>44</v>
      </c>
      <c r="D6782" s="72">
        <v>23.35</v>
      </c>
    </row>
    <row r="6783" spans="1:4" x14ac:dyDescent="0.25">
      <c r="A6783" s="71">
        <v>93563</v>
      </c>
      <c r="B6783" s="70" t="s">
        <v>6398</v>
      </c>
      <c r="C6783" s="71" t="s">
        <v>6388</v>
      </c>
      <c r="D6783" s="72">
        <v>4111.96</v>
      </c>
    </row>
    <row r="6784" spans="1:4" x14ac:dyDescent="0.25">
      <c r="A6784" s="71">
        <v>90767</v>
      </c>
      <c r="B6784" s="70" t="s">
        <v>6399</v>
      </c>
      <c r="C6784" s="71" t="s">
        <v>44</v>
      </c>
      <c r="D6784" s="72">
        <v>22.88</v>
      </c>
    </row>
    <row r="6785" spans="1:4" x14ac:dyDescent="0.25">
      <c r="A6785" s="71">
        <v>93564</v>
      </c>
      <c r="B6785" s="70" t="s">
        <v>6399</v>
      </c>
      <c r="C6785" s="71" t="s">
        <v>6388</v>
      </c>
      <c r="D6785" s="72">
        <v>4017.19</v>
      </c>
    </row>
    <row r="6786" spans="1:4" x14ac:dyDescent="0.25">
      <c r="A6786" s="71">
        <v>88245</v>
      </c>
      <c r="B6786" s="70" t="s">
        <v>6400</v>
      </c>
      <c r="C6786" s="71" t="s">
        <v>44</v>
      </c>
      <c r="D6786" s="72">
        <v>25.57</v>
      </c>
    </row>
    <row r="6787" spans="1:4" x14ac:dyDescent="0.25">
      <c r="A6787" s="71">
        <v>101381</v>
      </c>
      <c r="B6787" s="70" t="s">
        <v>6400</v>
      </c>
      <c r="C6787" s="71" t="s">
        <v>6388</v>
      </c>
      <c r="D6787" s="72">
        <v>4547.3599999999997</v>
      </c>
    </row>
    <row r="6788" spans="1:4" x14ac:dyDescent="0.25">
      <c r="A6788" s="71">
        <v>90768</v>
      </c>
      <c r="B6788" s="70" t="s">
        <v>6401</v>
      </c>
      <c r="C6788" s="71" t="s">
        <v>44</v>
      </c>
      <c r="D6788" s="72">
        <v>122.72</v>
      </c>
    </row>
    <row r="6789" spans="1:4" x14ac:dyDescent="0.25">
      <c r="A6789" s="71">
        <v>90769</v>
      </c>
      <c r="B6789" s="70" t="s">
        <v>6402</v>
      </c>
      <c r="C6789" s="71" t="s">
        <v>44</v>
      </c>
      <c r="D6789" s="72">
        <v>129.88</v>
      </c>
    </row>
    <row r="6790" spans="1:4" x14ac:dyDescent="0.25">
      <c r="A6790" s="71">
        <v>90770</v>
      </c>
      <c r="B6790" s="70" t="s">
        <v>6403</v>
      </c>
      <c r="C6790" s="71" t="s">
        <v>44</v>
      </c>
      <c r="D6790" s="72">
        <v>136.01</v>
      </c>
    </row>
    <row r="6791" spans="1:4" x14ac:dyDescent="0.25">
      <c r="A6791" s="71">
        <v>93569</v>
      </c>
      <c r="B6791" s="70" t="s">
        <v>6404</v>
      </c>
      <c r="C6791" s="71" t="s">
        <v>6388</v>
      </c>
      <c r="D6791" s="72">
        <v>21436.09</v>
      </c>
    </row>
    <row r="6792" spans="1:4" x14ac:dyDescent="0.25">
      <c r="A6792" s="71">
        <v>93570</v>
      </c>
      <c r="B6792" s="70" t="s">
        <v>6405</v>
      </c>
      <c r="C6792" s="71" t="s">
        <v>6388</v>
      </c>
      <c r="D6792" s="72">
        <v>22683.68</v>
      </c>
    </row>
    <row r="6793" spans="1:4" x14ac:dyDescent="0.25">
      <c r="A6793" s="71">
        <v>93571</v>
      </c>
      <c r="B6793" s="70" t="s">
        <v>6406</v>
      </c>
      <c r="C6793" s="71" t="s">
        <v>6388</v>
      </c>
      <c r="D6793" s="72">
        <v>23752.36</v>
      </c>
    </row>
    <row r="6794" spans="1:4" x14ac:dyDescent="0.25">
      <c r="A6794" s="71">
        <v>101382</v>
      </c>
      <c r="B6794" s="70" t="s">
        <v>6407</v>
      </c>
      <c r="C6794" s="71" t="s">
        <v>6388</v>
      </c>
      <c r="D6794" s="72">
        <v>3307.64</v>
      </c>
    </row>
    <row r="6795" spans="1:4" x14ac:dyDescent="0.25">
      <c r="A6795" s="71">
        <v>88246</v>
      </c>
      <c r="B6795" s="70" t="s">
        <v>6408</v>
      </c>
      <c r="C6795" s="71" t="s">
        <v>44</v>
      </c>
      <c r="D6795" s="72">
        <v>18.559999999999999</v>
      </c>
    </row>
    <row r="6796" spans="1:4" x14ac:dyDescent="0.25">
      <c r="A6796" s="71">
        <v>100303</v>
      </c>
      <c r="B6796" s="70" t="s">
        <v>6409</v>
      </c>
      <c r="C6796" s="71" t="s">
        <v>44</v>
      </c>
      <c r="D6796" s="72">
        <v>20.68</v>
      </c>
    </row>
    <row r="6797" spans="1:4" x14ac:dyDescent="0.25">
      <c r="A6797" s="71">
        <v>101383</v>
      </c>
      <c r="B6797" s="70" t="s">
        <v>6409</v>
      </c>
      <c r="C6797" s="71" t="s">
        <v>6388</v>
      </c>
      <c r="D6797" s="72">
        <v>3696.16</v>
      </c>
    </row>
    <row r="6798" spans="1:4" x14ac:dyDescent="0.25">
      <c r="A6798" s="71">
        <v>88247</v>
      </c>
      <c r="B6798" s="70" t="s">
        <v>6410</v>
      </c>
      <c r="C6798" s="71" t="s">
        <v>44</v>
      </c>
      <c r="D6798" s="72">
        <v>21.65</v>
      </c>
    </row>
    <row r="6799" spans="1:4" x14ac:dyDescent="0.25">
      <c r="A6799" s="71">
        <v>88248</v>
      </c>
      <c r="B6799" s="70" t="s">
        <v>6411</v>
      </c>
      <c r="C6799" s="71" t="s">
        <v>44</v>
      </c>
      <c r="D6799" s="72">
        <v>20.68</v>
      </c>
    </row>
    <row r="6800" spans="1:4" x14ac:dyDescent="0.25">
      <c r="A6800" s="71">
        <v>101384</v>
      </c>
      <c r="B6800" s="70" t="s">
        <v>6411</v>
      </c>
      <c r="C6800" s="71" t="s">
        <v>6388</v>
      </c>
      <c r="D6800" s="72">
        <v>3685.14</v>
      </c>
    </row>
    <row r="6801" spans="1:4" x14ac:dyDescent="0.25">
      <c r="A6801" s="71">
        <v>90772</v>
      </c>
      <c r="B6801" s="70" t="s">
        <v>6412</v>
      </c>
      <c r="C6801" s="71" t="s">
        <v>44</v>
      </c>
      <c r="D6801" s="72">
        <v>20.27</v>
      </c>
    </row>
    <row r="6802" spans="1:4" x14ac:dyDescent="0.25">
      <c r="A6802" s="71">
        <v>93566</v>
      </c>
      <c r="B6802" s="70" t="s">
        <v>6412</v>
      </c>
      <c r="C6802" s="71" t="s">
        <v>6388</v>
      </c>
      <c r="D6802" s="72">
        <v>3576.86</v>
      </c>
    </row>
    <row r="6803" spans="1:4" x14ac:dyDescent="0.25">
      <c r="A6803" s="71">
        <v>101385</v>
      </c>
      <c r="B6803" s="70" t="s">
        <v>6413</v>
      </c>
      <c r="C6803" s="71" t="s">
        <v>6388</v>
      </c>
      <c r="D6803" s="72">
        <v>5038.38</v>
      </c>
    </row>
    <row r="6804" spans="1:4" x14ac:dyDescent="0.25">
      <c r="A6804" s="71">
        <v>88249</v>
      </c>
      <c r="B6804" s="70" t="s">
        <v>6414</v>
      </c>
      <c r="C6804" s="71" t="s">
        <v>44</v>
      </c>
      <c r="D6804" s="72">
        <v>28.67</v>
      </c>
    </row>
    <row r="6805" spans="1:4" x14ac:dyDescent="0.25">
      <c r="A6805" s="71">
        <v>88250</v>
      </c>
      <c r="B6805" s="70" t="s">
        <v>6415</v>
      </c>
      <c r="C6805" s="71" t="s">
        <v>44</v>
      </c>
      <c r="D6805" s="72">
        <v>20.05</v>
      </c>
    </row>
    <row r="6806" spans="1:4" x14ac:dyDescent="0.25">
      <c r="A6806" s="71">
        <v>101386</v>
      </c>
      <c r="B6806" s="70" t="s">
        <v>6415</v>
      </c>
      <c r="C6806" s="71" t="s">
        <v>6388</v>
      </c>
      <c r="D6806" s="72">
        <v>3569.04</v>
      </c>
    </row>
    <row r="6807" spans="1:4" x14ac:dyDescent="0.25">
      <c r="A6807" s="71">
        <v>101387</v>
      </c>
      <c r="B6807" s="70" t="s">
        <v>6416</v>
      </c>
      <c r="C6807" s="71" t="s">
        <v>6388</v>
      </c>
      <c r="D6807" s="72">
        <v>3802.37</v>
      </c>
    </row>
    <row r="6808" spans="1:4" x14ac:dyDescent="0.25">
      <c r="A6808" s="71">
        <v>88251</v>
      </c>
      <c r="B6808" s="70" t="s">
        <v>6417</v>
      </c>
      <c r="C6808" s="71" t="s">
        <v>44</v>
      </c>
      <c r="D6808" s="72">
        <v>21.24</v>
      </c>
    </row>
    <row r="6809" spans="1:4" x14ac:dyDescent="0.25">
      <c r="A6809" s="71">
        <v>88252</v>
      </c>
      <c r="B6809" s="70" t="s">
        <v>6418</v>
      </c>
      <c r="C6809" s="71" t="s">
        <v>44</v>
      </c>
      <c r="D6809" s="72">
        <v>20.6</v>
      </c>
    </row>
    <row r="6810" spans="1:4" x14ac:dyDescent="0.25">
      <c r="A6810" s="71">
        <v>101388</v>
      </c>
      <c r="B6810" s="70" t="s">
        <v>6418</v>
      </c>
      <c r="C6810" s="71" t="s">
        <v>6388</v>
      </c>
      <c r="D6810" s="72">
        <v>3680.63</v>
      </c>
    </row>
    <row r="6811" spans="1:4" x14ac:dyDescent="0.25">
      <c r="A6811" s="71">
        <v>88253</v>
      </c>
      <c r="B6811" s="70" t="s">
        <v>6419</v>
      </c>
      <c r="C6811" s="71" t="s">
        <v>44</v>
      </c>
      <c r="D6811" s="72">
        <v>13.04</v>
      </c>
    </row>
    <row r="6812" spans="1:4" x14ac:dyDescent="0.25">
      <c r="A6812" s="71">
        <v>101389</v>
      </c>
      <c r="B6812" s="70" t="s">
        <v>6419</v>
      </c>
      <c r="C6812" s="71" t="s">
        <v>6388</v>
      </c>
      <c r="D6812" s="72">
        <v>2311.4499999999998</v>
      </c>
    </row>
    <row r="6813" spans="1:4" x14ac:dyDescent="0.25">
      <c r="A6813" s="71">
        <v>101390</v>
      </c>
      <c r="B6813" s="70" t="s">
        <v>6420</v>
      </c>
      <c r="C6813" s="71" t="s">
        <v>6388</v>
      </c>
      <c r="D6813" s="72">
        <v>4805.1400000000003</v>
      </c>
    </row>
    <row r="6814" spans="1:4" x14ac:dyDescent="0.25">
      <c r="A6814" s="71">
        <v>88255</v>
      </c>
      <c r="B6814" s="70" t="s">
        <v>6421</v>
      </c>
      <c r="C6814" s="71" t="s">
        <v>44</v>
      </c>
      <c r="D6814" s="72">
        <v>27.35</v>
      </c>
    </row>
    <row r="6815" spans="1:4" x14ac:dyDescent="0.25">
      <c r="A6815" s="71">
        <v>101391</v>
      </c>
      <c r="B6815" s="70" t="s">
        <v>6422</v>
      </c>
      <c r="C6815" s="71" t="s">
        <v>6388</v>
      </c>
      <c r="D6815" s="72">
        <v>4555.49</v>
      </c>
    </row>
    <row r="6816" spans="1:4" x14ac:dyDescent="0.25">
      <c r="A6816" s="71">
        <v>88256</v>
      </c>
      <c r="B6816" s="70" t="s">
        <v>6423</v>
      </c>
      <c r="C6816" s="71" t="s">
        <v>44</v>
      </c>
      <c r="D6816" s="72">
        <v>25.63</v>
      </c>
    </row>
    <row r="6817" spans="1:4" x14ac:dyDescent="0.25">
      <c r="A6817" s="71">
        <v>88257</v>
      </c>
      <c r="B6817" s="70" t="s">
        <v>6424</v>
      </c>
      <c r="C6817" s="71" t="s">
        <v>44</v>
      </c>
      <c r="D6817" s="72">
        <v>24.14</v>
      </c>
    </row>
    <row r="6818" spans="1:4" x14ac:dyDescent="0.25">
      <c r="A6818" s="71">
        <v>101392</v>
      </c>
      <c r="B6818" s="70" t="s">
        <v>6425</v>
      </c>
      <c r="C6818" s="71" t="s">
        <v>6388</v>
      </c>
      <c r="D6818" s="72">
        <v>4274.08</v>
      </c>
    </row>
    <row r="6819" spans="1:4" x14ac:dyDescent="0.25">
      <c r="A6819" s="71">
        <v>88260</v>
      </c>
      <c r="B6819" s="70" t="s">
        <v>6426</v>
      </c>
      <c r="C6819" s="71" t="s">
        <v>44</v>
      </c>
      <c r="D6819" s="72">
        <v>23.73</v>
      </c>
    </row>
    <row r="6820" spans="1:4" x14ac:dyDescent="0.25">
      <c r="A6820" s="71">
        <v>101394</v>
      </c>
      <c r="B6820" s="70" t="s">
        <v>6426</v>
      </c>
      <c r="C6820" s="71" t="s">
        <v>6388</v>
      </c>
      <c r="D6820" s="72">
        <v>4229.53</v>
      </c>
    </row>
    <row r="6821" spans="1:4" x14ac:dyDescent="0.25">
      <c r="A6821" s="71">
        <v>101395</v>
      </c>
      <c r="B6821" s="70" t="s">
        <v>6427</v>
      </c>
      <c r="C6821" s="71" t="s">
        <v>6388</v>
      </c>
      <c r="D6821" s="72">
        <v>3760.21</v>
      </c>
    </row>
    <row r="6822" spans="1:4" x14ac:dyDescent="0.25">
      <c r="A6822" s="71">
        <v>88261</v>
      </c>
      <c r="B6822" s="70" t="s">
        <v>6428</v>
      </c>
      <c r="C6822" s="71" t="s">
        <v>44</v>
      </c>
      <c r="D6822" s="72">
        <v>24.27</v>
      </c>
    </row>
    <row r="6823" spans="1:4" x14ac:dyDescent="0.25">
      <c r="A6823" s="71">
        <v>101396</v>
      </c>
      <c r="B6823" s="70" t="s">
        <v>6429</v>
      </c>
      <c r="C6823" s="71" t="s">
        <v>6388</v>
      </c>
      <c r="D6823" s="72">
        <v>4316.1000000000004</v>
      </c>
    </row>
    <row r="6824" spans="1:4" x14ac:dyDescent="0.25">
      <c r="A6824" s="71">
        <v>88262</v>
      </c>
      <c r="B6824" s="70" t="s">
        <v>6430</v>
      </c>
      <c r="C6824" s="71" t="s">
        <v>44</v>
      </c>
      <c r="D6824" s="72">
        <v>25.35</v>
      </c>
    </row>
    <row r="6825" spans="1:4" x14ac:dyDescent="0.25">
      <c r="A6825" s="71">
        <v>101397</v>
      </c>
      <c r="B6825" s="70" t="s">
        <v>6430</v>
      </c>
      <c r="C6825" s="71" t="s">
        <v>6388</v>
      </c>
      <c r="D6825" s="72">
        <v>4505.2</v>
      </c>
    </row>
    <row r="6826" spans="1:4" x14ac:dyDescent="0.25">
      <c r="A6826" s="71">
        <v>101398</v>
      </c>
      <c r="B6826" s="70" t="s">
        <v>6431</v>
      </c>
      <c r="C6826" s="71" t="s">
        <v>6388</v>
      </c>
      <c r="D6826" s="72">
        <v>4048.48</v>
      </c>
    </row>
    <row r="6827" spans="1:4" x14ac:dyDescent="0.25">
      <c r="A6827" s="71">
        <v>88263</v>
      </c>
      <c r="B6827" s="70" t="s">
        <v>6432</v>
      </c>
      <c r="C6827" s="71" t="s">
        <v>44</v>
      </c>
      <c r="D6827" s="72">
        <v>22.8</v>
      </c>
    </row>
    <row r="6828" spans="1:4" x14ac:dyDescent="0.25">
      <c r="A6828" s="71">
        <v>95308</v>
      </c>
      <c r="B6828" s="70" t="s">
        <v>6433</v>
      </c>
      <c r="C6828" s="71" t="s">
        <v>44</v>
      </c>
      <c r="D6828" s="72">
        <v>0.17</v>
      </c>
    </row>
    <row r="6829" spans="1:4" x14ac:dyDescent="0.25">
      <c r="A6829" s="71">
        <v>101286</v>
      </c>
      <c r="B6829" s="70" t="s">
        <v>6434</v>
      </c>
      <c r="C6829" s="71" t="s">
        <v>6388</v>
      </c>
      <c r="D6829" s="72">
        <v>22.57</v>
      </c>
    </row>
    <row r="6830" spans="1:4" x14ac:dyDescent="0.25">
      <c r="A6830" s="71">
        <v>95309</v>
      </c>
      <c r="B6830" s="70" t="s">
        <v>6435</v>
      </c>
      <c r="C6830" s="71" t="s">
        <v>44</v>
      </c>
      <c r="D6830" s="72">
        <v>0.21</v>
      </c>
    </row>
    <row r="6831" spans="1:4" x14ac:dyDescent="0.25">
      <c r="A6831" s="71">
        <v>101287</v>
      </c>
      <c r="B6831" s="70" t="s">
        <v>6436</v>
      </c>
      <c r="C6831" s="71" t="s">
        <v>6388</v>
      </c>
      <c r="D6831" s="72">
        <v>73.02</v>
      </c>
    </row>
    <row r="6832" spans="1:4" x14ac:dyDescent="0.25">
      <c r="A6832" s="71">
        <v>95310</v>
      </c>
      <c r="B6832" s="70" t="s">
        <v>6437</v>
      </c>
      <c r="C6832" s="71" t="s">
        <v>44</v>
      </c>
      <c r="D6832" s="72">
        <v>0.17</v>
      </c>
    </row>
    <row r="6833" spans="1:4" x14ac:dyDescent="0.25">
      <c r="A6833" s="71">
        <v>101288</v>
      </c>
      <c r="B6833" s="70" t="s">
        <v>6438</v>
      </c>
      <c r="C6833" s="71" t="s">
        <v>6388</v>
      </c>
      <c r="D6833" s="72">
        <v>22.57</v>
      </c>
    </row>
    <row r="6834" spans="1:4" x14ac:dyDescent="0.25">
      <c r="A6834" s="71">
        <v>95311</v>
      </c>
      <c r="B6834" s="70" t="s">
        <v>6439</v>
      </c>
      <c r="C6834" s="71" t="s">
        <v>44</v>
      </c>
      <c r="D6834" s="72">
        <v>0.17</v>
      </c>
    </row>
    <row r="6835" spans="1:4" x14ac:dyDescent="0.25">
      <c r="A6835" s="71">
        <v>101289</v>
      </c>
      <c r="B6835" s="70" t="s">
        <v>6440</v>
      </c>
      <c r="C6835" s="71" t="s">
        <v>6388</v>
      </c>
      <c r="D6835" s="72">
        <v>23.27</v>
      </c>
    </row>
    <row r="6836" spans="1:4" x14ac:dyDescent="0.25">
      <c r="A6836" s="71">
        <v>95312</v>
      </c>
      <c r="B6836" s="70" t="s">
        <v>6441</v>
      </c>
      <c r="C6836" s="71" t="s">
        <v>44</v>
      </c>
      <c r="D6836" s="72">
        <v>0.21</v>
      </c>
    </row>
    <row r="6837" spans="1:4" x14ac:dyDescent="0.25">
      <c r="A6837" s="71">
        <v>100291</v>
      </c>
      <c r="B6837" s="70" t="s">
        <v>6442</v>
      </c>
      <c r="C6837" s="71" t="s">
        <v>44</v>
      </c>
      <c r="D6837" s="72">
        <v>0.21</v>
      </c>
    </row>
    <row r="6838" spans="1:4" x14ac:dyDescent="0.25">
      <c r="A6838" s="71">
        <v>101290</v>
      </c>
      <c r="B6838" s="70" t="s">
        <v>6443</v>
      </c>
      <c r="C6838" s="71" t="s">
        <v>6388</v>
      </c>
      <c r="D6838" s="72">
        <v>28.88</v>
      </c>
    </row>
    <row r="6839" spans="1:4" x14ac:dyDescent="0.25">
      <c r="A6839" s="71">
        <v>101291</v>
      </c>
      <c r="B6839" s="70" t="s">
        <v>6444</v>
      </c>
      <c r="C6839" s="71" t="s">
        <v>6388</v>
      </c>
      <c r="D6839" s="72">
        <v>22.57</v>
      </c>
    </row>
    <row r="6840" spans="1:4" x14ac:dyDescent="0.25">
      <c r="A6840" s="71">
        <v>95313</v>
      </c>
      <c r="B6840" s="70" t="s">
        <v>6445</v>
      </c>
      <c r="C6840" s="71" t="s">
        <v>44</v>
      </c>
      <c r="D6840" s="72">
        <v>0.17</v>
      </c>
    </row>
    <row r="6841" spans="1:4" x14ac:dyDescent="0.25">
      <c r="A6841" s="71">
        <v>101292</v>
      </c>
      <c r="B6841" s="70" t="s">
        <v>6446</v>
      </c>
      <c r="C6841" s="71" t="s">
        <v>6388</v>
      </c>
      <c r="D6841" s="72">
        <v>23.27</v>
      </c>
    </row>
    <row r="6842" spans="1:4" x14ac:dyDescent="0.25">
      <c r="A6842" s="71">
        <v>95392</v>
      </c>
      <c r="B6842" s="70" t="s">
        <v>6447</v>
      </c>
      <c r="C6842" s="71" t="s">
        <v>44</v>
      </c>
      <c r="D6842" s="72">
        <v>0.1</v>
      </c>
    </row>
    <row r="6843" spans="1:4" x14ac:dyDescent="0.25">
      <c r="A6843" s="71">
        <v>95413</v>
      </c>
      <c r="B6843" s="70" t="s">
        <v>6448</v>
      </c>
      <c r="C6843" s="71" t="s">
        <v>6388</v>
      </c>
      <c r="D6843" s="72">
        <v>13.96</v>
      </c>
    </row>
    <row r="6844" spans="1:4" x14ac:dyDescent="0.25">
      <c r="A6844" s="71">
        <v>95393</v>
      </c>
      <c r="B6844" s="70" t="s">
        <v>6449</v>
      </c>
      <c r="C6844" s="71" t="s">
        <v>44</v>
      </c>
      <c r="D6844" s="72">
        <v>0.42</v>
      </c>
    </row>
    <row r="6845" spans="1:4" x14ac:dyDescent="0.25">
      <c r="A6845" s="71">
        <v>95414</v>
      </c>
      <c r="B6845" s="70" t="s">
        <v>6450</v>
      </c>
      <c r="C6845" s="71" t="s">
        <v>6388</v>
      </c>
      <c r="D6845" s="72">
        <v>56.06</v>
      </c>
    </row>
    <row r="6846" spans="1:4" x14ac:dyDescent="0.25">
      <c r="A6846" s="71">
        <v>95314</v>
      </c>
      <c r="B6846" s="70" t="s">
        <v>6451</v>
      </c>
      <c r="C6846" s="71" t="s">
        <v>44</v>
      </c>
      <c r="D6846" s="72">
        <v>0.22</v>
      </c>
    </row>
    <row r="6847" spans="1:4" x14ac:dyDescent="0.25">
      <c r="A6847" s="71">
        <v>101293</v>
      </c>
      <c r="B6847" s="70" t="s">
        <v>6452</v>
      </c>
      <c r="C6847" s="71" t="s">
        <v>6388</v>
      </c>
      <c r="D6847" s="72">
        <v>29.04</v>
      </c>
    </row>
    <row r="6848" spans="1:4" x14ac:dyDescent="0.25">
      <c r="A6848" s="71">
        <v>95394</v>
      </c>
      <c r="B6848" s="70" t="s">
        <v>6453</v>
      </c>
      <c r="C6848" s="71" t="s">
        <v>44</v>
      </c>
      <c r="D6848" s="72">
        <v>0.99</v>
      </c>
    </row>
    <row r="6849" spans="1:4" x14ac:dyDescent="0.25">
      <c r="A6849" s="71">
        <v>95395</v>
      </c>
      <c r="B6849" s="70" t="s">
        <v>6454</v>
      </c>
      <c r="C6849" s="71" t="s">
        <v>44</v>
      </c>
      <c r="D6849" s="72">
        <v>1.05</v>
      </c>
    </row>
    <row r="6850" spans="1:4" x14ac:dyDescent="0.25">
      <c r="A6850" s="71">
        <v>95396</v>
      </c>
      <c r="B6850" s="70" t="s">
        <v>6455</v>
      </c>
      <c r="C6850" s="71" t="s">
        <v>44</v>
      </c>
      <c r="D6850" s="72">
        <v>1.1000000000000001</v>
      </c>
    </row>
    <row r="6851" spans="1:4" x14ac:dyDescent="0.25">
      <c r="A6851" s="71">
        <v>95419</v>
      </c>
      <c r="B6851" s="70" t="s">
        <v>6456</v>
      </c>
      <c r="C6851" s="71" t="s">
        <v>6388</v>
      </c>
      <c r="D6851" s="72">
        <v>130.65</v>
      </c>
    </row>
    <row r="6852" spans="1:4" x14ac:dyDescent="0.25">
      <c r="A6852" s="71">
        <v>95420</v>
      </c>
      <c r="B6852" s="70" t="s">
        <v>6457</v>
      </c>
      <c r="C6852" s="71" t="s">
        <v>6388</v>
      </c>
      <c r="D6852" s="72">
        <v>138.41</v>
      </c>
    </row>
    <row r="6853" spans="1:4" x14ac:dyDescent="0.25">
      <c r="A6853" s="71">
        <v>95421</v>
      </c>
      <c r="B6853" s="70" t="s">
        <v>6458</v>
      </c>
      <c r="C6853" s="71" t="s">
        <v>6388</v>
      </c>
      <c r="D6853" s="72">
        <v>145.06</v>
      </c>
    </row>
    <row r="6854" spans="1:4" x14ac:dyDescent="0.25">
      <c r="A6854" s="71">
        <v>101294</v>
      </c>
      <c r="B6854" s="70" t="s">
        <v>6459</v>
      </c>
      <c r="C6854" s="71" t="s">
        <v>6388</v>
      </c>
      <c r="D6854" s="72">
        <v>25.94</v>
      </c>
    </row>
    <row r="6855" spans="1:4" x14ac:dyDescent="0.25">
      <c r="A6855" s="71">
        <v>95315</v>
      </c>
      <c r="B6855" s="70" t="s">
        <v>6460</v>
      </c>
      <c r="C6855" s="71" t="s">
        <v>44</v>
      </c>
      <c r="D6855" s="72">
        <v>0.19</v>
      </c>
    </row>
    <row r="6856" spans="1:4" x14ac:dyDescent="0.25">
      <c r="A6856" s="71">
        <v>100293</v>
      </c>
      <c r="B6856" s="70" t="s">
        <v>6461</v>
      </c>
      <c r="C6856" s="71" t="s">
        <v>44</v>
      </c>
      <c r="D6856" s="72">
        <v>0.21</v>
      </c>
    </row>
    <row r="6857" spans="1:4" x14ac:dyDescent="0.25">
      <c r="A6857" s="71">
        <v>101295</v>
      </c>
      <c r="B6857" s="70" t="s">
        <v>6462</v>
      </c>
      <c r="C6857" s="71" t="s">
        <v>6388</v>
      </c>
      <c r="D6857" s="72">
        <v>27.72</v>
      </c>
    </row>
    <row r="6858" spans="1:4" x14ac:dyDescent="0.25">
      <c r="A6858" s="71">
        <v>95316</v>
      </c>
      <c r="B6858" s="70" t="s">
        <v>6463</v>
      </c>
      <c r="C6858" s="71" t="s">
        <v>44</v>
      </c>
      <c r="D6858" s="72">
        <v>0.55000000000000004</v>
      </c>
    </row>
    <row r="6859" spans="1:4" x14ac:dyDescent="0.25">
      <c r="A6859" s="71">
        <v>95317</v>
      </c>
      <c r="B6859" s="70" t="s">
        <v>6464</v>
      </c>
      <c r="C6859" s="71" t="s">
        <v>44</v>
      </c>
      <c r="D6859" s="72">
        <v>0.26</v>
      </c>
    </row>
    <row r="6860" spans="1:4" x14ac:dyDescent="0.25">
      <c r="A6860" s="71">
        <v>101296</v>
      </c>
      <c r="B6860" s="70" t="s">
        <v>6465</v>
      </c>
      <c r="C6860" s="71" t="s">
        <v>6388</v>
      </c>
      <c r="D6860" s="72">
        <v>35.17</v>
      </c>
    </row>
    <row r="6861" spans="1:4" x14ac:dyDescent="0.25">
      <c r="A6861" s="71">
        <v>95398</v>
      </c>
      <c r="B6861" s="70" t="s">
        <v>6466</v>
      </c>
      <c r="C6861" s="71" t="s">
        <v>44</v>
      </c>
      <c r="D6861" s="72">
        <v>0.09</v>
      </c>
    </row>
    <row r="6862" spans="1:4" x14ac:dyDescent="0.25">
      <c r="A6862" s="71">
        <v>95416</v>
      </c>
      <c r="B6862" s="70" t="s">
        <v>6467</v>
      </c>
      <c r="C6862" s="71" t="s">
        <v>6388</v>
      </c>
      <c r="D6862" s="72">
        <v>11.92</v>
      </c>
    </row>
    <row r="6863" spans="1:4" x14ac:dyDescent="0.25">
      <c r="A6863" s="71">
        <v>101297</v>
      </c>
      <c r="B6863" s="70" t="s">
        <v>6468</v>
      </c>
      <c r="C6863" s="71" t="s">
        <v>6388</v>
      </c>
      <c r="D6863" s="72">
        <v>28.54</v>
      </c>
    </row>
    <row r="6864" spans="1:4" x14ac:dyDescent="0.25">
      <c r="A6864" s="71">
        <v>95318</v>
      </c>
      <c r="B6864" s="70" t="s">
        <v>6469</v>
      </c>
      <c r="C6864" s="71" t="s">
        <v>44</v>
      </c>
      <c r="D6864" s="72">
        <v>0.21</v>
      </c>
    </row>
    <row r="6865" spans="1:4" x14ac:dyDescent="0.25">
      <c r="A6865" s="71">
        <v>101298</v>
      </c>
      <c r="B6865" s="70" t="s">
        <v>6470</v>
      </c>
      <c r="C6865" s="71" t="s">
        <v>6388</v>
      </c>
      <c r="D6865" s="72">
        <v>22.57</v>
      </c>
    </row>
    <row r="6866" spans="1:4" x14ac:dyDescent="0.25">
      <c r="A6866" s="71">
        <v>95319</v>
      </c>
      <c r="B6866" s="70" t="s">
        <v>6471</v>
      </c>
      <c r="C6866" s="71" t="s">
        <v>44</v>
      </c>
      <c r="D6866" s="72">
        <v>0.17</v>
      </c>
    </row>
    <row r="6867" spans="1:4" x14ac:dyDescent="0.25">
      <c r="A6867" s="71">
        <v>101299</v>
      </c>
      <c r="B6867" s="70" t="s">
        <v>6472</v>
      </c>
      <c r="C6867" s="71" t="s">
        <v>6388</v>
      </c>
      <c r="D6867" s="72">
        <v>28.88</v>
      </c>
    </row>
    <row r="6868" spans="1:4" x14ac:dyDescent="0.25">
      <c r="A6868" s="71">
        <v>95320</v>
      </c>
      <c r="B6868" s="70" t="s">
        <v>6473</v>
      </c>
      <c r="C6868" s="71" t="s">
        <v>44</v>
      </c>
      <c r="D6868" s="72">
        <v>0.17</v>
      </c>
    </row>
    <row r="6869" spans="1:4" x14ac:dyDescent="0.25">
      <c r="A6869" s="71">
        <v>95321</v>
      </c>
      <c r="B6869" s="70" t="s">
        <v>6474</v>
      </c>
      <c r="C6869" s="71" t="s">
        <v>44</v>
      </c>
      <c r="D6869" s="72">
        <v>0.16</v>
      </c>
    </row>
    <row r="6870" spans="1:4" x14ac:dyDescent="0.25">
      <c r="A6870" s="71">
        <v>101300</v>
      </c>
      <c r="B6870" s="70" t="s">
        <v>6475</v>
      </c>
      <c r="C6870" s="71" t="s">
        <v>6388</v>
      </c>
      <c r="D6870" s="72">
        <v>21.73</v>
      </c>
    </row>
    <row r="6871" spans="1:4" x14ac:dyDescent="0.25">
      <c r="A6871" s="71">
        <v>95322</v>
      </c>
      <c r="B6871" s="70" t="s">
        <v>6476</v>
      </c>
      <c r="C6871" s="71" t="s">
        <v>44</v>
      </c>
      <c r="D6871" s="72">
        <v>0.08</v>
      </c>
    </row>
    <row r="6872" spans="1:4" x14ac:dyDescent="0.25">
      <c r="A6872" s="71">
        <v>101301</v>
      </c>
      <c r="B6872" s="70" t="s">
        <v>6477</v>
      </c>
      <c r="C6872" s="71" t="s">
        <v>6388</v>
      </c>
      <c r="D6872" s="72">
        <v>11.67</v>
      </c>
    </row>
    <row r="6873" spans="1:4" x14ac:dyDescent="0.25">
      <c r="A6873" s="71">
        <v>95323</v>
      </c>
      <c r="B6873" s="70" t="s">
        <v>6478</v>
      </c>
      <c r="C6873" s="71" t="s">
        <v>44</v>
      </c>
      <c r="D6873" s="72">
        <v>0.2</v>
      </c>
    </row>
    <row r="6874" spans="1:4" x14ac:dyDescent="0.25">
      <c r="A6874" s="71">
        <v>101302</v>
      </c>
      <c r="B6874" s="70" t="s">
        <v>6479</v>
      </c>
      <c r="C6874" s="71" t="s">
        <v>6388</v>
      </c>
      <c r="D6874" s="72">
        <v>27.19</v>
      </c>
    </row>
    <row r="6875" spans="1:4" x14ac:dyDescent="0.25">
      <c r="A6875" s="71">
        <v>95324</v>
      </c>
      <c r="B6875" s="70" t="s">
        <v>6480</v>
      </c>
      <c r="C6875" s="71" t="s">
        <v>44</v>
      </c>
      <c r="D6875" s="72">
        <v>0.28000000000000003</v>
      </c>
    </row>
    <row r="6876" spans="1:4" x14ac:dyDescent="0.25">
      <c r="A6876" s="71">
        <v>101304</v>
      </c>
      <c r="B6876" s="70" t="s">
        <v>6481</v>
      </c>
      <c r="C6876" s="71" t="s">
        <v>6388</v>
      </c>
      <c r="D6876" s="72">
        <v>37.17</v>
      </c>
    </row>
    <row r="6877" spans="1:4" x14ac:dyDescent="0.25">
      <c r="A6877" s="71">
        <v>95325</v>
      </c>
      <c r="B6877" s="70" t="s">
        <v>6482</v>
      </c>
      <c r="C6877" s="71" t="s">
        <v>44</v>
      </c>
      <c r="D6877" s="72">
        <v>0.33</v>
      </c>
    </row>
    <row r="6878" spans="1:4" x14ac:dyDescent="0.25">
      <c r="A6878" s="71">
        <v>101305</v>
      </c>
      <c r="B6878" s="70" t="s">
        <v>6483</v>
      </c>
      <c r="C6878" s="71" t="s">
        <v>6388</v>
      </c>
      <c r="D6878" s="72">
        <v>44.42</v>
      </c>
    </row>
    <row r="6879" spans="1:4" x14ac:dyDescent="0.25">
      <c r="A6879" s="71">
        <v>95328</v>
      </c>
      <c r="B6879" s="70" t="s">
        <v>6484</v>
      </c>
      <c r="C6879" s="71" t="s">
        <v>44</v>
      </c>
      <c r="D6879" s="72">
        <v>0.19</v>
      </c>
    </row>
    <row r="6880" spans="1:4" x14ac:dyDescent="0.25">
      <c r="A6880" s="71">
        <v>101307</v>
      </c>
      <c r="B6880" s="70" t="s">
        <v>6485</v>
      </c>
      <c r="C6880" s="71" t="s">
        <v>6388</v>
      </c>
      <c r="D6880" s="72">
        <v>26.31</v>
      </c>
    </row>
    <row r="6881" spans="1:4" x14ac:dyDescent="0.25">
      <c r="A6881" s="71">
        <v>101309</v>
      </c>
      <c r="B6881" s="70" t="s">
        <v>6486</v>
      </c>
      <c r="C6881" s="71" t="s">
        <v>6388</v>
      </c>
      <c r="D6881" s="72">
        <v>28.88</v>
      </c>
    </row>
    <row r="6882" spans="1:4" x14ac:dyDescent="0.25">
      <c r="A6882" s="71">
        <v>95329</v>
      </c>
      <c r="B6882" s="70" t="s">
        <v>6487</v>
      </c>
      <c r="C6882" s="71" t="s">
        <v>44</v>
      </c>
      <c r="D6882" s="72">
        <v>0.26</v>
      </c>
    </row>
    <row r="6883" spans="1:4" x14ac:dyDescent="0.25">
      <c r="A6883" s="71">
        <v>101310</v>
      </c>
      <c r="B6883" s="70" t="s">
        <v>6488</v>
      </c>
      <c r="C6883" s="71" t="s">
        <v>6388</v>
      </c>
      <c r="D6883" s="72">
        <v>35</v>
      </c>
    </row>
    <row r="6884" spans="1:4" x14ac:dyDescent="0.25">
      <c r="A6884" s="71">
        <v>101311</v>
      </c>
      <c r="B6884" s="70" t="s">
        <v>6489</v>
      </c>
      <c r="C6884" s="71" t="s">
        <v>6388</v>
      </c>
      <c r="D6884" s="72">
        <v>29.04</v>
      </c>
    </row>
    <row r="6885" spans="1:4" x14ac:dyDescent="0.25">
      <c r="A6885" s="71">
        <v>95330</v>
      </c>
      <c r="B6885" s="70" t="s">
        <v>6490</v>
      </c>
      <c r="C6885" s="71" t="s">
        <v>44</v>
      </c>
      <c r="D6885" s="72">
        <v>0.22</v>
      </c>
    </row>
    <row r="6886" spans="1:4" x14ac:dyDescent="0.25">
      <c r="A6886" s="71">
        <v>101312</v>
      </c>
      <c r="B6886" s="70" t="s">
        <v>6491</v>
      </c>
      <c r="C6886" s="71" t="s">
        <v>6388</v>
      </c>
      <c r="D6886" s="72">
        <v>26.7</v>
      </c>
    </row>
    <row r="6887" spans="1:4" x14ac:dyDescent="0.25">
      <c r="A6887" s="71">
        <v>95331</v>
      </c>
      <c r="B6887" s="70" t="s">
        <v>6492</v>
      </c>
      <c r="C6887" s="71" t="s">
        <v>44</v>
      </c>
      <c r="D6887" s="72">
        <v>0.2</v>
      </c>
    </row>
    <row r="6888" spans="1:4" x14ac:dyDescent="0.25">
      <c r="A6888" s="71">
        <v>95400</v>
      </c>
      <c r="B6888" s="70" t="s">
        <v>6493</v>
      </c>
      <c r="C6888" s="71" t="s">
        <v>44</v>
      </c>
      <c r="D6888" s="72">
        <v>7.0000000000000007E-2</v>
      </c>
    </row>
    <row r="6889" spans="1:4" x14ac:dyDescent="0.25">
      <c r="A6889" s="71">
        <v>95411</v>
      </c>
      <c r="B6889" s="70" t="s">
        <v>6494</v>
      </c>
      <c r="C6889" s="71" t="s">
        <v>6388</v>
      </c>
      <c r="D6889" s="72">
        <v>10.33</v>
      </c>
    </row>
    <row r="6890" spans="1:4" x14ac:dyDescent="0.25">
      <c r="A6890" s="71">
        <v>95332</v>
      </c>
      <c r="B6890" s="70" t="s">
        <v>6495</v>
      </c>
      <c r="C6890" s="71" t="s">
        <v>44</v>
      </c>
      <c r="D6890" s="72">
        <v>0.82</v>
      </c>
    </row>
    <row r="6891" spans="1:4" x14ac:dyDescent="0.25">
      <c r="A6891" s="71">
        <v>101313</v>
      </c>
      <c r="B6891" s="70" t="s">
        <v>6496</v>
      </c>
      <c r="C6891" s="71" t="s">
        <v>6388</v>
      </c>
      <c r="D6891" s="72">
        <v>108.03</v>
      </c>
    </row>
    <row r="6892" spans="1:4" x14ac:dyDescent="0.25">
      <c r="A6892" s="71">
        <v>95334</v>
      </c>
      <c r="B6892" s="70" t="s">
        <v>6497</v>
      </c>
      <c r="C6892" s="71" t="s">
        <v>44</v>
      </c>
      <c r="D6892" s="72">
        <v>0.76</v>
      </c>
    </row>
    <row r="6893" spans="1:4" x14ac:dyDescent="0.25">
      <c r="A6893" s="71">
        <v>101315</v>
      </c>
      <c r="B6893" s="70" t="s">
        <v>6498</v>
      </c>
      <c r="C6893" s="71" t="s">
        <v>6388</v>
      </c>
      <c r="D6893" s="72">
        <v>100.31</v>
      </c>
    </row>
    <row r="6894" spans="1:4" x14ac:dyDescent="0.25">
      <c r="A6894" s="71">
        <v>95335</v>
      </c>
      <c r="B6894" s="70" t="s">
        <v>6499</v>
      </c>
      <c r="C6894" s="71" t="s">
        <v>44</v>
      </c>
      <c r="D6894" s="72">
        <v>0.34</v>
      </c>
    </row>
    <row r="6895" spans="1:4" x14ac:dyDescent="0.25">
      <c r="A6895" s="71">
        <v>101316</v>
      </c>
      <c r="B6895" s="70" t="s">
        <v>6500</v>
      </c>
      <c r="C6895" s="71" t="s">
        <v>6388</v>
      </c>
      <c r="D6895" s="72">
        <v>45.26</v>
      </c>
    </row>
    <row r="6896" spans="1:4" x14ac:dyDescent="0.25">
      <c r="A6896" s="71">
        <v>95401</v>
      </c>
      <c r="B6896" s="70" t="s">
        <v>6501</v>
      </c>
      <c r="C6896" s="71" t="s">
        <v>44</v>
      </c>
      <c r="D6896" s="72">
        <v>0.55000000000000004</v>
      </c>
    </row>
    <row r="6897" spans="1:4" x14ac:dyDescent="0.25">
      <c r="A6897" s="71">
        <v>95422</v>
      </c>
      <c r="B6897" s="70" t="s">
        <v>6502</v>
      </c>
      <c r="C6897" s="71" t="s">
        <v>6388</v>
      </c>
      <c r="D6897" s="72">
        <v>72.599999999999994</v>
      </c>
    </row>
    <row r="6898" spans="1:4" x14ac:dyDescent="0.25">
      <c r="A6898" s="71">
        <v>95402</v>
      </c>
      <c r="B6898" s="70" t="s">
        <v>6503</v>
      </c>
      <c r="C6898" s="71" t="s">
        <v>44</v>
      </c>
      <c r="D6898" s="72">
        <v>1.79</v>
      </c>
    </row>
    <row r="6899" spans="1:4" x14ac:dyDescent="0.25">
      <c r="A6899" s="71">
        <v>95415</v>
      </c>
      <c r="B6899" s="70" t="s">
        <v>6504</v>
      </c>
      <c r="C6899" s="71" t="s">
        <v>6388</v>
      </c>
      <c r="D6899" s="72">
        <v>236.45</v>
      </c>
    </row>
    <row r="6900" spans="1:4" x14ac:dyDescent="0.25">
      <c r="A6900" s="71">
        <v>95403</v>
      </c>
      <c r="B6900" s="70" t="s">
        <v>6505</v>
      </c>
      <c r="C6900" s="71" t="s">
        <v>44</v>
      </c>
      <c r="D6900" s="72">
        <v>1.89</v>
      </c>
    </row>
    <row r="6901" spans="1:4" x14ac:dyDescent="0.25">
      <c r="A6901" s="71">
        <v>95417</v>
      </c>
      <c r="B6901" s="70" t="s">
        <v>6506</v>
      </c>
      <c r="C6901" s="71" t="s">
        <v>6388</v>
      </c>
      <c r="D6901" s="72">
        <v>249.64</v>
      </c>
    </row>
    <row r="6902" spans="1:4" x14ac:dyDescent="0.25">
      <c r="A6902" s="71">
        <v>95404</v>
      </c>
      <c r="B6902" s="70" t="s">
        <v>6507</v>
      </c>
      <c r="C6902" s="71" t="s">
        <v>44</v>
      </c>
      <c r="D6902" s="72">
        <v>2.2599999999999998</v>
      </c>
    </row>
    <row r="6903" spans="1:4" x14ac:dyDescent="0.25">
      <c r="A6903" s="71">
        <v>95418</v>
      </c>
      <c r="B6903" s="70" t="s">
        <v>6508</v>
      </c>
      <c r="C6903" s="71" t="s">
        <v>6388</v>
      </c>
      <c r="D6903" s="72">
        <v>297.72000000000003</v>
      </c>
    </row>
    <row r="6904" spans="1:4" x14ac:dyDescent="0.25">
      <c r="A6904" s="71">
        <v>95337</v>
      </c>
      <c r="B6904" s="70" t="s">
        <v>6509</v>
      </c>
      <c r="C6904" s="71" t="s">
        <v>44</v>
      </c>
      <c r="D6904" s="72">
        <v>0.24</v>
      </c>
    </row>
    <row r="6905" spans="1:4" x14ac:dyDescent="0.25">
      <c r="A6905" s="71">
        <v>101322</v>
      </c>
      <c r="B6905" s="70" t="s">
        <v>6510</v>
      </c>
      <c r="C6905" s="71" t="s">
        <v>6388</v>
      </c>
      <c r="D6905" s="72">
        <v>32.75</v>
      </c>
    </row>
    <row r="6906" spans="1:4" x14ac:dyDescent="0.25">
      <c r="A6906" s="71">
        <v>95338</v>
      </c>
      <c r="B6906" s="70" t="s">
        <v>6511</v>
      </c>
      <c r="C6906" s="71" t="s">
        <v>44</v>
      </c>
      <c r="D6906" s="72">
        <v>0.4</v>
      </c>
    </row>
    <row r="6907" spans="1:4" x14ac:dyDescent="0.25">
      <c r="A6907" s="71">
        <v>101323</v>
      </c>
      <c r="B6907" s="70" t="s">
        <v>6512</v>
      </c>
      <c r="C6907" s="71" t="s">
        <v>6388</v>
      </c>
      <c r="D6907" s="72">
        <v>52.91</v>
      </c>
    </row>
    <row r="6908" spans="1:4" x14ac:dyDescent="0.25">
      <c r="A6908" s="71">
        <v>102918</v>
      </c>
      <c r="B6908" s="70" t="s">
        <v>6513</v>
      </c>
      <c r="C6908" s="71" t="s">
        <v>44</v>
      </c>
      <c r="D6908" s="72">
        <v>0</v>
      </c>
    </row>
    <row r="6909" spans="1:4" x14ac:dyDescent="0.25">
      <c r="A6909" s="71">
        <v>101325</v>
      </c>
      <c r="B6909" s="70" t="s">
        <v>6514</v>
      </c>
      <c r="C6909" s="71" t="s">
        <v>6388</v>
      </c>
      <c r="D6909" s="72">
        <v>40.98</v>
      </c>
    </row>
    <row r="6910" spans="1:4" x14ac:dyDescent="0.25">
      <c r="A6910" s="71">
        <v>95390</v>
      </c>
      <c r="B6910" s="70" t="s">
        <v>6515</v>
      </c>
      <c r="C6910" s="71" t="s">
        <v>44</v>
      </c>
      <c r="D6910" s="72">
        <v>0.09</v>
      </c>
    </row>
    <row r="6911" spans="1:4" x14ac:dyDescent="0.25">
      <c r="A6911" s="71">
        <v>101326</v>
      </c>
      <c r="B6911" s="70" t="s">
        <v>6516</v>
      </c>
      <c r="C6911" s="71" t="s">
        <v>6388</v>
      </c>
      <c r="D6911" s="72">
        <v>12.24</v>
      </c>
    </row>
    <row r="6912" spans="1:4" x14ac:dyDescent="0.25">
      <c r="A6912" s="71">
        <v>95340</v>
      </c>
      <c r="B6912" s="70" t="s">
        <v>6517</v>
      </c>
      <c r="C6912" s="71" t="s">
        <v>44</v>
      </c>
      <c r="D6912" s="72">
        <v>0.26</v>
      </c>
    </row>
    <row r="6913" spans="1:4" x14ac:dyDescent="0.25">
      <c r="A6913" s="71">
        <v>101330</v>
      </c>
      <c r="B6913" s="70" t="s">
        <v>6518</v>
      </c>
      <c r="C6913" s="71" t="s">
        <v>6388</v>
      </c>
      <c r="D6913" s="72">
        <v>34.450000000000003</v>
      </c>
    </row>
    <row r="6914" spans="1:4" x14ac:dyDescent="0.25">
      <c r="A6914" s="71">
        <v>101331</v>
      </c>
      <c r="B6914" s="70" t="s">
        <v>6519</v>
      </c>
      <c r="C6914" s="71" t="s">
        <v>6388</v>
      </c>
      <c r="D6914" s="72">
        <v>37.17</v>
      </c>
    </row>
    <row r="6915" spans="1:4" x14ac:dyDescent="0.25">
      <c r="A6915" s="71">
        <v>95341</v>
      </c>
      <c r="B6915" s="70" t="s">
        <v>6520</v>
      </c>
      <c r="C6915" s="71" t="s">
        <v>44</v>
      </c>
      <c r="D6915" s="72">
        <v>0.28000000000000003</v>
      </c>
    </row>
    <row r="6916" spans="1:4" x14ac:dyDescent="0.25">
      <c r="A6916" s="71">
        <v>95339</v>
      </c>
      <c r="B6916" s="70" t="s">
        <v>6521</v>
      </c>
      <c r="C6916" s="71" t="s">
        <v>44</v>
      </c>
      <c r="D6916" s="72">
        <v>0.33</v>
      </c>
    </row>
    <row r="6917" spans="1:4" x14ac:dyDescent="0.25">
      <c r="A6917" s="71">
        <v>101329</v>
      </c>
      <c r="B6917" s="70" t="s">
        <v>6522</v>
      </c>
      <c r="C6917" s="71" t="s">
        <v>6388</v>
      </c>
      <c r="D6917" s="72">
        <v>44.12</v>
      </c>
    </row>
    <row r="6918" spans="1:4" x14ac:dyDescent="0.25">
      <c r="A6918" s="71">
        <v>95342</v>
      </c>
      <c r="B6918" s="70" t="s">
        <v>6523</v>
      </c>
      <c r="C6918" s="71" t="s">
        <v>44</v>
      </c>
      <c r="D6918" s="72">
        <v>0.26</v>
      </c>
    </row>
    <row r="6919" spans="1:4" x14ac:dyDescent="0.25">
      <c r="A6919" s="71">
        <v>101333</v>
      </c>
      <c r="B6919" s="70" t="s">
        <v>6524</v>
      </c>
      <c r="C6919" s="71" t="s">
        <v>6388</v>
      </c>
      <c r="D6919" s="72">
        <v>34.51</v>
      </c>
    </row>
    <row r="6920" spans="1:4" x14ac:dyDescent="0.25">
      <c r="A6920" s="71">
        <v>100298</v>
      </c>
      <c r="B6920" s="70" t="s">
        <v>6525</v>
      </c>
      <c r="C6920" s="71" t="s">
        <v>44</v>
      </c>
      <c r="D6920" s="72">
        <v>0.61</v>
      </c>
    </row>
    <row r="6921" spans="1:4" x14ac:dyDescent="0.25">
      <c r="A6921" s="71">
        <v>101334</v>
      </c>
      <c r="B6921" s="70" t="s">
        <v>6526</v>
      </c>
      <c r="C6921" s="71" t="s">
        <v>6388</v>
      </c>
      <c r="D6921" s="72">
        <v>81.36</v>
      </c>
    </row>
    <row r="6922" spans="1:4" x14ac:dyDescent="0.25">
      <c r="A6922" s="71">
        <v>95405</v>
      </c>
      <c r="B6922" s="70" t="s">
        <v>6527</v>
      </c>
      <c r="C6922" s="71" t="s">
        <v>44</v>
      </c>
      <c r="D6922" s="72">
        <v>0.71</v>
      </c>
    </row>
    <row r="6923" spans="1:4" x14ac:dyDescent="0.25">
      <c r="A6923" s="71">
        <v>95423</v>
      </c>
      <c r="B6923" s="70" t="s">
        <v>6528</v>
      </c>
      <c r="C6923" s="71" t="s">
        <v>6388</v>
      </c>
      <c r="D6923" s="72">
        <v>94.29</v>
      </c>
    </row>
    <row r="6924" spans="1:4" x14ac:dyDescent="0.25">
      <c r="A6924" s="71">
        <v>100295</v>
      </c>
      <c r="B6924" s="70" t="s">
        <v>6529</v>
      </c>
      <c r="C6924" s="71" t="s">
        <v>44</v>
      </c>
      <c r="D6924" s="72">
        <v>0.56999999999999995</v>
      </c>
    </row>
    <row r="6925" spans="1:4" x14ac:dyDescent="0.25">
      <c r="A6925" s="71">
        <v>101303</v>
      </c>
      <c r="B6925" s="70" t="s">
        <v>6530</v>
      </c>
      <c r="C6925" s="71" t="s">
        <v>6388</v>
      </c>
      <c r="D6925" s="72">
        <v>75.67</v>
      </c>
    </row>
    <row r="6926" spans="1:4" x14ac:dyDescent="0.25">
      <c r="A6926" s="71">
        <v>95344</v>
      </c>
      <c r="B6926" s="70" t="s">
        <v>6531</v>
      </c>
      <c r="C6926" s="71" t="s">
        <v>44</v>
      </c>
      <c r="D6926" s="72">
        <v>0.26</v>
      </c>
    </row>
    <row r="6927" spans="1:4" x14ac:dyDescent="0.25">
      <c r="A6927" s="71">
        <v>101308</v>
      </c>
      <c r="B6927" s="70" t="s">
        <v>6532</v>
      </c>
      <c r="C6927" s="71" t="s">
        <v>6388</v>
      </c>
      <c r="D6927" s="72">
        <v>35.06</v>
      </c>
    </row>
    <row r="6928" spans="1:4" x14ac:dyDescent="0.25">
      <c r="A6928" s="71">
        <v>105536</v>
      </c>
      <c r="B6928" s="70" t="s">
        <v>6533</v>
      </c>
      <c r="C6928" s="71" t="s">
        <v>44</v>
      </c>
      <c r="D6928" s="72">
        <v>0</v>
      </c>
    </row>
    <row r="6929" spans="1:4" x14ac:dyDescent="0.25">
      <c r="A6929" s="71">
        <v>101320</v>
      </c>
      <c r="B6929" s="70" t="s">
        <v>6534</v>
      </c>
      <c r="C6929" s="71" t="s">
        <v>6388</v>
      </c>
      <c r="D6929" s="72">
        <v>27.6</v>
      </c>
    </row>
    <row r="6930" spans="1:4" x14ac:dyDescent="0.25">
      <c r="A6930" s="71">
        <v>95343</v>
      </c>
      <c r="B6930" s="70" t="s">
        <v>19370</v>
      </c>
      <c r="C6930" s="71" t="s">
        <v>44</v>
      </c>
      <c r="D6930" s="72">
        <v>0.31</v>
      </c>
    </row>
    <row r="6931" spans="1:4" x14ac:dyDescent="0.25">
      <c r="A6931" s="71">
        <v>95345</v>
      </c>
      <c r="B6931" s="70" t="s">
        <v>6535</v>
      </c>
      <c r="C6931" s="71" t="s">
        <v>44</v>
      </c>
      <c r="D6931" s="72">
        <v>0.77</v>
      </c>
    </row>
    <row r="6932" spans="1:4" x14ac:dyDescent="0.25">
      <c r="A6932" s="71">
        <v>95346</v>
      </c>
      <c r="B6932" s="70" t="s">
        <v>6536</v>
      </c>
      <c r="C6932" s="71" t="s">
        <v>44</v>
      </c>
      <c r="D6932" s="72">
        <v>0.1</v>
      </c>
    </row>
    <row r="6933" spans="1:4" x14ac:dyDescent="0.25">
      <c r="A6933" s="71">
        <v>101324</v>
      </c>
      <c r="B6933" s="70" t="s">
        <v>6537</v>
      </c>
      <c r="C6933" s="71" t="s">
        <v>6388</v>
      </c>
      <c r="D6933" s="72">
        <v>13.3</v>
      </c>
    </row>
    <row r="6934" spans="1:4" x14ac:dyDescent="0.25">
      <c r="A6934" s="71">
        <v>101328</v>
      </c>
      <c r="B6934" s="70" t="s">
        <v>6538</v>
      </c>
      <c r="C6934" s="71" t="s">
        <v>6388</v>
      </c>
      <c r="D6934" s="72">
        <v>15.92</v>
      </c>
    </row>
    <row r="6935" spans="1:4" x14ac:dyDescent="0.25">
      <c r="A6935" s="71">
        <v>95347</v>
      </c>
      <c r="B6935" s="70" t="s">
        <v>6539</v>
      </c>
      <c r="C6935" s="71" t="s">
        <v>44</v>
      </c>
      <c r="D6935" s="72">
        <v>0.09</v>
      </c>
    </row>
    <row r="6936" spans="1:4" x14ac:dyDescent="0.25">
      <c r="A6936" s="71">
        <v>95408</v>
      </c>
      <c r="B6936" s="70" t="s">
        <v>19371</v>
      </c>
      <c r="C6936" s="71" t="s">
        <v>6388</v>
      </c>
      <c r="D6936" s="72">
        <v>12.8</v>
      </c>
    </row>
    <row r="6937" spans="1:4" x14ac:dyDescent="0.25">
      <c r="A6937" s="71">
        <v>95348</v>
      </c>
      <c r="B6937" s="70" t="s">
        <v>6540</v>
      </c>
      <c r="C6937" s="71" t="s">
        <v>44</v>
      </c>
      <c r="D6937" s="72">
        <v>0.12</v>
      </c>
    </row>
    <row r="6938" spans="1:4" x14ac:dyDescent="0.25">
      <c r="A6938" s="71">
        <v>101332</v>
      </c>
      <c r="B6938" s="70" t="s">
        <v>6541</v>
      </c>
      <c r="C6938" s="71" t="s">
        <v>6388</v>
      </c>
      <c r="D6938" s="72">
        <v>12.19</v>
      </c>
    </row>
    <row r="6939" spans="1:4" x14ac:dyDescent="0.25">
      <c r="A6939" s="71">
        <v>95349</v>
      </c>
      <c r="B6939" s="70" t="s">
        <v>6542</v>
      </c>
      <c r="C6939" s="71" t="s">
        <v>44</v>
      </c>
      <c r="D6939" s="72">
        <v>0.09</v>
      </c>
    </row>
    <row r="6940" spans="1:4" x14ac:dyDescent="0.25">
      <c r="A6940" s="71">
        <v>101336</v>
      </c>
      <c r="B6940" s="70" t="s">
        <v>6543</v>
      </c>
      <c r="C6940" s="71" t="s">
        <v>6388</v>
      </c>
      <c r="D6940" s="72">
        <v>43.92</v>
      </c>
    </row>
    <row r="6941" spans="1:4" x14ac:dyDescent="0.25">
      <c r="A6941" s="71">
        <v>95351</v>
      </c>
      <c r="B6941" s="70" t="s">
        <v>6544</v>
      </c>
      <c r="C6941" s="71" t="s">
        <v>44</v>
      </c>
      <c r="D6941" s="72">
        <v>0.33</v>
      </c>
    </row>
    <row r="6942" spans="1:4" x14ac:dyDescent="0.25">
      <c r="A6942" s="71">
        <v>95352</v>
      </c>
      <c r="B6942" s="70" t="s">
        <v>6545</v>
      </c>
      <c r="C6942" s="71" t="s">
        <v>44</v>
      </c>
      <c r="D6942" s="72">
        <v>0.12</v>
      </c>
    </row>
    <row r="6943" spans="1:4" x14ac:dyDescent="0.25">
      <c r="A6943" s="71">
        <v>101337</v>
      </c>
      <c r="B6943" s="70" t="s">
        <v>6546</v>
      </c>
      <c r="C6943" s="71" t="s">
        <v>6388</v>
      </c>
      <c r="D6943" s="72">
        <v>16.260000000000002</v>
      </c>
    </row>
    <row r="6944" spans="1:4" x14ac:dyDescent="0.25">
      <c r="A6944" s="71">
        <v>101338</v>
      </c>
      <c r="B6944" s="70" t="s">
        <v>6547</v>
      </c>
      <c r="C6944" s="71" t="s">
        <v>6388</v>
      </c>
      <c r="D6944" s="72">
        <v>23.42</v>
      </c>
    </row>
    <row r="6945" spans="1:4" x14ac:dyDescent="0.25">
      <c r="A6945" s="71">
        <v>95354</v>
      </c>
      <c r="B6945" s="70" t="s">
        <v>6548</v>
      </c>
      <c r="C6945" s="71" t="s">
        <v>44</v>
      </c>
      <c r="D6945" s="72">
        <v>0.19</v>
      </c>
    </row>
    <row r="6946" spans="1:4" x14ac:dyDescent="0.25">
      <c r="A6946" s="71">
        <v>101339</v>
      </c>
      <c r="B6946" s="70" t="s">
        <v>6549</v>
      </c>
      <c r="C6946" s="71" t="s">
        <v>6388</v>
      </c>
      <c r="D6946" s="72">
        <v>25.6</v>
      </c>
    </row>
    <row r="6947" spans="1:4" x14ac:dyDescent="0.25">
      <c r="A6947" s="71">
        <v>101340</v>
      </c>
      <c r="B6947" s="70" t="s">
        <v>6550</v>
      </c>
      <c r="C6947" s="71" t="s">
        <v>6388</v>
      </c>
      <c r="D6947" s="72">
        <v>22.48</v>
      </c>
    </row>
    <row r="6948" spans="1:4" x14ac:dyDescent="0.25">
      <c r="A6948" s="71">
        <v>95389</v>
      </c>
      <c r="B6948" s="70" t="s">
        <v>6551</v>
      </c>
      <c r="C6948" s="71" t="s">
        <v>44</v>
      </c>
      <c r="D6948" s="72">
        <v>0.17</v>
      </c>
    </row>
    <row r="6949" spans="1:4" x14ac:dyDescent="0.25">
      <c r="A6949" s="71">
        <v>101341</v>
      </c>
      <c r="B6949" s="70" t="s">
        <v>6552</v>
      </c>
      <c r="C6949" s="71" t="s">
        <v>6388</v>
      </c>
      <c r="D6949" s="72">
        <v>19.829999999999998</v>
      </c>
    </row>
    <row r="6950" spans="1:4" x14ac:dyDescent="0.25">
      <c r="A6950" s="71">
        <v>95355</v>
      </c>
      <c r="B6950" s="70" t="s">
        <v>6553</v>
      </c>
      <c r="C6950" s="71" t="s">
        <v>44</v>
      </c>
      <c r="D6950" s="72">
        <v>0.15</v>
      </c>
    </row>
    <row r="6951" spans="1:4" x14ac:dyDescent="0.25">
      <c r="A6951" s="71">
        <v>95356</v>
      </c>
      <c r="B6951" s="70" t="s">
        <v>6554</v>
      </c>
      <c r="C6951" s="71" t="s">
        <v>44</v>
      </c>
      <c r="D6951" s="72">
        <v>0.19</v>
      </c>
    </row>
    <row r="6952" spans="1:4" x14ac:dyDescent="0.25">
      <c r="A6952" s="71">
        <v>101342</v>
      </c>
      <c r="B6952" s="70" t="s">
        <v>6555</v>
      </c>
      <c r="C6952" s="71" t="s">
        <v>6388</v>
      </c>
      <c r="D6952" s="72">
        <v>25.6</v>
      </c>
    </row>
    <row r="6953" spans="1:4" x14ac:dyDescent="0.25">
      <c r="A6953" s="71">
        <v>95357</v>
      </c>
      <c r="B6953" s="70" t="s">
        <v>6556</v>
      </c>
      <c r="C6953" s="71" t="s">
        <v>44</v>
      </c>
      <c r="D6953" s="72">
        <v>0.3</v>
      </c>
    </row>
    <row r="6954" spans="1:4" x14ac:dyDescent="0.25">
      <c r="A6954" s="71">
        <v>101343</v>
      </c>
      <c r="B6954" s="70" t="s">
        <v>6557</v>
      </c>
      <c r="C6954" s="71" t="s">
        <v>6388</v>
      </c>
      <c r="D6954" s="72">
        <v>40.1</v>
      </c>
    </row>
    <row r="6955" spans="1:4" x14ac:dyDescent="0.25">
      <c r="A6955" s="71">
        <v>95358</v>
      </c>
      <c r="B6955" s="70" t="s">
        <v>6558</v>
      </c>
      <c r="C6955" s="71" t="s">
        <v>44</v>
      </c>
      <c r="D6955" s="72">
        <v>0.36</v>
      </c>
    </row>
    <row r="6956" spans="1:4" x14ac:dyDescent="0.25">
      <c r="A6956" s="71">
        <v>101344</v>
      </c>
      <c r="B6956" s="70" t="s">
        <v>6559</v>
      </c>
      <c r="C6956" s="71" t="s">
        <v>6388</v>
      </c>
      <c r="D6956" s="72">
        <v>47.54</v>
      </c>
    </row>
    <row r="6957" spans="1:4" x14ac:dyDescent="0.25">
      <c r="A6957" s="71">
        <v>95359</v>
      </c>
      <c r="B6957" s="70" t="s">
        <v>6560</v>
      </c>
      <c r="C6957" s="71" t="s">
        <v>44</v>
      </c>
      <c r="D6957" s="72">
        <v>0.44</v>
      </c>
    </row>
    <row r="6958" spans="1:4" x14ac:dyDescent="0.25">
      <c r="A6958" s="71">
        <v>101345</v>
      </c>
      <c r="B6958" s="70" t="s">
        <v>6561</v>
      </c>
      <c r="C6958" s="71" t="s">
        <v>6388</v>
      </c>
      <c r="D6958" s="72">
        <v>59.17</v>
      </c>
    </row>
    <row r="6959" spans="1:4" x14ac:dyDescent="0.25">
      <c r="A6959" s="71">
        <v>101346</v>
      </c>
      <c r="B6959" s="70" t="s">
        <v>6562</v>
      </c>
      <c r="C6959" s="71" t="s">
        <v>6388</v>
      </c>
      <c r="D6959" s="72">
        <v>29.25</v>
      </c>
    </row>
    <row r="6960" spans="1:4" x14ac:dyDescent="0.25">
      <c r="A6960" s="71">
        <v>101347</v>
      </c>
      <c r="B6960" s="70" t="s">
        <v>6563</v>
      </c>
      <c r="C6960" s="71" t="s">
        <v>6388</v>
      </c>
      <c r="D6960" s="72">
        <v>35.64</v>
      </c>
    </row>
    <row r="6961" spans="1:4" x14ac:dyDescent="0.25">
      <c r="A6961" s="71">
        <v>95361</v>
      </c>
      <c r="B6961" s="70" t="s">
        <v>6564</v>
      </c>
      <c r="C6961" s="71" t="s">
        <v>44</v>
      </c>
      <c r="D6961" s="72">
        <v>0.16</v>
      </c>
    </row>
    <row r="6962" spans="1:4" x14ac:dyDescent="0.25">
      <c r="A6962" s="71">
        <v>101348</v>
      </c>
      <c r="B6962" s="70" t="s">
        <v>6565</v>
      </c>
      <c r="C6962" s="71" t="s">
        <v>6388</v>
      </c>
      <c r="D6962" s="72">
        <v>21.62</v>
      </c>
    </row>
    <row r="6963" spans="1:4" x14ac:dyDescent="0.25">
      <c r="A6963" s="71">
        <v>101349</v>
      </c>
      <c r="B6963" s="70" t="s">
        <v>6566</v>
      </c>
      <c r="C6963" s="71" t="s">
        <v>6388</v>
      </c>
      <c r="D6963" s="72">
        <v>37.700000000000003</v>
      </c>
    </row>
    <row r="6964" spans="1:4" x14ac:dyDescent="0.25">
      <c r="A6964" s="71">
        <v>95362</v>
      </c>
      <c r="B6964" s="70" t="s">
        <v>6567</v>
      </c>
      <c r="C6964" s="71" t="s">
        <v>44</v>
      </c>
      <c r="D6964" s="72">
        <v>0.28000000000000003</v>
      </c>
    </row>
    <row r="6965" spans="1:4" x14ac:dyDescent="0.25">
      <c r="A6965" s="71">
        <v>95363</v>
      </c>
      <c r="B6965" s="70" t="s">
        <v>6568</v>
      </c>
      <c r="C6965" s="71" t="s">
        <v>44</v>
      </c>
      <c r="D6965" s="72">
        <v>0.28000000000000003</v>
      </c>
    </row>
    <row r="6966" spans="1:4" x14ac:dyDescent="0.25">
      <c r="A6966" s="71">
        <v>101350</v>
      </c>
      <c r="B6966" s="70" t="s">
        <v>6569</v>
      </c>
      <c r="C6966" s="71" t="s">
        <v>6388</v>
      </c>
      <c r="D6966" s="72">
        <v>37.700000000000003</v>
      </c>
    </row>
    <row r="6967" spans="1:4" x14ac:dyDescent="0.25">
      <c r="A6967" s="71">
        <v>95360</v>
      </c>
      <c r="B6967" s="70" t="s">
        <v>6570</v>
      </c>
      <c r="C6967" s="71" t="s">
        <v>44</v>
      </c>
      <c r="D6967" s="72">
        <v>0.27</v>
      </c>
    </row>
    <row r="6968" spans="1:4" x14ac:dyDescent="0.25">
      <c r="A6968" s="71">
        <v>101351</v>
      </c>
      <c r="B6968" s="70" t="s">
        <v>6571</v>
      </c>
      <c r="C6968" s="71" t="s">
        <v>6388</v>
      </c>
      <c r="D6968" s="72">
        <v>25.6</v>
      </c>
    </row>
    <row r="6969" spans="1:4" x14ac:dyDescent="0.25">
      <c r="A6969" s="71">
        <v>95365</v>
      </c>
      <c r="B6969" s="70" t="s">
        <v>6572</v>
      </c>
      <c r="C6969" s="71" t="s">
        <v>44</v>
      </c>
      <c r="D6969" s="72">
        <v>0.19</v>
      </c>
    </row>
    <row r="6970" spans="1:4" x14ac:dyDescent="0.25">
      <c r="A6970" s="71">
        <v>101352</v>
      </c>
      <c r="B6970" s="70" t="s">
        <v>6573</v>
      </c>
      <c r="C6970" s="71" t="s">
        <v>6388</v>
      </c>
      <c r="D6970" s="72">
        <v>25.6</v>
      </c>
    </row>
    <row r="6971" spans="1:4" x14ac:dyDescent="0.25">
      <c r="A6971" s="71">
        <v>95364</v>
      </c>
      <c r="B6971" s="70" t="s">
        <v>6574</v>
      </c>
      <c r="C6971" s="71" t="s">
        <v>44</v>
      </c>
      <c r="D6971" s="72">
        <v>0.19</v>
      </c>
    </row>
    <row r="6972" spans="1:4" x14ac:dyDescent="0.25">
      <c r="A6972" s="71">
        <v>95366</v>
      </c>
      <c r="B6972" s="70" t="s">
        <v>6575</v>
      </c>
      <c r="C6972" s="71" t="s">
        <v>44</v>
      </c>
      <c r="D6972" s="72">
        <v>0.17</v>
      </c>
    </row>
    <row r="6973" spans="1:4" x14ac:dyDescent="0.25">
      <c r="A6973" s="71">
        <v>101353</v>
      </c>
      <c r="B6973" s="70" t="s">
        <v>6576</v>
      </c>
      <c r="C6973" s="71" t="s">
        <v>6388</v>
      </c>
      <c r="D6973" s="72">
        <v>23.12</v>
      </c>
    </row>
    <row r="6974" spans="1:4" x14ac:dyDescent="0.25">
      <c r="A6974" s="71">
        <v>95367</v>
      </c>
      <c r="B6974" s="70" t="s">
        <v>6577</v>
      </c>
      <c r="C6974" s="71" t="s">
        <v>44</v>
      </c>
      <c r="D6974" s="72">
        <v>0.28000000000000003</v>
      </c>
    </row>
    <row r="6975" spans="1:4" x14ac:dyDescent="0.25">
      <c r="A6975" s="71">
        <v>101355</v>
      </c>
      <c r="B6975" s="70" t="s">
        <v>6578</v>
      </c>
      <c r="C6975" s="71" t="s">
        <v>6388</v>
      </c>
      <c r="D6975" s="72">
        <v>37.700000000000003</v>
      </c>
    </row>
    <row r="6976" spans="1:4" x14ac:dyDescent="0.25">
      <c r="A6976" s="71">
        <v>95368</v>
      </c>
      <c r="B6976" s="70" t="s">
        <v>6579</v>
      </c>
      <c r="C6976" s="71" t="s">
        <v>44</v>
      </c>
      <c r="D6976" s="72">
        <v>0.22</v>
      </c>
    </row>
    <row r="6977" spans="1:4" x14ac:dyDescent="0.25">
      <c r="A6977" s="71">
        <v>95369</v>
      </c>
      <c r="B6977" s="70" t="s">
        <v>6580</v>
      </c>
      <c r="C6977" s="71" t="s">
        <v>44</v>
      </c>
      <c r="D6977" s="72">
        <v>0.17</v>
      </c>
    </row>
    <row r="6978" spans="1:4" x14ac:dyDescent="0.25">
      <c r="A6978" s="71">
        <v>95370</v>
      </c>
      <c r="B6978" s="70" t="s">
        <v>6581</v>
      </c>
      <c r="C6978" s="71" t="s">
        <v>44</v>
      </c>
      <c r="D6978" s="72">
        <v>0.28000000000000003</v>
      </c>
    </row>
    <row r="6979" spans="1:4" x14ac:dyDescent="0.25">
      <c r="A6979" s="71">
        <v>101356</v>
      </c>
      <c r="B6979" s="70" t="s">
        <v>6582</v>
      </c>
      <c r="C6979" s="71" t="s">
        <v>6388</v>
      </c>
      <c r="D6979" s="72">
        <v>37.17</v>
      </c>
    </row>
    <row r="6980" spans="1:4" x14ac:dyDescent="0.25">
      <c r="A6980" s="71">
        <v>95371</v>
      </c>
      <c r="B6980" s="70" t="s">
        <v>6583</v>
      </c>
      <c r="C6980" s="71" t="s">
        <v>44</v>
      </c>
      <c r="D6980" s="72">
        <v>0.4</v>
      </c>
    </row>
    <row r="6981" spans="1:4" x14ac:dyDescent="0.25">
      <c r="A6981" s="71">
        <v>101357</v>
      </c>
      <c r="B6981" s="70" t="s">
        <v>6584</v>
      </c>
      <c r="C6981" s="71" t="s">
        <v>6388</v>
      </c>
      <c r="D6981" s="72">
        <v>53.38</v>
      </c>
    </row>
    <row r="6982" spans="1:4" x14ac:dyDescent="0.25">
      <c r="A6982" s="71">
        <v>95372</v>
      </c>
      <c r="B6982" s="70" t="s">
        <v>6585</v>
      </c>
      <c r="C6982" s="71" t="s">
        <v>44</v>
      </c>
      <c r="D6982" s="72">
        <v>0.28000000000000003</v>
      </c>
    </row>
    <row r="6983" spans="1:4" x14ac:dyDescent="0.25">
      <c r="A6983" s="71">
        <v>101358</v>
      </c>
      <c r="B6983" s="70" t="s">
        <v>6586</v>
      </c>
      <c r="C6983" s="71" t="s">
        <v>6388</v>
      </c>
      <c r="D6983" s="72">
        <v>37.17</v>
      </c>
    </row>
    <row r="6984" spans="1:4" x14ac:dyDescent="0.25">
      <c r="A6984" s="71">
        <v>95373</v>
      </c>
      <c r="B6984" s="70" t="s">
        <v>6587</v>
      </c>
      <c r="C6984" s="71" t="s">
        <v>44</v>
      </c>
      <c r="D6984" s="72">
        <v>0.27</v>
      </c>
    </row>
    <row r="6985" spans="1:4" x14ac:dyDescent="0.25">
      <c r="A6985" s="71">
        <v>101359</v>
      </c>
      <c r="B6985" s="70" t="s">
        <v>6588</v>
      </c>
      <c r="C6985" s="71" t="s">
        <v>6388</v>
      </c>
      <c r="D6985" s="72">
        <v>36.090000000000003</v>
      </c>
    </row>
    <row r="6986" spans="1:4" x14ac:dyDescent="0.25">
      <c r="A6986" s="71">
        <v>101360</v>
      </c>
      <c r="B6986" s="70" t="s">
        <v>6589</v>
      </c>
      <c r="C6986" s="71" t="s">
        <v>6388</v>
      </c>
      <c r="D6986" s="72">
        <v>37.17</v>
      </c>
    </row>
    <row r="6987" spans="1:4" x14ac:dyDescent="0.25">
      <c r="A6987" s="71">
        <v>95374</v>
      </c>
      <c r="B6987" s="70" t="s">
        <v>6590</v>
      </c>
      <c r="C6987" s="71" t="s">
        <v>44</v>
      </c>
      <c r="D6987" s="72">
        <v>0.28000000000000003</v>
      </c>
    </row>
    <row r="6988" spans="1:4" x14ac:dyDescent="0.25">
      <c r="A6988" s="71">
        <v>95375</v>
      </c>
      <c r="B6988" s="70" t="s">
        <v>6591</v>
      </c>
      <c r="C6988" s="71" t="s">
        <v>44</v>
      </c>
      <c r="D6988" s="72">
        <v>0.46</v>
      </c>
    </row>
    <row r="6989" spans="1:4" x14ac:dyDescent="0.25">
      <c r="A6989" s="71">
        <v>101361</v>
      </c>
      <c r="B6989" s="70" t="s">
        <v>6592</v>
      </c>
      <c r="C6989" s="71" t="s">
        <v>6388</v>
      </c>
      <c r="D6989" s="72">
        <v>60.92</v>
      </c>
    </row>
    <row r="6990" spans="1:4" x14ac:dyDescent="0.25">
      <c r="A6990" s="71">
        <v>95376</v>
      </c>
      <c r="B6990" s="70" t="s">
        <v>6593</v>
      </c>
      <c r="C6990" s="71" t="s">
        <v>44</v>
      </c>
      <c r="D6990" s="72">
        <v>0.08</v>
      </c>
    </row>
    <row r="6991" spans="1:4" x14ac:dyDescent="0.25">
      <c r="A6991" s="71">
        <v>95377</v>
      </c>
      <c r="B6991" s="70" t="s">
        <v>6594</v>
      </c>
      <c r="C6991" s="71" t="s">
        <v>44</v>
      </c>
      <c r="D6991" s="72">
        <v>0.22</v>
      </c>
    </row>
    <row r="6992" spans="1:4" x14ac:dyDescent="0.25">
      <c r="A6992" s="71">
        <v>101363</v>
      </c>
      <c r="B6992" s="70" t="s">
        <v>6595</v>
      </c>
      <c r="C6992" s="71" t="s">
        <v>6388</v>
      </c>
      <c r="D6992" s="72">
        <v>29.74</v>
      </c>
    </row>
    <row r="6993" spans="1:4" x14ac:dyDescent="0.25">
      <c r="A6993" s="71">
        <v>95378</v>
      </c>
      <c r="B6993" s="70" t="s">
        <v>6596</v>
      </c>
      <c r="C6993" s="71" t="s">
        <v>44</v>
      </c>
      <c r="D6993" s="72">
        <v>0.3</v>
      </c>
    </row>
    <row r="6994" spans="1:4" x14ac:dyDescent="0.25">
      <c r="A6994" s="71">
        <v>101364</v>
      </c>
      <c r="B6994" s="70" t="s">
        <v>6597</v>
      </c>
      <c r="C6994" s="71" t="s">
        <v>6388</v>
      </c>
      <c r="D6994" s="72">
        <v>39.950000000000003</v>
      </c>
    </row>
    <row r="6995" spans="1:4" x14ac:dyDescent="0.25">
      <c r="A6995" s="71">
        <v>95379</v>
      </c>
      <c r="B6995" s="70" t="s">
        <v>6598</v>
      </c>
      <c r="C6995" s="71" t="s">
        <v>44</v>
      </c>
      <c r="D6995" s="72">
        <v>0.22</v>
      </c>
    </row>
    <row r="6996" spans="1:4" x14ac:dyDescent="0.25">
      <c r="A6996" s="71">
        <v>101365</v>
      </c>
      <c r="B6996" s="70" t="s">
        <v>6599</v>
      </c>
      <c r="C6996" s="71" t="s">
        <v>6388</v>
      </c>
      <c r="D6996" s="72">
        <v>29.04</v>
      </c>
    </row>
    <row r="6997" spans="1:4" x14ac:dyDescent="0.25">
      <c r="A6997" s="71">
        <v>95380</v>
      </c>
      <c r="B6997" s="70" t="s">
        <v>19372</v>
      </c>
      <c r="C6997" s="71" t="s">
        <v>44</v>
      </c>
      <c r="D6997" s="72">
        <v>0.25</v>
      </c>
    </row>
    <row r="6998" spans="1:4" x14ac:dyDescent="0.25">
      <c r="A6998" s="71">
        <v>101366</v>
      </c>
      <c r="B6998" s="70" t="s">
        <v>6600</v>
      </c>
      <c r="C6998" s="71" t="s">
        <v>6388</v>
      </c>
      <c r="D6998" s="72">
        <v>34.130000000000003</v>
      </c>
    </row>
    <row r="6999" spans="1:4" x14ac:dyDescent="0.25">
      <c r="A6999" s="71">
        <v>100535</v>
      </c>
      <c r="B6999" s="70" t="s">
        <v>6601</v>
      </c>
      <c r="C6999" s="71" t="s">
        <v>44</v>
      </c>
      <c r="D6999" s="72">
        <v>0.33</v>
      </c>
    </row>
    <row r="7000" spans="1:4" x14ac:dyDescent="0.25">
      <c r="A7000" s="71">
        <v>100536</v>
      </c>
      <c r="B7000" s="70" t="s">
        <v>6602</v>
      </c>
      <c r="C7000" s="71" t="s">
        <v>6388</v>
      </c>
      <c r="D7000" s="72">
        <v>44.33</v>
      </c>
    </row>
    <row r="7001" spans="1:4" x14ac:dyDescent="0.25">
      <c r="A7001" s="71">
        <v>101368</v>
      </c>
      <c r="B7001" s="70" t="s">
        <v>6603</v>
      </c>
      <c r="C7001" s="71" t="s">
        <v>6388</v>
      </c>
      <c r="D7001" s="72">
        <v>34.39</v>
      </c>
    </row>
    <row r="7002" spans="1:4" x14ac:dyDescent="0.25">
      <c r="A7002" s="71">
        <v>101369</v>
      </c>
      <c r="B7002" s="70" t="s">
        <v>6604</v>
      </c>
      <c r="C7002" s="71" t="s">
        <v>6388</v>
      </c>
      <c r="D7002" s="72">
        <v>70.12</v>
      </c>
    </row>
    <row r="7003" spans="1:4" x14ac:dyDescent="0.25">
      <c r="A7003" s="71">
        <v>95385</v>
      </c>
      <c r="B7003" s="70" t="s">
        <v>6605</v>
      </c>
      <c r="C7003" s="71" t="s">
        <v>44</v>
      </c>
      <c r="D7003" s="72">
        <v>0.21</v>
      </c>
    </row>
    <row r="7004" spans="1:4" x14ac:dyDescent="0.25">
      <c r="A7004" s="71">
        <v>101370</v>
      </c>
      <c r="B7004" s="70" t="s">
        <v>6606</v>
      </c>
      <c r="C7004" s="71" t="s">
        <v>6388</v>
      </c>
      <c r="D7004" s="72">
        <v>28.7</v>
      </c>
    </row>
    <row r="7005" spans="1:4" x14ac:dyDescent="0.25">
      <c r="A7005" s="71">
        <v>95406</v>
      </c>
      <c r="B7005" s="70" t="s">
        <v>6607</v>
      </c>
      <c r="C7005" s="71" t="s">
        <v>44</v>
      </c>
      <c r="D7005" s="72">
        <v>0.19</v>
      </c>
    </row>
    <row r="7006" spans="1:4" x14ac:dyDescent="0.25">
      <c r="A7006" s="71">
        <v>95424</v>
      </c>
      <c r="B7006" s="70" t="s">
        <v>6608</v>
      </c>
      <c r="C7006" s="71" t="s">
        <v>6388</v>
      </c>
      <c r="D7006" s="72">
        <v>25.94</v>
      </c>
    </row>
    <row r="7007" spans="1:4" x14ac:dyDescent="0.25">
      <c r="A7007" s="71">
        <v>95386</v>
      </c>
      <c r="B7007" s="70" t="s">
        <v>6609</v>
      </c>
      <c r="C7007" s="71" t="s">
        <v>44</v>
      </c>
      <c r="D7007" s="72">
        <v>0.27</v>
      </c>
    </row>
    <row r="7008" spans="1:4" x14ac:dyDescent="0.25">
      <c r="A7008" s="71">
        <v>95383</v>
      </c>
      <c r="B7008" s="70" t="s">
        <v>6610</v>
      </c>
      <c r="C7008" s="71" t="s">
        <v>44</v>
      </c>
      <c r="D7008" s="72">
        <v>0.26</v>
      </c>
    </row>
    <row r="7009" spans="1:4" x14ac:dyDescent="0.25">
      <c r="A7009" s="71">
        <v>95384</v>
      </c>
      <c r="B7009" s="70" t="s">
        <v>6611</v>
      </c>
      <c r="C7009" s="71" t="s">
        <v>44</v>
      </c>
      <c r="D7009" s="72">
        <v>0.53</v>
      </c>
    </row>
    <row r="7010" spans="1:4" x14ac:dyDescent="0.25">
      <c r="A7010" s="71">
        <v>100299</v>
      </c>
      <c r="B7010" s="70" t="s">
        <v>6612</v>
      </c>
      <c r="C7010" s="71" t="s">
        <v>44</v>
      </c>
      <c r="D7010" s="72">
        <v>0.54</v>
      </c>
    </row>
    <row r="7011" spans="1:4" x14ac:dyDescent="0.25">
      <c r="A7011" s="71">
        <v>100315</v>
      </c>
      <c r="B7011" s="70" t="s">
        <v>6613</v>
      </c>
      <c r="C7011" s="71" t="s">
        <v>6388</v>
      </c>
      <c r="D7011" s="72">
        <v>71.52</v>
      </c>
    </row>
    <row r="7012" spans="1:4" x14ac:dyDescent="0.25">
      <c r="A7012" s="71">
        <v>95387</v>
      </c>
      <c r="B7012" s="70" t="s">
        <v>6614</v>
      </c>
      <c r="C7012" s="71" t="s">
        <v>44</v>
      </c>
      <c r="D7012" s="72">
        <v>0.24</v>
      </c>
    </row>
    <row r="7013" spans="1:4" x14ac:dyDescent="0.25">
      <c r="A7013" s="71">
        <v>101371</v>
      </c>
      <c r="B7013" s="70" t="s">
        <v>6615</v>
      </c>
      <c r="C7013" s="71" t="s">
        <v>6388</v>
      </c>
      <c r="D7013" s="72">
        <v>32.049999999999997</v>
      </c>
    </row>
    <row r="7014" spans="1:4" x14ac:dyDescent="0.25">
      <c r="A7014" s="71">
        <v>100288</v>
      </c>
      <c r="B7014" s="70" t="s">
        <v>6616</v>
      </c>
      <c r="C7014" s="71" t="s">
        <v>44</v>
      </c>
      <c r="D7014" s="72">
        <v>7.0000000000000007E-2</v>
      </c>
    </row>
    <row r="7015" spans="1:4" x14ac:dyDescent="0.25">
      <c r="A7015" s="71">
        <v>101372</v>
      </c>
      <c r="B7015" s="70" t="s">
        <v>6617</v>
      </c>
      <c r="C7015" s="71" t="s">
        <v>6388</v>
      </c>
      <c r="D7015" s="72">
        <v>9.58</v>
      </c>
    </row>
    <row r="7016" spans="1:4" x14ac:dyDescent="0.25">
      <c r="A7016" s="71">
        <v>90775</v>
      </c>
      <c r="B7016" s="70" t="s">
        <v>6618</v>
      </c>
      <c r="C7016" s="71" t="s">
        <v>44</v>
      </c>
      <c r="D7016" s="72">
        <v>17.8</v>
      </c>
    </row>
    <row r="7017" spans="1:4" x14ac:dyDescent="0.25">
      <c r="A7017" s="71">
        <v>93561</v>
      </c>
      <c r="B7017" s="70" t="s">
        <v>6618</v>
      </c>
      <c r="C7017" s="71" t="s">
        <v>6388</v>
      </c>
      <c r="D7017" s="72">
        <v>3143.48</v>
      </c>
    </row>
    <row r="7018" spans="1:4" x14ac:dyDescent="0.25">
      <c r="A7018" s="71">
        <v>88264</v>
      </c>
      <c r="B7018" s="70" t="s">
        <v>6619</v>
      </c>
      <c r="C7018" s="71" t="s">
        <v>44</v>
      </c>
      <c r="D7018" s="72">
        <v>29.06</v>
      </c>
    </row>
    <row r="7019" spans="1:4" x14ac:dyDescent="0.25">
      <c r="A7019" s="71">
        <v>101399</v>
      </c>
      <c r="B7019" s="70" t="s">
        <v>6619</v>
      </c>
      <c r="C7019" s="71" t="s">
        <v>6388</v>
      </c>
      <c r="D7019" s="72">
        <v>5131.45</v>
      </c>
    </row>
    <row r="7020" spans="1:4" x14ac:dyDescent="0.25">
      <c r="A7020" s="71">
        <v>88266</v>
      </c>
      <c r="B7020" s="70" t="s">
        <v>6620</v>
      </c>
      <c r="C7020" s="71" t="s">
        <v>44</v>
      </c>
      <c r="D7020" s="72">
        <v>31.7</v>
      </c>
    </row>
    <row r="7021" spans="1:4" x14ac:dyDescent="0.25">
      <c r="A7021" s="71">
        <v>101401</v>
      </c>
      <c r="B7021" s="70" t="s">
        <v>6620</v>
      </c>
      <c r="C7021" s="71" t="s">
        <v>6388</v>
      </c>
      <c r="D7021" s="72">
        <v>5595.08</v>
      </c>
    </row>
    <row r="7022" spans="1:4" x14ac:dyDescent="0.25">
      <c r="A7022" s="71">
        <v>88267</v>
      </c>
      <c r="B7022" s="70" t="s">
        <v>6621</v>
      </c>
      <c r="C7022" s="71" t="s">
        <v>44</v>
      </c>
      <c r="D7022" s="72">
        <v>25.04</v>
      </c>
    </row>
    <row r="7023" spans="1:4" x14ac:dyDescent="0.25">
      <c r="A7023" s="71">
        <v>101402</v>
      </c>
      <c r="B7023" s="70" t="s">
        <v>6621</v>
      </c>
      <c r="C7023" s="71" t="s">
        <v>6388</v>
      </c>
      <c r="D7023" s="72">
        <v>4440.0600000000004</v>
      </c>
    </row>
    <row r="7024" spans="1:4" x14ac:dyDescent="0.25">
      <c r="A7024" s="71">
        <v>90776</v>
      </c>
      <c r="B7024" s="70" t="s">
        <v>6622</v>
      </c>
      <c r="C7024" s="71" t="s">
        <v>44</v>
      </c>
      <c r="D7024" s="72">
        <v>29.44</v>
      </c>
    </row>
    <row r="7025" spans="1:4" x14ac:dyDescent="0.25">
      <c r="A7025" s="71">
        <v>93572</v>
      </c>
      <c r="B7025" s="70" t="s">
        <v>6623</v>
      </c>
      <c r="C7025" s="71" t="s">
        <v>6388</v>
      </c>
      <c r="D7025" s="72">
        <v>5162.5200000000004</v>
      </c>
    </row>
    <row r="7026" spans="1:4" x14ac:dyDescent="0.25">
      <c r="A7026" s="71">
        <v>90777</v>
      </c>
      <c r="B7026" s="70" t="s">
        <v>6624</v>
      </c>
      <c r="C7026" s="71" t="s">
        <v>44</v>
      </c>
      <c r="D7026" s="72">
        <v>125.79</v>
      </c>
    </row>
    <row r="7027" spans="1:4" x14ac:dyDescent="0.25">
      <c r="A7027" s="71">
        <v>93565</v>
      </c>
      <c r="B7027" s="70" t="s">
        <v>6624</v>
      </c>
      <c r="C7027" s="71" t="s">
        <v>6388</v>
      </c>
      <c r="D7027" s="72">
        <v>21934.91</v>
      </c>
    </row>
    <row r="7028" spans="1:4" x14ac:dyDescent="0.25">
      <c r="A7028" s="71">
        <v>90778</v>
      </c>
      <c r="B7028" s="70" t="s">
        <v>6625</v>
      </c>
      <c r="C7028" s="71" t="s">
        <v>44</v>
      </c>
      <c r="D7028" s="72">
        <v>132.66999999999999</v>
      </c>
    </row>
    <row r="7029" spans="1:4" x14ac:dyDescent="0.25">
      <c r="A7029" s="71">
        <v>93567</v>
      </c>
      <c r="B7029" s="70" t="s">
        <v>6625</v>
      </c>
      <c r="C7029" s="71" t="s">
        <v>6388</v>
      </c>
      <c r="D7029" s="72">
        <v>23134.16</v>
      </c>
    </row>
    <row r="7030" spans="1:4" x14ac:dyDescent="0.25">
      <c r="A7030" s="71">
        <v>90779</v>
      </c>
      <c r="B7030" s="70" t="s">
        <v>6626</v>
      </c>
      <c r="C7030" s="71" t="s">
        <v>44</v>
      </c>
      <c r="D7030" s="72">
        <v>157.78</v>
      </c>
    </row>
    <row r="7031" spans="1:4" x14ac:dyDescent="0.25">
      <c r="A7031" s="71">
        <v>93568</v>
      </c>
      <c r="B7031" s="70" t="s">
        <v>6626</v>
      </c>
      <c r="C7031" s="71" t="s">
        <v>6388</v>
      </c>
      <c r="D7031" s="72">
        <v>27505.95</v>
      </c>
    </row>
    <row r="7032" spans="1:4" x14ac:dyDescent="0.25">
      <c r="A7032" s="71">
        <v>88269</v>
      </c>
      <c r="B7032" s="70" t="s">
        <v>6627</v>
      </c>
      <c r="C7032" s="71" t="s">
        <v>44</v>
      </c>
      <c r="D7032" s="72">
        <v>28.02</v>
      </c>
    </row>
    <row r="7033" spans="1:4" x14ac:dyDescent="0.25">
      <c r="A7033" s="71">
        <v>101407</v>
      </c>
      <c r="B7033" s="70" t="s">
        <v>6627</v>
      </c>
      <c r="C7033" s="71" t="s">
        <v>6388</v>
      </c>
      <c r="D7033" s="72">
        <v>4977.13</v>
      </c>
    </row>
    <row r="7034" spans="1:4" x14ac:dyDescent="0.25">
      <c r="A7034" s="71">
        <v>88270</v>
      </c>
      <c r="B7034" s="70" t="s">
        <v>6628</v>
      </c>
      <c r="C7034" s="71" t="s">
        <v>44</v>
      </c>
      <c r="D7034" s="72">
        <v>25.56</v>
      </c>
    </row>
    <row r="7035" spans="1:4" x14ac:dyDescent="0.25">
      <c r="A7035" s="71">
        <v>101408</v>
      </c>
      <c r="B7035" s="70" t="s">
        <v>6628</v>
      </c>
      <c r="C7035" s="71" t="s">
        <v>6388</v>
      </c>
      <c r="D7035" s="72">
        <v>4541.76</v>
      </c>
    </row>
    <row r="7036" spans="1:4" x14ac:dyDescent="0.25">
      <c r="A7036" s="71">
        <v>102919</v>
      </c>
      <c r="B7036" s="70" t="s">
        <v>6629</v>
      </c>
      <c r="C7036" s="71" t="s">
        <v>44</v>
      </c>
      <c r="D7036" s="72">
        <v>0</v>
      </c>
    </row>
    <row r="7037" spans="1:4" x14ac:dyDescent="0.25">
      <c r="A7037" s="71">
        <v>101409</v>
      </c>
      <c r="B7037" s="70" t="s">
        <v>6630</v>
      </c>
      <c r="C7037" s="71" t="s">
        <v>6388</v>
      </c>
      <c r="D7037" s="72">
        <v>4675</v>
      </c>
    </row>
    <row r="7038" spans="1:4" x14ac:dyDescent="0.25">
      <c r="A7038" s="71">
        <v>88441</v>
      </c>
      <c r="B7038" s="70" t="s">
        <v>6631</v>
      </c>
      <c r="C7038" s="71" t="s">
        <v>44</v>
      </c>
      <c r="D7038" s="72">
        <v>24.59</v>
      </c>
    </row>
    <row r="7039" spans="1:4" x14ac:dyDescent="0.25">
      <c r="A7039" s="71">
        <v>101410</v>
      </c>
      <c r="B7039" s="70" t="s">
        <v>6631</v>
      </c>
      <c r="C7039" s="71" t="s">
        <v>6388</v>
      </c>
      <c r="D7039" s="72">
        <v>4385.3500000000004</v>
      </c>
    </row>
    <row r="7040" spans="1:4" x14ac:dyDescent="0.25">
      <c r="A7040" s="71">
        <v>88272</v>
      </c>
      <c r="B7040" s="70" t="s">
        <v>6632</v>
      </c>
      <c r="C7040" s="71" t="s">
        <v>44</v>
      </c>
      <c r="D7040" s="72">
        <v>26.12</v>
      </c>
    </row>
    <row r="7041" spans="1:4" x14ac:dyDescent="0.25">
      <c r="A7041" s="71">
        <v>88273</v>
      </c>
      <c r="B7041" s="70" t="s">
        <v>6633</v>
      </c>
      <c r="C7041" s="71" t="s">
        <v>44</v>
      </c>
      <c r="D7041" s="72">
        <v>23.98</v>
      </c>
    </row>
    <row r="7042" spans="1:4" x14ac:dyDescent="0.25">
      <c r="A7042" s="71">
        <v>101413</v>
      </c>
      <c r="B7042" s="70" t="s">
        <v>6633</v>
      </c>
      <c r="C7042" s="71" t="s">
        <v>6388</v>
      </c>
      <c r="D7042" s="72">
        <v>4265.8599999999997</v>
      </c>
    </row>
    <row r="7043" spans="1:4" x14ac:dyDescent="0.25">
      <c r="A7043" s="71">
        <v>101414</v>
      </c>
      <c r="B7043" s="70" t="s">
        <v>6634</v>
      </c>
      <c r="C7043" s="71" t="s">
        <v>6388</v>
      </c>
      <c r="D7043" s="72">
        <v>4555.49</v>
      </c>
    </row>
    <row r="7044" spans="1:4" x14ac:dyDescent="0.25">
      <c r="A7044" s="71">
        <v>88274</v>
      </c>
      <c r="B7044" s="70" t="s">
        <v>6635</v>
      </c>
      <c r="C7044" s="71" t="s">
        <v>44</v>
      </c>
      <c r="D7044" s="72">
        <v>25.63</v>
      </c>
    </row>
    <row r="7045" spans="1:4" x14ac:dyDescent="0.25">
      <c r="A7045" s="71">
        <v>101412</v>
      </c>
      <c r="B7045" s="70" t="s">
        <v>6636</v>
      </c>
      <c r="C7045" s="71" t="s">
        <v>6388</v>
      </c>
      <c r="D7045" s="72">
        <v>4655.09</v>
      </c>
    </row>
    <row r="7046" spans="1:4" x14ac:dyDescent="0.25">
      <c r="A7046" s="71">
        <v>101415</v>
      </c>
      <c r="B7046" s="70" t="s">
        <v>6637</v>
      </c>
      <c r="C7046" s="71" t="s">
        <v>6388</v>
      </c>
      <c r="D7046" s="72">
        <v>6496.13</v>
      </c>
    </row>
    <row r="7047" spans="1:4" x14ac:dyDescent="0.25">
      <c r="A7047" s="71">
        <v>100308</v>
      </c>
      <c r="B7047" s="70" t="s">
        <v>6638</v>
      </c>
      <c r="C7047" s="71" t="s">
        <v>44</v>
      </c>
      <c r="D7047" s="72">
        <v>29.2</v>
      </c>
    </row>
    <row r="7048" spans="1:4" x14ac:dyDescent="0.25">
      <c r="A7048" s="71">
        <v>101416</v>
      </c>
      <c r="B7048" s="70" t="s">
        <v>6638</v>
      </c>
      <c r="C7048" s="71" t="s">
        <v>6388</v>
      </c>
      <c r="D7048" s="72">
        <v>5169.91</v>
      </c>
    </row>
    <row r="7049" spans="1:4" x14ac:dyDescent="0.25">
      <c r="A7049" s="71">
        <v>88275</v>
      </c>
      <c r="B7049" s="70" t="s">
        <v>6639</v>
      </c>
      <c r="C7049" s="71" t="s">
        <v>44</v>
      </c>
      <c r="D7049" s="72">
        <v>36.83</v>
      </c>
    </row>
    <row r="7050" spans="1:4" x14ac:dyDescent="0.25">
      <c r="A7050" s="71">
        <v>90780</v>
      </c>
      <c r="B7050" s="70" t="s">
        <v>85</v>
      </c>
      <c r="C7050" s="71" t="s">
        <v>44</v>
      </c>
      <c r="D7050" s="72">
        <v>37.36</v>
      </c>
    </row>
    <row r="7051" spans="1:4" x14ac:dyDescent="0.25">
      <c r="A7051" s="71">
        <v>94295</v>
      </c>
      <c r="B7051" s="70" t="s">
        <v>85</v>
      </c>
      <c r="C7051" s="71" t="s">
        <v>6388</v>
      </c>
      <c r="D7051" s="72">
        <v>6541.98</v>
      </c>
    </row>
    <row r="7052" spans="1:4" x14ac:dyDescent="0.25">
      <c r="A7052" s="71">
        <v>88277</v>
      </c>
      <c r="B7052" s="70" t="s">
        <v>6640</v>
      </c>
      <c r="C7052" s="71" t="s">
        <v>44</v>
      </c>
      <c r="D7052" s="72">
        <v>26.42</v>
      </c>
    </row>
    <row r="7053" spans="1:4" x14ac:dyDescent="0.25">
      <c r="A7053" s="71">
        <v>101417</v>
      </c>
      <c r="B7053" s="70" t="s">
        <v>6641</v>
      </c>
      <c r="C7053" s="71" t="s">
        <v>6388</v>
      </c>
      <c r="D7053" s="72">
        <v>4510.72</v>
      </c>
    </row>
    <row r="7054" spans="1:4" x14ac:dyDescent="0.25">
      <c r="A7054" s="71">
        <v>100307</v>
      </c>
      <c r="B7054" s="70" t="s">
        <v>6642</v>
      </c>
      <c r="C7054" s="71" t="s">
        <v>44</v>
      </c>
      <c r="D7054" s="72">
        <v>25.43</v>
      </c>
    </row>
    <row r="7055" spans="1:4" x14ac:dyDescent="0.25">
      <c r="A7055" s="71">
        <v>88278</v>
      </c>
      <c r="B7055" s="70" t="s">
        <v>6643</v>
      </c>
      <c r="C7055" s="71" t="s">
        <v>44</v>
      </c>
      <c r="D7055" s="72">
        <v>28.38</v>
      </c>
    </row>
    <row r="7056" spans="1:4" x14ac:dyDescent="0.25">
      <c r="A7056" s="71">
        <v>101418</v>
      </c>
      <c r="B7056" s="70" t="s">
        <v>6644</v>
      </c>
      <c r="C7056" s="71" t="s">
        <v>6388</v>
      </c>
      <c r="D7056" s="72">
        <v>5019.16</v>
      </c>
    </row>
    <row r="7057" spans="1:4" x14ac:dyDescent="0.25">
      <c r="A7057" s="71">
        <v>105535</v>
      </c>
      <c r="B7057" s="70" t="s">
        <v>6645</v>
      </c>
      <c r="C7057" s="71" t="s">
        <v>44</v>
      </c>
      <c r="D7057" s="72">
        <v>0</v>
      </c>
    </row>
    <row r="7058" spans="1:4" x14ac:dyDescent="0.25">
      <c r="A7058" s="71">
        <v>101419</v>
      </c>
      <c r="B7058" s="70" t="s">
        <v>6646</v>
      </c>
      <c r="C7058" s="71" t="s">
        <v>6388</v>
      </c>
      <c r="D7058" s="72">
        <v>5618.38</v>
      </c>
    </row>
    <row r="7059" spans="1:4" x14ac:dyDescent="0.25">
      <c r="A7059" s="71">
        <v>88279</v>
      </c>
      <c r="B7059" s="70" t="s">
        <v>6647</v>
      </c>
      <c r="C7059" s="71" t="s">
        <v>44</v>
      </c>
      <c r="D7059" s="72">
        <v>32.25</v>
      </c>
    </row>
    <row r="7060" spans="1:4" x14ac:dyDescent="0.25">
      <c r="A7060" s="71">
        <v>88281</v>
      </c>
      <c r="B7060" s="70" t="s">
        <v>6648</v>
      </c>
      <c r="C7060" s="71" t="s">
        <v>44</v>
      </c>
      <c r="D7060" s="72">
        <v>25.01</v>
      </c>
    </row>
    <row r="7061" spans="1:4" x14ac:dyDescent="0.25">
      <c r="A7061" s="71">
        <v>93558</v>
      </c>
      <c r="B7061" s="70" t="s">
        <v>6649</v>
      </c>
      <c r="C7061" s="71" t="s">
        <v>6388</v>
      </c>
      <c r="D7061" s="72">
        <v>4304.1000000000004</v>
      </c>
    </row>
    <row r="7062" spans="1:4" x14ac:dyDescent="0.25">
      <c r="A7062" s="71">
        <v>101420</v>
      </c>
      <c r="B7062" s="70" t="s">
        <v>6650</v>
      </c>
      <c r="C7062" s="71" t="s">
        <v>6388</v>
      </c>
      <c r="D7062" s="72">
        <v>4435.6499999999996</v>
      </c>
    </row>
    <row r="7063" spans="1:4" x14ac:dyDescent="0.25">
      <c r="A7063" s="71">
        <v>101421</v>
      </c>
      <c r="B7063" s="70" t="s">
        <v>6651</v>
      </c>
      <c r="C7063" s="71" t="s">
        <v>6388</v>
      </c>
      <c r="D7063" s="72">
        <v>5122.2700000000004</v>
      </c>
    </row>
    <row r="7064" spans="1:4" x14ac:dyDescent="0.25">
      <c r="A7064" s="71">
        <v>88282</v>
      </c>
      <c r="B7064" s="70" t="s">
        <v>6652</v>
      </c>
      <c r="C7064" s="71" t="s">
        <v>44</v>
      </c>
      <c r="D7064" s="72">
        <v>24.25</v>
      </c>
    </row>
    <row r="7065" spans="1:4" x14ac:dyDescent="0.25">
      <c r="A7065" s="71">
        <v>88283</v>
      </c>
      <c r="B7065" s="70" t="s">
        <v>6653</v>
      </c>
      <c r="C7065" s="71" t="s">
        <v>44</v>
      </c>
      <c r="D7065" s="72">
        <v>28.93</v>
      </c>
    </row>
    <row r="7066" spans="1:4" x14ac:dyDescent="0.25">
      <c r="A7066" s="71">
        <v>101422</v>
      </c>
      <c r="B7066" s="70" t="s">
        <v>6654</v>
      </c>
      <c r="C7066" s="71" t="s">
        <v>6388</v>
      </c>
      <c r="D7066" s="72">
        <v>4144.3900000000003</v>
      </c>
    </row>
    <row r="7067" spans="1:4" x14ac:dyDescent="0.25">
      <c r="A7067" s="71">
        <v>88284</v>
      </c>
      <c r="B7067" s="70" t="s">
        <v>6655</v>
      </c>
      <c r="C7067" s="71" t="s">
        <v>44</v>
      </c>
      <c r="D7067" s="72">
        <v>23.34</v>
      </c>
    </row>
    <row r="7068" spans="1:4" x14ac:dyDescent="0.25">
      <c r="A7068" s="71">
        <v>101424</v>
      </c>
      <c r="B7068" s="70" t="s">
        <v>6656</v>
      </c>
      <c r="C7068" s="71" t="s">
        <v>6388</v>
      </c>
      <c r="D7068" s="72">
        <v>4555.0600000000004</v>
      </c>
    </row>
    <row r="7069" spans="1:4" x14ac:dyDescent="0.25">
      <c r="A7069" s="71">
        <v>88286</v>
      </c>
      <c r="B7069" s="70" t="s">
        <v>6657</v>
      </c>
      <c r="C7069" s="71" t="s">
        <v>44</v>
      </c>
      <c r="D7069" s="72">
        <v>25.73</v>
      </c>
    </row>
    <row r="7070" spans="1:4" x14ac:dyDescent="0.25">
      <c r="A7070" s="71">
        <v>88288</v>
      </c>
      <c r="B7070" s="70" t="s">
        <v>6658</v>
      </c>
      <c r="C7070" s="71" t="s">
        <v>44</v>
      </c>
      <c r="D7070" s="72">
        <v>17.27</v>
      </c>
    </row>
    <row r="7071" spans="1:4" x14ac:dyDescent="0.25">
      <c r="A7071" s="71">
        <v>101425</v>
      </c>
      <c r="B7071" s="70" t="s">
        <v>6658</v>
      </c>
      <c r="C7071" s="71" t="s">
        <v>6388</v>
      </c>
      <c r="D7071" s="72">
        <v>3049.07</v>
      </c>
    </row>
    <row r="7072" spans="1:4" x14ac:dyDescent="0.25">
      <c r="A7072" s="71">
        <v>101426</v>
      </c>
      <c r="B7072" s="70" t="s">
        <v>6659</v>
      </c>
      <c r="C7072" s="71" t="s">
        <v>6388</v>
      </c>
      <c r="D7072" s="72">
        <v>4714.21</v>
      </c>
    </row>
    <row r="7073" spans="1:4" x14ac:dyDescent="0.25">
      <c r="A7073" s="71">
        <v>88291</v>
      </c>
      <c r="B7073" s="70" t="s">
        <v>6660</v>
      </c>
      <c r="C7073" s="71" t="s">
        <v>44</v>
      </c>
      <c r="D7073" s="72">
        <v>28.62</v>
      </c>
    </row>
    <row r="7074" spans="1:4" x14ac:dyDescent="0.25">
      <c r="A7074" s="71">
        <v>101427</v>
      </c>
      <c r="B7074" s="70" t="s">
        <v>6660</v>
      </c>
      <c r="C7074" s="71" t="s">
        <v>6388</v>
      </c>
      <c r="D7074" s="72">
        <v>5064.83</v>
      </c>
    </row>
    <row r="7075" spans="1:4" x14ac:dyDescent="0.25">
      <c r="A7075" s="71">
        <v>101428</v>
      </c>
      <c r="B7075" s="70" t="s">
        <v>6661</v>
      </c>
      <c r="C7075" s="71" t="s">
        <v>6388</v>
      </c>
      <c r="D7075" s="72">
        <v>4563.32</v>
      </c>
    </row>
    <row r="7076" spans="1:4" x14ac:dyDescent="0.25">
      <c r="A7076" s="71">
        <v>88377</v>
      </c>
      <c r="B7076" s="70" t="s">
        <v>6662</v>
      </c>
      <c r="C7076" s="71" t="s">
        <v>44</v>
      </c>
      <c r="D7076" s="72">
        <v>25.74</v>
      </c>
    </row>
    <row r="7077" spans="1:4" x14ac:dyDescent="0.25">
      <c r="A7077" s="71">
        <v>101429</v>
      </c>
      <c r="B7077" s="70" t="s">
        <v>6663</v>
      </c>
      <c r="C7077" s="71" t="s">
        <v>6388</v>
      </c>
      <c r="D7077" s="72">
        <v>4136.16</v>
      </c>
    </row>
    <row r="7078" spans="1:4" x14ac:dyDescent="0.25">
      <c r="A7078" s="71">
        <v>88292</v>
      </c>
      <c r="B7078" s="70" t="s">
        <v>6664</v>
      </c>
      <c r="C7078" s="71" t="s">
        <v>44</v>
      </c>
      <c r="D7078" s="72">
        <v>23.29</v>
      </c>
    </row>
    <row r="7079" spans="1:4" x14ac:dyDescent="0.25">
      <c r="A7079" s="71">
        <v>88293</v>
      </c>
      <c r="B7079" s="70" t="s">
        <v>6665</v>
      </c>
      <c r="C7079" s="71" t="s">
        <v>44</v>
      </c>
      <c r="D7079" s="72">
        <v>28.62</v>
      </c>
    </row>
    <row r="7080" spans="1:4" x14ac:dyDescent="0.25">
      <c r="A7080" s="71">
        <v>101430</v>
      </c>
      <c r="B7080" s="70" t="s">
        <v>6666</v>
      </c>
      <c r="C7080" s="71" t="s">
        <v>6388</v>
      </c>
      <c r="D7080" s="72">
        <v>5064.83</v>
      </c>
    </row>
    <row r="7081" spans="1:4" x14ac:dyDescent="0.25">
      <c r="A7081" s="71">
        <v>88294</v>
      </c>
      <c r="B7081" s="70" t="s">
        <v>6667</v>
      </c>
      <c r="C7081" s="71" t="s">
        <v>44</v>
      </c>
      <c r="D7081" s="72">
        <v>31.74</v>
      </c>
    </row>
    <row r="7082" spans="1:4" x14ac:dyDescent="0.25">
      <c r="A7082" s="71">
        <v>101431</v>
      </c>
      <c r="B7082" s="70" t="s">
        <v>6667</v>
      </c>
      <c r="C7082" s="71" t="s">
        <v>6388</v>
      </c>
      <c r="D7082" s="72">
        <v>5603.98</v>
      </c>
    </row>
    <row r="7083" spans="1:4" x14ac:dyDescent="0.25">
      <c r="A7083" s="71">
        <v>88295</v>
      </c>
      <c r="B7083" s="70" t="s">
        <v>6668</v>
      </c>
      <c r="C7083" s="71" t="s">
        <v>44</v>
      </c>
      <c r="D7083" s="72">
        <v>27.44</v>
      </c>
    </row>
    <row r="7084" spans="1:4" x14ac:dyDescent="0.25">
      <c r="A7084" s="71">
        <v>101432</v>
      </c>
      <c r="B7084" s="70" t="s">
        <v>6669</v>
      </c>
      <c r="C7084" s="71" t="s">
        <v>6388</v>
      </c>
      <c r="D7084" s="72">
        <v>4852.03</v>
      </c>
    </row>
    <row r="7085" spans="1:4" x14ac:dyDescent="0.25">
      <c r="A7085" s="71">
        <v>88296</v>
      </c>
      <c r="B7085" s="70" t="s">
        <v>6670</v>
      </c>
      <c r="C7085" s="71" t="s">
        <v>44</v>
      </c>
      <c r="D7085" s="72">
        <v>32.92</v>
      </c>
    </row>
    <row r="7086" spans="1:4" x14ac:dyDescent="0.25">
      <c r="A7086" s="71">
        <v>101433</v>
      </c>
      <c r="B7086" s="70" t="s">
        <v>6670</v>
      </c>
      <c r="C7086" s="71" t="s">
        <v>6388</v>
      </c>
      <c r="D7086" s="72">
        <v>5807.28</v>
      </c>
    </row>
    <row r="7087" spans="1:4" x14ac:dyDescent="0.25">
      <c r="A7087" s="71">
        <v>101434</v>
      </c>
      <c r="B7087" s="70" t="s">
        <v>6671</v>
      </c>
      <c r="C7087" s="71" t="s">
        <v>6388</v>
      </c>
      <c r="D7087" s="72">
        <v>4344.4399999999996</v>
      </c>
    </row>
    <row r="7088" spans="1:4" x14ac:dyDescent="0.25">
      <c r="A7088" s="71">
        <v>88298</v>
      </c>
      <c r="B7088" s="70" t="s">
        <v>6672</v>
      </c>
      <c r="C7088" s="71" t="s">
        <v>44</v>
      </c>
      <c r="D7088" s="72">
        <v>24.94</v>
      </c>
    </row>
    <row r="7089" spans="1:4" x14ac:dyDescent="0.25">
      <c r="A7089" s="71">
        <v>101436</v>
      </c>
      <c r="B7089" s="70" t="s">
        <v>6672</v>
      </c>
      <c r="C7089" s="71" t="s">
        <v>6388</v>
      </c>
      <c r="D7089" s="72">
        <v>4424.01</v>
      </c>
    </row>
    <row r="7090" spans="1:4" x14ac:dyDescent="0.25">
      <c r="A7090" s="71">
        <v>101437</v>
      </c>
      <c r="B7090" s="70" t="s">
        <v>6673</v>
      </c>
      <c r="C7090" s="71" t="s">
        <v>6388</v>
      </c>
      <c r="D7090" s="72">
        <v>7008.73</v>
      </c>
    </row>
    <row r="7091" spans="1:4" x14ac:dyDescent="0.25">
      <c r="A7091" s="71">
        <v>88299</v>
      </c>
      <c r="B7091" s="70" t="s">
        <v>6674</v>
      </c>
      <c r="C7091" s="71" t="s">
        <v>44</v>
      </c>
      <c r="D7091" s="72">
        <v>39.770000000000003</v>
      </c>
    </row>
    <row r="7092" spans="1:4" x14ac:dyDescent="0.25">
      <c r="A7092" s="71">
        <v>88300</v>
      </c>
      <c r="B7092" s="70" t="s">
        <v>6675</v>
      </c>
      <c r="C7092" s="71" t="s">
        <v>44</v>
      </c>
      <c r="D7092" s="72">
        <v>39.770000000000003</v>
      </c>
    </row>
    <row r="7093" spans="1:4" x14ac:dyDescent="0.25">
      <c r="A7093" s="71">
        <v>101438</v>
      </c>
      <c r="B7093" s="70" t="s">
        <v>6675</v>
      </c>
      <c r="C7093" s="71" t="s">
        <v>6388</v>
      </c>
      <c r="D7093" s="72">
        <v>7008.73</v>
      </c>
    </row>
    <row r="7094" spans="1:4" x14ac:dyDescent="0.25">
      <c r="A7094" s="71">
        <v>88297</v>
      </c>
      <c r="B7094" s="70" t="s">
        <v>6676</v>
      </c>
      <c r="C7094" s="71" t="s">
        <v>44</v>
      </c>
      <c r="D7094" s="72">
        <v>28.77</v>
      </c>
    </row>
    <row r="7095" spans="1:4" x14ac:dyDescent="0.25">
      <c r="A7095" s="71">
        <v>101435</v>
      </c>
      <c r="B7095" s="70" t="s">
        <v>6677</v>
      </c>
      <c r="C7095" s="71" t="s">
        <v>6388</v>
      </c>
      <c r="D7095" s="72">
        <v>5085.8900000000003</v>
      </c>
    </row>
    <row r="7096" spans="1:4" x14ac:dyDescent="0.25">
      <c r="A7096" s="71">
        <v>101440</v>
      </c>
      <c r="B7096" s="70" t="s">
        <v>6678</v>
      </c>
      <c r="C7096" s="71" t="s">
        <v>6388</v>
      </c>
      <c r="D7096" s="72">
        <v>5064.83</v>
      </c>
    </row>
    <row r="7097" spans="1:4" x14ac:dyDescent="0.25">
      <c r="A7097" s="71">
        <v>88302</v>
      </c>
      <c r="B7097" s="70" t="s">
        <v>6679</v>
      </c>
      <c r="C7097" s="71" t="s">
        <v>44</v>
      </c>
      <c r="D7097" s="72">
        <v>28.62</v>
      </c>
    </row>
    <row r="7098" spans="1:4" x14ac:dyDescent="0.25">
      <c r="A7098" s="71">
        <v>88301</v>
      </c>
      <c r="B7098" s="70" t="s">
        <v>6680</v>
      </c>
      <c r="C7098" s="71" t="s">
        <v>44</v>
      </c>
      <c r="D7098" s="72">
        <v>28.62</v>
      </c>
    </row>
    <row r="7099" spans="1:4" x14ac:dyDescent="0.25">
      <c r="A7099" s="71">
        <v>101439</v>
      </c>
      <c r="B7099" s="70" t="s">
        <v>6680</v>
      </c>
      <c r="C7099" s="71" t="s">
        <v>6388</v>
      </c>
      <c r="D7099" s="72">
        <v>5064.83</v>
      </c>
    </row>
    <row r="7100" spans="1:4" x14ac:dyDescent="0.25">
      <c r="A7100" s="71">
        <v>88303</v>
      </c>
      <c r="B7100" s="70" t="s">
        <v>6681</v>
      </c>
      <c r="C7100" s="71" t="s">
        <v>44</v>
      </c>
      <c r="D7100" s="72">
        <v>26.32</v>
      </c>
    </row>
    <row r="7101" spans="1:4" x14ac:dyDescent="0.25">
      <c r="A7101" s="71">
        <v>101441</v>
      </c>
      <c r="B7101" s="70" t="s">
        <v>6681</v>
      </c>
      <c r="C7101" s="71" t="s">
        <v>6388</v>
      </c>
      <c r="D7101" s="72">
        <v>4665.3900000000003</v>
      </c>
    </row>
    <row r="7102" spans="1:4" x14ac:dyDescent="0.25">
      <c r="A7102" s="71">
        <v>88304</v>
      </c>
      <c r="B7102" s="70" t="s">
        <v>6682</v>
      </c>
      <c r="C7102" s="71" t="s">
        <v>44</v>
      </c>
      <c r="D7102" s="72">
        <v>39.770000000000003</v>
      </c>
    </row>
    <row r="7103" spans="1:4" x14ac:dyDescent="0.25">
      <c r="A7103" s="71">
        <v>101443</v>
      </c>
      <c r="B7103" s="70" t="s">
        <v>6682</v>
      </c>
      <c r="C7103" s="71" t="s">
        <v>6388</v>
      </c>
      <c r="D7103" s="72">
        <v>7008.73</v>
      </c>
    </row>
    <row r="7104" spans="1:4" x14ac:dyDescent="0.25">
      <c r="A7104" s="71">
        <v>88306</v>
      </c>
      <c r="B7104" s="70" t="s">
        <v>6683</v>
      </c>
      <c r="C7104" s="71" t="s">
        <v>44</v>
      </c>
      <c r="D7104" s="72">
        <v>24.5</v>
      </c>
    </row>
    <row r="7105" spans="1:4" x14ac:dyDescent="0.25">
      <c r="A7105" s="71">
        <v>88307</v>
      </c>
      <c r="B7105" s="70" t="s">
        <v>6684</v>
      </c>
      <c r="C7105" s="71" t="s">
        <v>44</v>
      </c>
      <c r="D7105" s="72">
        <v>26.61</v>
      </c>
    </row>
    <row r="7106" spans="1:4" x14ac:dyDescent="0.25">
      <c r="A7106" s="71">
        <v>88308</v>
      </c>
      <c r="B7106" s="70" t="s">
        <v>6685</v>
      </c>
      <c r="C7106" s="71" t="s">
        <v>44</v>
      </c>
      <c r="D7106" s="72">
        <v>25.63</v>
      </c>
    </row>
    <row r="7107" spans="1:4" x14ac:dyDescent="0.25">
      <c r="A7107" s="71">
        <v>101444</v>
      </c>
      <c r="B7107" s="70" t="s">
        <v>6685</v>
      </c>
      <c r="C7107" s="71" t="s">
        <v>6388</v>
      </c>
      <c r="D7107" s="72">
        <v>4555.49</v>
      </c>
    </row>
    <row r="7108" spans="1:4" x14ac:dyDescent="0.25">
      <c r="A7108" s="71">
        <v>88309</v>
      </c>
      <c r="B7108" s="70" t="s">
        <v>45</v>
      </c>
      <c r="C7108" s="71" t="s">
        <v>44</v>
      </c>
      <c r="D7108" s="72">
        <v>25.75</v>
      </c>
    </row>
    <row r="7109" spans="1:4" x14ac:dyDescent="0.25">
      <c r="A7109" s="71">
        <v>101445</v>
      </c>
      <c r="B7109" s="70" t="s">
        <v>45</v>
      </c>
      <c r="C7109" s="71" t="s">
        <v>6388</v>
      </c>
      <c r="D7109" s="72">
        <v>4571.7</v>
      </c>
    </row>
    <row r="7110" spans="1:4" x14ac:dyDescent="0.25">
      <c r="A7110" s="71">
        <v>88310</v>
      </c>
      <c r="B7110" s="70" t="s">
        <v>6686</v>
      </c>
      <c r="C7110" s="71" t="s">
        <v>44</v>
      </c>
      <c r="D7110" s="72">
        <v>27.44</v>
      </c>
    </row>
    <row r="7111" spans="1:4" x14ac:dyDescent="0.25">
      <c r="A7111" s="71">
        <v>101446</v>
      </c>
      <c r="B7111" s="70" t="s">
        <v>6686</v>
      </c>
      <c r="C7111" s="71" t="s">
        <v>6388</v>
      </c>
      <c r="D7111" s="72">
        <v>4896.26</v>
      </c>
    </row>
    <row r="7112" spans="1:4" x14ac:dyDescent="0.25">
      <c r="A7112" s="71">
        <v>88311</v>
      </c>
      <c r="B7112" s="70" t="s">
        <v>6687</v>
      </c>
      <c r="C7112" s="71" t="s">
        <v>44</v>
      </c>
      <c r="D7112" s="72">
        <v>26.87</v>
      </c>
    </row>
    <row r="7113" spans="1:4" x14ac:dyDescent="0.25">
      <c r="A7113" s="71">
        <v>101447</v>
      </c>
      <c r="B7113" s="70" t="s">
        <v>6687</v>
      </c>
      <c r="C7113" s="71" t="s">
        <v>6388</v>
      </c>
      <c r="D7113" s="72">
        <v>4798.46</v>
      </c>
    </row>
    <row r="7114" spans="1:4" x14ac:dyDescent="0.25">
      <c r="A7114" s="71">
        <v>88312</v>
      </c>
      <c r="B7114" s="70" t="s">
        <v>6688</v>
      </c>
      <c r="C7114" s="71" t="s">
        <v>44</v>
      </c>
      <c r="D7114" s="72">
        <v>27.44</v>
      </c>
    </row>
    <row r="7115" spans="1:4" x14ac:dyDescent="0.25">
      <c r="A7115" s="71">
        <v>101448</v>
      </c>
      <c r="B7115" s="70" t="s">
        <v>6688</v>
      </c>
      <c r="C7115" s="71" t="s">
        <v>6388</v>
      </c>
      <c r="D7115" s="72">
        <v>4896.26</v>
      </c>
    </row>
    <row r="7116" spans="1:4" x14ac:dyDescent="0.25">
      <c r="A7116" s="71">
        <v>101449</v>
      </c>
      <c r="B7116" s="70" t="s">
        <v>6689</v>
      </c>
      <c r="C7116" s="71" t="s">
        <v>6388</v>
      </c>
      <c r="D7116" s="72">
        <v>4824.17</v>
      </c>
    </row>
    <row r="7117" spans="1:4" x14ac:dyDescent="0.25">
      <c r="A7117" s="71">
        <v>88313</v>
      </c>
      <c r="B7117" s="70" t="s">
        <v>6690</v>
      </c>
      <c r="C7117" s="71" t="s">
        <v>44</v>
      </c>
      <c r="D7117" s="72">
        <v>27.32</v>
      </c>
    </row>
    <row r="7118" spans="1:4" x14ac:dyDescent="0.25">
      <c r="A7118" s="71">
        <v>88314</v>
      </c>
      <c r="B7118" s="70" t="s">
        <v>6691</v>
      </c>
      <c r="C7118" s="71" t="s">
        <v>44</v>
      </c>
      <c r="D7118" s="72">
        <v>22.43</v>
      </c>
    </row>
    <row r="7119" spans="1:4" x14ac:dyDescent="0.25">
      <c r="A7119" s="71">
        <v>88315</v>
      </c>
      <c r="B7119" s="70" t="s">
        <v>6692</v>
      </c>
      <c r="C7119" s="71" t="s">
        <v>44</v>
      </c>
      <c r="D7119" s="72">
        <v>26.02</v>
      </c>
    </row>
    <row r="7120" spans="1:4" x14ac:dyDescent="0.25">
      <c r="A7120" s="71">
        <v>101451</v>
      </c>
      <c r="B7120" s="70" t="s">
        <v>6692</v>
      </c>
      <c r="C7120" s="71" t="s">
        <v>6388</v>
      </c>
      <c r="D7120" s="72">
        <v>4628.07</v>
      </c>
    </row>
    <row r="7121" spans="1:4" x14ac:dyDescent="0.25">
      <c r="A7121" s="71">
        <v>88316</v>
      </c>
      <c r="B7121" s="70" t="s">
        <v>46</v>
      </c>
      <c r="C7121" s="71" t="s">
        <v>44</v>
      </c>
      <c r="D7121" s="72">
        <v>20.74</v>
      </c>
    </row>
    <row r="7122" spans="1:4" x14ac:dyDescent="0.25">
      <c r="A7122" s="71">
        <v>101452</v>
      </c>
      <c r="B7122" s="70" t="s">
        <v>6693</v>
      </c>
      <c r="C7122" s="71" t="s">
        <v>6388</v>
      </c>
      <c r="D7122" s="72">
        <v>3698.85</v>
      </c>
    </row>
    <row r="7123" spans="1:4" x14ac:dyDescent="0.25">
      <c r="A7123" s="71">
        <v>95967</v>
      </c>
      <c r="B7123" s="70" t="s">
        <v>6694</v>
      </c>
      <c r="C7123" s="71" t="s">
        <v>44</v>
      </c>
      <c r="D7123" s="72">
        <v>162.11000000000001</v>
      </c>
    </row>
    <row r="7124" spans="1:4" x14ac:dyDescent="0.25">
      <c r="A7124" s="71">
        <v>88318</v>
      </c>
      <c r="B7124" s="70" t="s">
        <v>6695</v>
      </c>
      <c r="C7124" s="71" t="s">
        <v>44</v>
      </c>
      <c r="D7124" s="72">
        <v>29.88</v>
      </c>
    </row>
    <row r="7125" spans="1:4" x14ac:dyDescent="0.25">
      <c r="A7125" s="71">
        <v>88317</v>
      </c>
      <c r="B7125" s="70" t="s">
        <v>6696</v>
      </c>
      <c r="C7125" s="71" t="s">
        <v>44</v>
      </c>
      <c r="D7125" s="72">
        <v>26.51</v>
      </c>
    </row>
    <row r="7126" spans="1:4" x14ac:dyDescent="0.25">
      <c r="A7126" s="71">
        <v>101453</v>
      </c>
      <c r="B7126" s="70" t="s">
        <v>6696</v>
      </c>
      <c r="C7126" s="71" t="s">
        <v>6388</v>
      </c>
      <c r="D7126" s="72">
        <v>4724.13</v>
      </c>
    </row>
    <row r="7127" spans="1:4" x14ac:dyDescent="0.25">
      <c r="A7127" s="71">
        <v>101454</v>
      </c>
      <c r="B7127" s="70" t="s">
        <v>6697</v>
      </c>
      <c r="C7127" s="71" t="s">
        <v>6388</v>
      </c>
      <c r="D7127" s="72">
        <v>5314.62</v>
      </c>
    </row>
    <row r="7128" spans="1:4" x14ac:dyDescent="0.25">
      <c r="A7128" s="71">
        <v>100533</v>
      </c>
      <c r="B7128" s="70" t="s">
        <v>6698</v>
      </c>
      <c r="C7128" s="71" t="s">
        <v>44</v>
      </c>
      <c r="D7128" s="72">
        <v>21.36</v>
      </c>
    </row>
    <row r="7129" spans="1:4" x14ac:dyDescent="0.25">
      <c r="A7129" s="71">
        <v>100534</v>
      </c>
      <c r="B7129" s="70" t="s">
        <v>6698</v>
      </c>
      <c r="C7129" s="71" t="s">
        <v>6388</v>
      </c>
      <c r="D7129" s="72">
        <v>3769.3</v>
      </c>
    </row>
    <row r="7130" spans="1:4" x14ac:dyDescent="0.25">
      <c r="A7130" s="71">
        <v>88323</v>
      </c>
      <c r="B7130" s="70" t="s">
        <v>6699</v>
      </c>
      <c r="C7130" s="71" t="s">
        <v>44</v>
      </c>
      <c r="D7130" s="72">
        <v>25.11</v>
      </c>
    </row>
    <row r="7131" spans="1:4" x14ac:dyDescent="0.25">
      <c r="A7131" s="71">
        <v>101458</v>
      </c>
      <c r="B7131" s="70" t="s">
        <v>6700</v>
      </c>
      <c r="C7131" s="71" t="s">
        <v>6388</v>
      </c>
      <c r="D7131" s="72">
        <v>4465.12</v>
      </c>
    </row>
    <row r="7132" spans="1:4" x14ac:dyDescent="0.25">
      <c r="A7132" s="71">
        <v>90781</v>
      </c>
      <c r="B7132" s="70" t="s">
        <v>6701</v>
      </c>
      <c r="C7132" s="71" t="s">
        <v>44</v>
      </c>
      <c r="D7132" s="72">
        <v>26.2</v>
      </c>
    </row>
    <row r="7133" spans="1:4" x14ac:dyDescent="0.25">
      <c r="A7133" s="71">
        <v>94296</v>
      </c>
      <c r="B7133" s="70" t="s">
        <v>6701</v>
      </c>
      <c r="C7133" s="71" t="s">
        <v>6388</v>
      </c>
      <c r="D7133" s="72">
        <v>4604.84</v>
      </c>
    </row>
    <row r="7134" spans="1:4" x14ac:dyDescent="0.25">
      <c r="A7134" s="71">
        <v>88324</v>
      </c>
      <c r="B7134" s="70" t="s">
        <v>6702</v>
      </c>
      <c r="C7134" s="71" t="s">
        <v>44</v>
      </c>
      <c r="D7134" s="72">
        <v>28.77</v>
      </c>
    </row>
    <row r="7135" spans="1:4" x14ac:dyDescent="0.25">
      <c r="A7135" s="71">
        <v>88321</v>
      </c>
      <c r="B7135" s="70" t="s">
        <v>6703</v>
      </c>
      <c r="C7135" s="71" t="s">
        <v>44</v>
      </c>
      <c r="D7135" s="72">
        <v>34.07</v>
      </c>
    </row>
    <row r="7136" spans="1:4" x14ac:dyDescent="0.25">
      <c r="A7136" s="71">
        <v>101456</v>
      </c>
      <c r="B7136" s="70" t="s">
        <v>6704</v>
      </c>
      <c r="C7136" s="71" t="s">
        <v>6388</v>
      </c>
      <c r="D7136" s="72">
        <v>5978.87</v>
      </c>
    </row>
    <row r="7137" spans="1:4" x14ac:dyDescent="0.25">
      <c r="A7137" s="71">
        <v>88322</v>
      </c>
      <c r="B7137" s="70" t="s">
        <v>6705</v>
      </c>
      <c r="C7137" s="71" t="s">
        <v>44</v>
      </c>
      <c r="D7137" s="72">
        <v>49.11</v>
      </c>
    </row>
    <row r="7138" spans="1:4" x14ac:dyDescent="0.25">
      <c r="A7138" s="71">
        <v>100309</v>
      </c>
      <c r="B7138" s="70" t="s">
        <v>6706</v>
      </c>
      <c r="C7138" s="71" t="s">
        <v>44</v>
      </c>
      <c r="D7138" s="72">
        <v>33.15</v>
      </c>
    </row>
    <row r="7139" spans="1:4" x14ac:dyDescent="0.25">
      <c r="A7139" s="71">
        <v>100321</v>
      </c>
      <c r="B7139" s="70" t="s">
        <v>6706</v>
      </c>
      <c r="C7139" s="71" t="s">
        <v>6388</v>
      </c>
      <c r="D7139" s="72">
        <v>5804.7</v>
      </c>
    </row>
    <row r="7140" spans="1:4" x14ac:dyDescent="0.25">
      <c r="A7140" s="71">
        <v>101457</v>
      </c>
      <c r="B7140" s="70" t="s">
        <v>6707</v>
      </c>
      <c r="C7140" s="71" t="s">
        <v>6388</v>
      </c>
      <c r="D7140" s="72">
        <v>9088.41</v>
      </c>
    </row>
    <row r="7141" spans="1:4" x14ac:dyDescent="0.25">
      <c r="A7141" s="71">
        <v>88325</v>
      </c>
      <c r="B7141" s="70" t="s">
        <v>6708</v>
      </c>
      <c r="C7141" s="71" t="s">
        <v>44</v>
      </c>
      <c r="D7141" s="72">
        <v>22.95</v>
      </c>
    </row>
    <row r="7142" spans="1:4" x14ac:dyDescent="0.25">
      <c r="A7142" s="71">
        <v>101459</v>
      </c>
      <c r="B7142" s="70" t="s">
        <v>6708</v>
      </c>
      <c r="C7142" s="71" t="s">
        <v>6388</v>
      </c>
      <c r="D7142" s="72">
        <v>4090</v>
      </c>
    </row>
    <row r="7143" spans="1:4" x14ac:dyDescent="0.25">
      <c r="A7143" s="71">
        <v>100289</v>
      </c>
      <c r="B7143" s="70" t="s">
        <v>6709</v>
      </c>
      <c r="C7143" s="71" t="s">
        <v>44</v>
      </c>
      <c r="D7143" s="72">
        <v>20.51</v>
      </c>
    </row>
    <row r="7144" spans="1:4" x14ac:dyDescent="0.25">
      <c r="A7144" s="71">
        <v>101460</v>
      </c>
      <c r="B7144" s="70" t="s">
        <v>6709</v>
      </c>
      <c r="C7144" s="71" t="s">
        <v>6388</v>
      </c>
      <c r="D7144" s="72">
        <v>3668.48</v>
      </c>
    </row>
    <row r="7145" spans="1:4" x14ac:dyDescent="0.25">
      <c r="A7145" s="71">
        <v>105011</v>
      </c>
      <c r="B7145" s="70" t="s">
        <v>6710</v>
      </c>
      <c r="C7145" s="71" t="s">
        <v>16</v>
      </c>
      <c r="D7145" s="72">
        <v>0.56999999999999995</v>
      </c>
    </row>
    <row r="7146" spans="1:4" x14ac:dyDescent="0.25">
      <c r="A7146" s="71">
        <v>99061</v>
      </c>
      <c r="B7146" s="70" t="s">
        <v>6711</v>
      </c>
      <c r="C7146" s="71" t="s">
        <v>14</v>
      </c>
      <c r="D7146" s="72">
        <v>109.28</v>
      </c>
    </row>
    <row r="7147" spans="1:4" x14ac:dyDescent="0.25">
      <c r="A7147" s="71">
        <v>99060</v>
      </c>
      <c r="B7147" s="70" t="s">
        <v>6712</v>
      </c>
      <c r="C7147" s="71" t="s">
        <v>14</v>
      </c>
      <c r="D7147" s="72">
        <v>178.09</v>
      </c>
    </row>
    <row r="7148" spans="1:4" x14ac:dyDescent="0.25">
      <c r="A7148" s="71">
        <v>105008</v>
      </c>
      <c r="B7148" s="70" t="s">
        <v>6713</v>
      </c>
      <c r="C7148" s="71" t="s">
        <v>14</v>
      </c>
      <c r="D7148" s="72">
        <v>0</v>
      </c>
    </row>
    <row r="7149" spans="1:4" x14ac:dyDescent="0.25">
      <c r="A7149" s="71">
        <v>105009</v>
      </c>
      <c r="B7149" s="70" t="s">
        <v>19373</v>
      </c>
      <c r="C7149" s="71" t="s">
        <v>16</v>
      </c>
      <c r="D7149" s="72">
        <v>73.760000000000005</v>
      </c>
    </row>
    <row r="7150" spans="1:4" x14ac:dyDescent="0.25">
      <c r="A7150" s="71">
        <v>99059</v>
      </c>
      <c r="B7150" s="70" t="s">
        <v>19374</v>
      </c>
      <c r="C7150" s="71" t="s">
        <v>16</v>
      </c>
      <c r="D7150" s="72">
        <v>60.23</v>
      </c>
    </row>
    <row r="7151" spans="1:4" x14ac:dyDescent="0.25">
      <c r="A7151" s="71">
        <v>105137</v>
      </c>
      <c r="B7151" s="70" t="s">
        <v>6714</v>
      </c>
      <c r="C7151" s="71" t="s">
        <v>16</v>
      </c>
      <c r="D7151" s="72">
        <v>0</v>
      </c>
    </row>
    <row r="7152" spans="1:4" x14ac:dyDescent="0.25">
      <c r="A7152" s="71">
        <v>105136</v>
      </c>
      <c r="B7152" s="70" t="s">
        <v>6715</v>
      </c>
      <c r="C7152" s="71" t="s">
        <v>14</v>
      </c>
      <c r="D7152" s="72">
        <v>0</v>
      </c>
    </row>
    <row r="7153" spans="1:4" x14ac:dyDescent="0.25">
      <c r="A7153" s="71">
        <v>105007</v>
      </c>
      <c r="B7153" s="70" t="s">
        <v>6716</v>
      </c>
      <c r="C7153" s="71" t="s">
        <v>14</v>
      </c>
      <c r="D7153" s="72">
        <v>34.51</v>
      </c>
    </row>
    <row r="7154" spans="1:4" x14ac:dyDescent="0.25">
      <c r="A7154" s="71">
        <v>99063</v>
      </c>
      <c r="B7154" s="70" t="s">
        <v>6717</v>
      </c>
      <c r="C7154" s="71" t="s">
        <v>16</v>
      </c>
      <c r="D7154" s="72">
        <v>8.6199999999999992</v>
      </c>
    </row>
    <row r="7155" spans="1:4" x14ac:dyDescent="0.25">
      <c r="A7155" s="71">
        <v>105010</v>
      </c>
      <c r="B7155" s="70" t="s">
        <v>6718</v>
      </c>
      <c r="C7155" s="71" t="s">
        <v>14</v>
      </c>
      <c r="D7155" s="72">
        <v>0</v>
      </c>
    </row>
    <row r="7156" spans="1:4" x14ac:dyDescent="0.25">
      <c r="A7156" s="71">
        <v>99062</v>
      </c>
      <c r="B7156" s="70" t="s">
        <v>6719</v>
      </c>
      <c r="C7156" s="71" t="s">
        <v>14</v>
      </c>
      <c r="D7156" s="72">
        <v>1.87</v>
      </c>
    </row>
    <row r="7157" spans="1:4" x14ac:dyDescent="0.25">
      <c r="A7157" s="71">
        <v>100857</v>
      </c>
      <c r="B7157" s="70" t="s">
        <v>6720</v>
      </c>
      <c r="C7157" s="71" t="s">
        <v>14</v>
      </c>
      <c r="D7157" s="72">
        <v>558.54999999999995</v>
      </c>
    </row>
    <row r="7158" spans="1:4" x14ac:dyDescent="0.25">
      <c r="A7158" s="71">
        <v>86905</v>
      </c>
      <c r="B7158" s="70" t="s">
        <v>6721</v>
      </c>
      <c r="C7158" s="71" t="s">
        <v>14</v>
      </c>
      <c r="D7158" s="72">
        <v>429.69</v>
      </c>
    </row>
    <row r="7159" spans="1:4" x14ac:dyDescent="0.25">
      <c r="A7159" s="71">
        <v>86908</v>
      </c>
      <c r="B7159" s="70" t="s">
        <v>6722</v>
      </c>
      <c r="C7159" s="71" t="s">
        <v>14</v>
      </c>
      <c r="D7159" s="72">
        <v>515.52</v>
      </c>
    </row>
    <row r="7160" spans="1:4" x14ac:dyDescent="0.25">
      <c r="A7160" s="71">
        <v>100849</v>
      </c>
      <c r="B7160" s="70" t="s">
        <v>6723</v>
      </c>
      <c r="C7160" s="71" t="s">
        <v>14</v>
      </c>
      <c r="D7160" s="72">
        <v>44.79</v>
      </c>
    </row>
    <row r="7161" spans="1:4" x14ac:dyDescent="0.25">
      <c r="A7161" s="71">
        <v>100851</v>
      </c>
      <c r="B7161" s="70" t="s">
        <v>6724</v>
      </c>
      <c r="C7161" s="71" t="s">
        <v>14</v>
      </c>
      <c r="D7161" s="72">
        <v>89.85</v>
      </c>
    </row>
    <row r="7162" spans="1:4" x14ac:dyDescent="0.25">
      <c r="A7162" s="71">
        <v>100850</v>
      </c>
      <c r="B7162" s="70" t="s">
        <v>6725</v>
      </c>
      <c r="C7162" s="71" t="s">
        <v>14</v>
      </c>
      <c r="D7162" s="72">
        <v>0</v>
      </c>
    </row>
    <row r="7163" spans="1:4" x14ac:dyDescent="0.25">
      <c r="A7163" s="71">
        <v>86895</v>
      </c>
      <c r="B7163" s="70" t="s">
        <v>6726</v>
      </c>
      <c r="C7163" s="71" t="s">
        <v>14</v>
      </c>
      <c r="D7163" s="72">
        <v>378.66</v>
      </c>
    </row>
    <row r="7164" spans="1:4" x14ac:dyDescent="0.25">
      <c r="A7164" s="71">
        <v>86889</v>
      </c>
      <c r="B7164" s="70" t="s">
        <v>6727</v>
      </c>
      <c r="C7164" s="71" t="s">
        <v>14</v>
      </c>
      <c r="D7164" s="72">
        <v>802.96</v>
      </c>
    </row>
    <row r="7165" spans="1:4" x14ac:dyDescent="0.25">
      <c r="A7165" s="71">
        <v>86899</v>
      </c>
      <c r="B7165" s="70" t="s">
        <v>6728</v>
      </c>
      <c r="C7165" s="71" t="s">
        <v>14</v>
      </c>
      <c r="D7165" s="72">
        <v>397.52</v>
      </c>
    </row>
    <row r="7166" spans="1:4" x14ac:dyDescent="0.25">
      <c r="A7166" s="71">
        <v>86893</v>
      </c>
      <c r="B7166" s="70" t="s">
        <v>6729</v>
      </c>
      <c r="C7166" s="71" t="s">
        <v>14</v>
      </c>
      <c r="D7166" s="72">
        <v>853.22</v>
      </c>
    </row>
    <row r="7167" spans="1:4" x14ac:dyDescent="0.25">
      <c r="A7167" s="71">
        <v>86934</v>
      </c>
      <c r="B7167" s="70" t="s">
        <v>6730</v>
      </c>
      <c r="C7167" s="71" t="s">
        <v>14</v>
      </c>
      <c r="D7167" s="72">
        <v>485.64</v>
      </c>
    </row>
    <row r="7168" spans="1:4" x14ac:dyDescent="0.25">
      <c r="A7168" s="71">
        <v>86933</v>
      </c>
      <c r="B7168" s="70" t="s">
        <v>6731</v>
      </c>
      <c r="C7168" s="71" t="s">
        <v>14</v>
      </c>
      <c r="D7168" s="72">
        <v>495.99</v>
      </c>
    </row>
    <row r="7169" spans="1:4" x14ac:dyDescent="0.25">
      <c r="A7169" s="71">
        <v>86894</v>
      </c>
      <c r="B7169" s="70" t="s">
        <v>6732</v>
      </c>
      <c r="C7169" s="71" t="s">
        <v>14</v>
      </c>
      <c r="D7169" s="72">
        <v>353.63</v>
      </c>
    </row>
    <row r="7170" spans="1:4" x14ac:dyDescent="0.25">
      <c r="A7170" s="71">
        <v>93441</v>
      </c>
      <c r="B7170" s="70" t="s">
        <v>19375</v>
      </c>
      <c r="C7170" s="71" t="s">
        <v>14</v>
      </c>
      <c r="D7170" s="72">
        <v>1249.79</v>
      </c>
    </row>
    <row r="7171" spans="1:4" x14ac:dyDescent="0.25">
      <c r="A7171" s="71">
        <v>93396</v>
      </c>
      <c r="B7171" s="70" t="s">
        <v>19376</v>
      </c>
      <c r="C7171" s="71" t="s">
        <v>14</v>
      </c>
      <c r="D7171" s="72">
        <v>743.44</v>
      </c>
    </row>
    <row r="7172" spans="1:4" x14ac:dyDescent="0.25">
      <c r="A7172" s="71">
        <v>93442</v>
      </c>
      <c r="B7172" s="70" t="s">
        <v>19377</v>
      </c>
      <c r="C7172" s="71" t="s">
        <v>14</v>
      </c>
      <c r="D7172" s="72">
        <v>1675.09</v>
      </c>
    </row>
    <row r="7173" spans="1:4" x14ac:dyDescent="0.25">
      <c r="A7173" s="71">
        <v>86947</v>
      </c>
      <c r="B7173" s="70" t="s">
        <v>6733</v>
      </c>
      <c r="C7173" s="71" t="s">
        <v>14</v>
      </c>
      <c r="D7173" s="72">
        <v>1609.18</v>
      </c>
    </row>
    <row r="7174" spans="1:4" x14ac:dyDescent="0.25">
      <c r="A7174" s="71">
        <v>100875</v>
      </c>
      <c r="B7174" s="70" t="s">
        <v>6734</v>
      </c>
      <c r="C7174" s="71" t="s">
        <v>14</v>
      </c>
      <c r="D7174" s="72">
        <v>1075.03</v>
      </c>
    </row>
    <row r="7175" spans="1:4" x14ac:dyDescent="0.25">
      <c r="A7175" s="71">
        <v>100863</v>
      </c>
      <c r="B7175" s="70" t="s">
        <v>6735</v>
      </c>
      <c r="C7175" s="71" t="s">
        <v>14</v>
      </c>
      <c r="D7175" s="72">
        <v>608.48</v>
      </c>
    </row>
    <row r="7176" spans="1:4" x14ac:dyDescent="0.25">
      <c r="A7176" s="71">
        <v>100864</v>
      </c>
      <c r="B7176" s="70" t="s">
        <v>6736</v>
      </c>
      <c r="C7176" s="71" t="s">
        <v>14</v>
      </c>
      <c r="D7176" s="72">
        <v>666.1</v>
      </c>
    </row>
    <row r="7177" spans="1:4" x14ac:dyDescent="0.25">
      <c r="A7177" s="71">
        <v>100865</v>
      </c>
      <c r="B7177" s="70" t="s">
        <v>6737</v>
      </c>
      <c r="C7177" s="71" t="s">
        <v>14</v>
      </c>
      <c r="D7177" s="72">
        <v>581.55999999999995</v>
      </c>
    </row>
    <row r="7178" spans="1:4" x14ac:dyDescent="0.25">
      <c r="A7178" s="71">
        <v>100866</v>
      </c>
      <c r="B7178" s="70" t="s">
        <v>6738</v>
      </c>
      <c r="C7178" s="71" t="s">
        <v>14</v>
      </c>
      <c r="D7178" s="72">
        <v>317.31</v>
      </c>
    </row>
    <row r="7179" spans="1:4" x14ac:dyDescent="0.25">
      <c r="A7179" s="71">
        <v>100867</v>
      </c>
      <c r="B7179" s="70" t="s">
        <v>19378</v>
      </c>
      <c r="C7179" s="71" t="s">
        <v>14</v>
      </c>
      <c r="D7179" s="72">
        <v>336.31</v>
      </c>
    </row>
    <row r="7180" spans="1:4" x14ac:dyDescent="0.25">
      <c r="A7180" s="71">
        <v>100868</v>
      </c>
      <c r="B7180" s="70" t="s">
        <v>19379</v>
      </c>
      <c r="C7180" s="71" t="s">
        <v>14</v>
      </c>
      <c r="D7180" s="72">
        <v>348.95</v>
      </c>
    </row>
    <row r="7181" spans="1:4" x14ac:dyDescent="0.25">
      <c r="A7181" s="71">
        <v>100869</v>
      </c>
      <c r="B7181" s="70" t="s">
        <v>19380</v>
      </c>
      <c r="C7181" s="71" t="s">
        <v>14</v>
      </c>
      <c r="D7181" s="72">
        <v>358.65</v>
      </c>
    </row>
    <row r="7182" spans="1:4" x14ac:dyDescent="0.25">
      <c r="A7182" s="71">
        <v>100870</v>
      </c>
      <c r="B7182" s="70" t="s">
        <v>19381</v>
      </c>
      <c r="C7182" s="71" t="s">
        <v>14</v>
      </c>
      <c r="D7182" s="72">
        <v>318.76</v>
      </c>
    </row>
    <row r="7183" spans="1:4" x14ac:dyDescent="0.25">
      <c r="A7183" s="71">
        <v>100871</v>
      </c>
      <c r="B7183" s="70" t="s">
        <v>19382</v>
      </c>
      <c r="C7183" s="71" t="s">
        <v>14</v>
      </c>
      <c r="D7183" s="72">
        <v>344.18</v>
      </c>
    </row>
    <row r="7184" spans="1:4" x14ac:dyDescent="0.25">
      <c r="A7184" s="71">
        <v>100872</v>
      </c>
      <c r="B7184" s="70" t="s">
        <v>19383</v>
      </c>
      <c r="C7184" s="71" t="s">
        <v>14</v>
      </c>
      <c r="D7184" s="72">
        <v>360.4</v>
      </c>
    </row>
    <row r="7185" spans="1:4" x14ac:dyDescent="0.25">
      <c r="A7185" s="71">
        <v>100873</v>
      </c>
      <c r="B7185" s="70" t="s">
        <v>19384</v>
      </c>
      <c r="C7185" s="71" t="s">
        <v>14</v>
      </c>
      <c r="D7185" s="72">
        <v>370.53</v>
      </c>
    </row>
    <row r="7186" spans="1:4" x14ac:dyDescent="0.25">
      <c r="A7186" s="71">
        <v>100860</v>
      </c>
      <c r="B7186" s="70" t="s">
        <v>6739</v>
      </c>
      <c r="C7186" s="71" t="s">
        <v>14</v>
      </c>
      <c r="D7186" s="72">
        <v>109.14</v>
      </c>
    </row>
    <row r="7187" spans="1:4" x14ac:dyDescent="0.25">
      <c r="A7187" s="71">
        <v>86936</v>
      </c>
      <c r="B7187" s="70" t="s">
        <v>6740</v>
      </c>
      <c r="C7187" s="71" t="s">
        <v>14</v>
      </c>
      <c r="D7187" s="72">
        <v>673.28</v>
      </c>
    </row>
    <row r="7188" spans="1:4" x14ac:dyDescent="0.25">
      <c r="A7188" s="71">
        <v>86935</v>
      </c>
      <c r="B7188" s="70" t="s">
        <v>6741</v>
      </c>
      <c r="C7188" s="71" t="s">
        <v>14</v>
      </c>
      <c r="D7188" s="72">
        <v>343.24</v>
      </c>
    </row>
    <row r="7189" spans="1:4" x14ac:dyDescent="0.25">
      <c r="A7189" s="71">
        <v>86901</v>
      </c>
      <c r="B7189" s="70" t="s">
        <v>6742</v>
      </c>
      <c r="C7189" s="71" t="s">
        <v>14</v>
      </c>
      <c r="D7189" s="72">
        <v>151.84</v>
      </c>
    </row>
    <row r="7190" spans="1:4" x14ac:dyDescent="0.25">
      <c r="A7190" s="71">
        <v>86938</v>
      </c>
      <c r="B7190" s="70" t="s">
        <v>6743</v>
      </c>
      <c r="C7190" s="71" t="s">
        <v>14</v>
      </c>
      <c r="D7190" s="72">
        <v>604.75</v>
      </c>
    </row>
    <row r="7191" spans="1:4" x14ac:dyDescent="0.25">
      <c r="A7191" s="71">
        <v>86937</v>
      </c>
      <c r="B7191" s="70" t="s">
        <v>6744</v>
      </c>
      <c r="C7191" s="71" t="s">
        <v>14</v>
      </c>
      <c r="D7191" s="72">
        <v>274.70999999999998</v>
      </c>
    </row>
    <row r="7192" spans="1:4" x14ac:dyDescent="0.25">
      <c r="A7192" s="71">
        <v>86900</v>
      </c>
      <c r="B7192" s="70" t="s">
        <v>6745</v>
      </c>
      <c r="C7192" s="71" t="s">
        <v>14</v>
      </c>
      <c r="D7192" s="72">
        <v>211.38</v>
      </c>
    </row>
    <row r="7193" spans="1:4" x14ac:dyDescent="0.25">
      <c r="A7193" s="71">
        <v>100852</v>
      </c>
      <c r="B7193" s="70" t="s">
        <v>6746</v>
      </c>
      <c r="C7193" s="71" t="s">
        <v>14</v>
      </c>
      <c r="D7193" s="72">
        <v>231.6</v>
      </c>
    </row>
    <row r="7194" spans="1:4" x14ac:dyDescent="0.25">
      <c r="A7194" s="71">
        <v>86886</v>
      </c>
      <c r="B7194" s="70" t="s">
        <v>19385</v>
      </c>
      <c r="C7194" s="71" t="s">
        <v>14</v>
      </c>
      <c r="D7194" s="72">
        <v>81.38</v>
      </c>
    </row>
    <row r="7195" spans="1:4" x14ac:dyDescent="0.25">
      <c r="A7195" s="71">
        <v>86887</v>
      </c>
      <c r="B7195" s="70" t="s">
        <v>19386</v>
      </c>
      <c r="C7195" s="71" t="s">
        <v>14</v>
      </c>
      <c r="D7195" s="72">
        <v>88.61</v>
      </c>
    </row>
    <row r="7196" spans="1:4" x14ac:dyDescent="0.25">
      <c r="A7196" s="71">
        <v>86884</v>
      </c>
      <c r="B7196" s="70" t="s">
        <v>6747</v>
      </c>
      <c r="C7196" s="71" t="s">
        <v>14</v>
      </c>
      <c r="D7196" s="72">
        <v>10.6</v>
      </c>
    </row>
    <row r="7197" spans="1:4" x14ac:dyDescent="0.25">
      <c r="A7197" s="71">
        <v>86885</v>
      </c>
      <c r="B7197" s="70" t="s">
        <v>6748</v>
      </c>
      <c r="C7197" s="71" t="s">
        <v>14</v>
      </c>
      <c r="D7197" s="72">
        <v>12.09</v>
      </c>
    </row>
    <row r="7198" spans="1:4" x14ac:dyDescent="0.25">
      <c r="A7198" s="71">
        <v>95546</v>
      </c>
      <c r="B7198" s="70" t="s">
        <v>6749</v>
      </c>
      <c r="C7198" s="71" t="s">
        <v>14</v>
      </c>
      <c r="D7198" s="72">
        <v>126.32</v>
      </c>
    </row>
    <row r="7199" spans="1:4" x14ac:dyDescent="0.25">
      <c r="A7199" s="71">
        <v>86902</v>
      </c>
      <c r="B7199" s="70" t="s">
        <v>6750</v>
      </c>
      <c r="C7199" s="71" t="s">
        <v>14</v>
      </c>
      <c r="D7199" s="72">
        <v>332.04</v>
      </c>
    </row>
    <row r="7200" spans="1:4" x14ac:dyDescent="0.25">
      <c r="A7200" s="71">
        <v>86939</v>
      </c>
      <c r="B7200" s="70" t="s">
        <v>6751</v>
      </c>
      <c r="C7200" s="71" t="s">
        <v>14</v>
      </c>
      <c r="D7200" s="72">
        <v>443.93</v>
      </c>
    </row>
    <row r="7201" spans="1:4" x14ac:dyDescent="0.25">
      <c r="A7201" s="71">
        <v>86903</v>
      </c>
      <c r="B7201" s="70" t="s">
        <v>6752</v>
      </c>
      <c r="C7201" s="71" t="s">
        <v>14</v>
      </c>
      <c r="D7201" s="72">
        <v>373.36</v>
      </c>
    </row>
    <row r="7202" spans="1:4" x14ac:dyDescent="0.25">
      <c r="A7202" s="71">
        <v>86940</v>
      </c>
      <c r="B7202" s="70" t="s">
        <v>6753</v>
      </c>
      <c r="C7202" s="71" t="s">
        <v>14</v>
      </c>
      <c r="D7202" s="72">
        <v>1433.18</v>
      </c>
    </row>
    <row r="7203" spans="1:4" x14ac:dyDescent="0.25">
      <c r="A7203" s="71">
        <v>86941</v>
      </c>
      <c r="B7203" s="70" t="s">
        <v>6754</v>
      </c>
      <c r="C7203" s="71" t="s">
        <v>14</v>
      </c>
      <c r="D7203" s="72">
        <v>1067.24</v>
      </c>
    </row>
    <row r="7204" spans="1:4" x14ac:dyDescent="0.25">
      <c r="A7204" s="71">
        <v>86904</v>
      </c>
      <c r="B7204" s="70" t="s">
        <v>6755</v>
      </c>
      <c r="C7204" s="71" t="s">
        <v>14</v>
      </c>
      <c r="D7204" s="72">
        <v>155.94</v>
      </c>
    </row>
    <row r="7205" spans="1:4" x14ac:dyDescent="0.25">
      <c r="A7205" s="71">
        <v>86943</v>
      </c>
      <c r="B7205" s="70" t="s">
        <v>6756</v>
      </c>
      <c r="C7205" s="71" t="s">
        <v>14</v>
      </c>
      <c r="D7205" s="72">
        <v>267.83</v>
      </c>
    </row>
    <row r="7206" spans="1:4" x14ac:dyDescent="0.25">
      <c r="A7206" s="71">
        <v>86942</v>
      </c>
      <c r="B7206" s="70" t="s">
        <v>6757</v>
      </c>
      <c r="C7206" s="71" t="s">
        <v>14</v>
      </c>
      <c r="D7206" s="72">
        <v>278.18</v>
      </c>
    </row>
    <row r="7207" spans="1:4" x14ac:dyDescent="0.25">
      <c r="A7207" s="71">
        <v>100856</v>
      </c>
      <c r="B7207" s="70" t="s">
        <v>6758</v>
      </c>
      <c r="C7207" s="71" t="s">
        <v>14</v>
      </c>
      <c r="D7207" s="72">
        <v>40.17</v>
      </c>
    </row>
    <row r="7208" spans="1:4" x14ac:dyDescent="0.25">
      <c r="A7208" s="71">
        <v>100858</v>
      </c>
      <c r="B7208" s="70" t="s">
        <v>6759</v>
      </c>
      <c r="C7208" s="71" t="s">
        <v>14</v>
      </c>
      <c r="D7208" s="72">
        <v>629.35</v>
      </c>
    </row>
    <row r="7209" spans="1:4" x14ac:dyDescent="0.25">
      <c r="A7209" s="71">
        <v>100859</v>
      </c>
      <c r="B7209" s="70" t="s">
        <v>6760</v>
      </c>
      <c r="C7209" s="71" t="s">
        <v>14</v>
      </c>
      <c r="D7209" s="72">
        <v>1068.24</v>
      </c>
    </row>
    <row r="7210" spans="1:4" x14ac:dyDescent="0.25">
      <c r="A7210" s="71">
        <v>95544</v>
      </c>
      <c r="B7210" s="70" t="s">
        <v>6761</v>
      </c>
      <c r="C7210" s="71" t="s">
        <v>14</v>
      </c>
      <c r="D7210" s="72">
        <v>35.82</v>
      </c>
    </row>
    <row r="7211" spans="1:4" x14ac:dyDescent="0.25">
      <c r="A7211" s="71">
        <v>95543</v>
      </c>
      <c r="B7211" s="70" t="s">
        <v>6762</v>
      </c>
      <c r="C7211" s="71" t="s">
        <v>14</v>
      </c>
      <c r="D7211" s="72">
        <v>50.71</v>
      </c>
    </row>
    <row r="7212" spans="1:4" x14ac:dyDescent="0.25">
      <c r="A7212" s="71">
        <v>95542</v>
      </c>
      <c r="B7212" s="70" t="s">
        <v>6763</v>
      </c>
      <c r="C7212" s="71" t="s">
        <v>14</v>
      </c>
      <c r="D7212" s="72">
        <v>29.71</v>
      </c>
    </row>
    <row r="7213" spans="1:4" x14ac:dyDescent="0.25">
      <c r="A7213" s="71">
        <v>100874</v>
      </c>
      <c r="B7213" s="70" t="s">
        <v>6764</v>
      </c>
      <c r="C7213" s="71" t="s">
        <v>14</v>
      </c>
      <c r="D7213" s="72">
        <v>317.31</v>
      </c>
    </row>
    <row r="7214" spans="1:4" x14ac:dyDescent="0.25">
      <c r="A7214" s="71">
        <v>95545</v>
      </c>
      <c r="B7214" s="70" t="s">
        <v>6765</v>
      </c>
      <c r="C7214" s="71" t="s">
        <v>14</v>
      </c>
      <c r="D7214" s="72">
        <v>35.17</v>
      </c>
    </row>
    <row r="7215" spans="1:4" x14ac:dyDescent="0.25">
      <c r="A7215" s="71">
        <v>95547</v>
      </c>
      <c r="B7215" s="70" t="s">
        <v>6766</v>
      </c>
      <c r="C7215" s="71" t="s">
        <v>14</v>
      </c>
      <c r="D7215" s="72">
        <v>60.87</v>
      </c>
    </row>
    <row r="7216" spans="1:4" x14ac:dyDescent="0.25">
      <c r="A7216" s="71">
        <v>86883</v>
      </c>
      <c r="B7216" s="70" t="s">
        <v>19387</v>
      </c>
      <c r="C7216" s="71" t="s">
        <v>14</v>
      </c>
      <c r="D7216" s="72">
        <v>12.24</v>
      </c>
    </row>
    <row r="7217" spans="1:4" x14ac:dyDescent="0.25">
      <c r="A7217" s="71">
        <v>86881</v>
      </c>
      <c r="B7217" s="70" t="s">
        <v>6767</v>
      </c>
      <c r="C7217" s="71" t="s">
        <v>14</v>
      </c>
      <c r="D7217" s="72">
        <v>342.28</v>
      </c>
    </row>
    <row r="7218" spans="1:4" x14ac:dyDescent="0.25">
      <c r="A7218" s="71">
        <v>86882</v>
      </c>
      <c r="B7218" s="70" t="s">
        <v>19388</v>
      </c>
      <c r="C7218" s="71" t="s">
        <v>14</v>
      </c>
      <c r="D7218" s="72">
        <v>22.59</v>
      </c>
    </row>
    <row r="7219" spans="1:4" x14ac:dyDescent="0.25">
      <c r="A7219" s="71">
        <v>100862</v>
      </c>
      <c r="B7219" s="70" t="s">
        <v>6768</v>
      </c>
      <c r="C7219" s="71" t="s">
        <v>14</v>
      </c>
      <c r="D7219" s="72">
        <v>38.42</v>
      </c>
    </row>
    <row r="7220" spans="1:4" x14ac:dyDescent="0.25">
      <c r="A7220" s="71">
        <v>100861</v>
      </c>
      <c r="B7220" s="70" t="s">
        <v>6769</v>
      </c>
      <c r="C7220" s="71" t="s">
        <v>14</v>
      </c>
      <c r="D7220" s="72">
        <v>34.700000000000003</v>
      </c>
    </row>
    <row r="7221" spans="1:4" x14ac:dyDescent="0.25">
      <c r="A7221" s="71">
        <v>86872</v>
      </c>
      <c r="B7221" s="70" t="s">
        <v>6770</v>
      </c>
      <c r="C7221" s="71" t="s">
        <v>14</v>
      </c>
      <c r="D7221" s="72">
        <v>761.43</v>
      </c>
    </row>
    <row r="7222" spans="1:4" x14ac:dyDescent="0.25">
      <c r="A7222" s="71">
        <v>86919</v>
      </c>
      <c r="B7222" s="70" t="s">
        <v>6771</v>
      </c>
      <c r="C7222" s="71" t="s">
        <v>14</v>
      </c>
      <c r="D7222" s="72">
        <v>988.64</v>
      </c>
    </row>
    <row r="7223" spans="1:4" x14ac:dyDescent="0.25">
      <c r="A7223" s="71">
        <v>86920</v>
      </c>
      <c r="B7223" s="70" t="s">
        <v>6772</v>
      </c>
      <c r="C7223" s="71" t="s">
        <v>14</v>
      </c>
      <c r="D7223" s="72">
        <v>841.25</v>
      </c>
    </row>
    <row r="7224" spans="1:4" x14ac:dyDescent="0.25">
      <c r="A7224" s="71">
        <v>86921</v>
      </c>
      <c r="B7224" s="70" t="s">
        <v>6773</v>
      </c>
      <c r="C7224" s="71" t="s">
        <v>14</v>
      </c>
      <c r="D7224" s="72">
        <v>806.25</v>
      </c>
    </row>
    <row r="7225" spans="1:4" x14ac:dyDescent="0.25">
      <c r="A7225" s="71">
        <v>86874</v>
      </c>
      <c r="B7225" s="70" t="s">
        <v>6774</v>
      </c>
      <c r="C7225" s="71" t="s">
        <v>14</v>
      </c>
      <c r="D7225" s="72">
        <v>534.29</v>
      </c>
    </row>
    <row r="7226" spans="1:4" x14ac:dyDescent="0.25">
      <c r="A7226" s="71">
        <v>86922</v>
      </c>
      <c r="B7226" s="70" t="s">
        <v>6775</v>
      </c>
      <c r="C7226" s="71" t="s">
        <v>14</v>
      </c>
      <c r="D7226" s="72">
        <v>1091.54</v>
      </c>
    </row>
    <row r="7227" spans="1:4" x14ac:dyDescent="0.25">
      <c r="A7227" s="71">
        <v>86923</v>
      </c>
      <c r="B7227" s="70" t="s">
        <v>6776</v>
      </c>
      <c r="C7227" s="71" t="s">
        <v>14</v>
      </c>
      <c r="D7227" s="72">
        <v>624.46</v>
      </c>
    </row>
    <row r="7228" spans="1:4" x14ac:dyDescent="0.25">
      <c r="A7228" s="71">
        <v>86924</v>
      </c>
      <c r="B7228" s="70" t="s">
        <v>6777</v>
      </c>
      <c r="C7228" s="71" t="s">
        <v>14</v>
      </c>
      <c r="D7228" s="72">
        <v>589.46</v>
      </c>
    </row>
    <row r="7229" spans="1:4" x14ac:dyDescent="0.25">
      <c r="A7229" s="71">
        <v>86875</v>
      </c>
      <c r="B7229" s="70" t="s">
        <v>19389</v>
      </c>
      <c r="C7229" s="71" t="s">
        <v>14</v>
      </c>
      <c r="D7229" s="72">
        <v>638.70000000000005</v>
      </c>
    </row>
    <row r="7230" spans="1:4" x14ac:dyDescent="0.25">
      <c r="A7230" s="71">
        <v>86925</v>
      </c>
      <c r="B7230" s="70" t="s">
        <v>6778</v>
      </c>
      <c r="C7230" s="71" t="s">
        <v>14</v>
      </c>
      <c r="D7230" s="72">
        <v>718.52</v>
      </c>
    </row>
    <row r="7231" spans="1:4" x14ac:dyDescent="0.25">
      <c r="A7231" s="71">
        <v>86926</v>
      </c>
      <c r="B7231" s="70" t="s">
        <v>6779</v>
      </c>
      <c r="C7231" s="71" t="s">
        <v>14</v>
      </c>
      <c r="D7231" s="72">
        <v>683.52</v>
      </c>
    </row>
    <row r="7232" spans="1:4" x14ac:dyDescent="0.25">
      <c r="A7232" s="71">
        <v>86876</v>
      </c>
      <c r="B7232" s="70" t="s">
        <v>6780</v>
      </c>
      <c r="C7232" s="71" t="s">
        <v>14</v>
      </c>
      <c r="D7232" s="72">
        <v>362.14</v>
      </c>
    </row>
    <row r="7233" spans="1:4" x14ac:dyDescent="0.25">
      <c r="A7233" s="71">
        <v>86929</v>
      </c>
      <c r="B7233" s="70" t="s">
        <v>6781</v>
      </c>
      <c r="C7233" s="71" t="s">
        <v>14</v>
      </c>
      <c r="D7233" s="72">
        <v>441.96</v>
      </c>
    </row>
    <row r="7234" spans="1:4" x14ac:dyDescent="0.25">
      <c r="A7234" s="71">
        <v>86930</v>
      </c>
      <c r="B7234" s="70" t="s">
        <v>6782</v>
      </c>
      <c r="C7234" s="71" t="s">
        <v>14</v>
      </c>
      <c r="D7234" s="72">
        <v>406.96</v>
      </c>
    </row>
    <row r="7235" spans="1:4" x14ac:dyDescent="0.25">
      <c r="A7235" s="71">
        <v>86927</v>
      </c>
      <c r="B7235" s="70" t="s">
        <v>6783</v>
      </c>
      <c r="C7235" s="71" t="s">
        <v>14</v>
      </c>
      <c r="D7235" s="72">
        <v>452.31</v>
      </c>
    </row>
    <row r="7236" spans="1:4" x14ac:dyDescent="0.25">
      <c r="A7236" s="71">
        <v>86928</v>
      </c>
      <c r="B7236" s="70" t="s">
        <v>6784</v>
      </c>
      <c r="C7236" s="71" t="s">
        <v>14</v>
      </c>
      <c r="D7236" s="72">
        <v>417.31</v>
      </c>
    </row>
    <row r="7237" spans="1:4" x14ac:dyDescent="0.25">
      <c r="A7237" s="71">
        <v>86914</v>
      </c>
      <c r="B7237" s="70" t="s">
        <v>6785</v>
      </c>
      <c r="C7237" s="71" t="s">
        <v>14</v>
      </c>
      <c r="D7237" s="72">
        <v>104.34</v>
      </c>
    </row>
    <row r="7238" spans="1:4" x14ac:dyDescent="0.25">
      <c r="A7238" s="71">
        <v>86913</v>
      </c>
      <c r="B7238" s="70" t="s">
        <v>6786</v>
      </c>
      <c r="C7238" s="71" t="s">
        <v>14</v>
      </c>
      <c r="D7238" s="72">
        <v>58</v>
      </c>
    </row>
    <row r="7239" spans="1:4" x14ac:dyDescent="0.25">
      <c r="A7239" s="71">
        <v>100853</v>
      </c>
      <c r="B7239" s="70" t="s">
        <v>6787</v>
      </c>
      <c r="C7239" s="71" t="s">
        <v>14</v>
      </c>
      <c r="D7239" s="72">
        <v>364.98</v>
      </c>
    </row>
    <row r="7240" spans="1:4" x14ac:dyDescent="0.25">
      <c r="A7240" s="71">
        <v>100854</v>
      </c>
      <c r="B7240" s="70" t="s">
        <v>6788</v>
      </c>
      <c r="C7240" s="71" t="s">
        <v>14</v>
      </c>
      <c r="D7240" s="72">
        <v>1907.44</v>
      </c>
    </row>
    <row r="7241" spans="1:4" x14ac:dyDescent="0.25">
      <c r="A7241" s="71">
        <v>86915</v>
      </c>
      <c r="B7241" s="70" t="s">
        <v>6789</v>
      </c>
      <c r="C7241" s="71" t="s">
        <v>14</v>
      </c>
      <c r="D7241" s="72">
        <v>152.36000000000001</v>
      </c>
    </row>
    <row r="7242" spans="1:4" x14ac:dyDescent="0.25">
      <c r="A7242" s="71">
        <v>86906</v>
      </c>
      <c r="B7242" s="70" t="s">
        <v>6790</v>
      </c>
      <c r="C7242" s="71" t="s">
        <v>14</v>
      </c>
      <c r="D7242" s="72">
        <v>79.47</v>
      </c>
    </row>
    <row r="7243" spans="1:4" x14ac:dyDescent="0.25">
      <c r="A7243" s="71">
        <v>86911</v>
      </c>
      <c r="B7243" s="70" t="s">
        <v>6791</v>
      </c>
      <c r="C7243" s="71" t="s">
        <v>14</v>
      </c>
      <c r="D7243" s="72">
        <v>92.99</v>
      </c>
    </row>
    <row r="7244" spans="1:4" x14ac:dyDescent="0.25">
      <c r="A7244" s="71">
        <v>86909</v>
      </c>
      <c r="B7244" s="70" t="s">
        <v>6792</v>
      </c>
      <c r="C7244" s="71" t="s">
        <v>14</v>
      </c>
      <c r="D7244" s="72">
        <v>137.99</v>
      </c>
    </row>
    <row r="7245" spans="1:4" x14ac:dyDescent="0.25">
      <c r="A7245" s="71">
        <v>86910</v>
      </c>
      <c r="B7245" s="70" t="s">
        <v>6793</v>
      </c>
      <c r="C7245" s="71" t="s">
        <v>14</v>
      </c>
      <c r="D7245" s="72">
        <v>136</v>
      </c>
    </row>
    <row r="7246" spans="1:4" x14ac:dyDescent="0.25">
      <c r="A7246" s="71">
        <v>86916</v>
      </c>
      <c r="B7246" s="70" t="s">
        <v>6794</v>
      </c>
      <c r="C7246" s="71" t="s">
        <v>14</v>
      </c>
      <c r="D7246" s="72">
        <v>23</v>
      </c>
    </row>
    <row r="7247" spans="1:4" x14ac:dyDescent="0.25">
      <c r="A7247" s="71">
        <v>95469</v>
      </c>
      <c r="B7247" s="70" t="s">
        <v>19390</v>
      </c>
      <c r="C7247" s="71" t="s">
        <v>14</v>
      </c>
      <c r="D7247" s="72">
        <v>314.52</v>
      </c>
    </row>
    <row r="7248" spans="1:4" x14ac:dyDescent="0.25">
      <c r="A7248" s="71">
        <v>95470</v>
      </c>
      <c r="B7248" s="70" t="s">
        <v>6795</v>
      </c>
      <c r="C7248" s="71" t="s">
        <v>14</v>
      </c>
      <c r="D7248" s="72">
        <v>323.7</v>
      </c>
    </row>
    <row r="7249" spans="1:4" x14ac:dyDescent="0.25">
      <c r="A7249" s="71">
        <v>95471</v>
      </c>
      <c r="B7249" s="70" t="s">
        <v>19391</v>
      </c>
      <c r="C7249" s="71" t="s">
        <v>14</v>
      </c>
      <c r="D7249" s="72">
        <v>811.78</v>
      </c>
    </row>
    <row r="7250" spans="1:4" x14ac:dyDescent="0.25">
      <c r="A7250" s="71">
        <v>95472</v>
      </c>
      <c r="B7250" s="70" t="s">
        <v>6796</v>
      </c>
      <c r="C7250" s="71" t="s">
        <v>14</v>
      </c>
      <c r="D7250" s="72">
        <v>820.96</v>
      </c>
    </row>
    <row r="7251" spans="1:4" x14ac:dyDescent="0.25">
      <c r="A7251" s="71">
        <v>100848</v>
      </c>
      <c r="B7251" s="70" t="s">
        <v>6797</v>
      </c>
      <c r="C7251" s="71" t="s">
        <v>14</v>
      </c>
      <c r="D7251" s="72">
        <v>584.46</v>
      </c>
    </row>
    <row r="7252" spans="1:4" x14ac:dyDescent="0.25">
      <c r="A7252" s="71">
        <v>86888</v>
      </c>
      <c r="B7252" s="70" t="s">
        <v>6798</v>
      </c>
      <c r="C7252" s="71" t="s">
        <v>14</v>
      </c>
      <c r="D7252" s="72">
        <v>516.44000000000005</v>
      </c>
    </row>
    <row r="7253" spans="1:4" x14ac:dyDescent="0.25">
      <c r="A7253" s="71">
        <v>86932</v>
      </c>
      <c r="B7253" s="70" t="s">
        <v>19392</v>
      </c>
      <c r="C7253" s="71" t="s">
        <v>14</v>
      </c>
      <c r="D7253" s="72">
        <v>605.04999999999995</v>
      </c>
    </row>
    <row r="7254" spans="1:4" x14ac:dyDescent="0.25">
      <c r="A7254" s="71">
        <v>86931</v>
      </c>
      <c r="B7254" s="70" t="s">
        <v>19393</v>
      </c>
      <c r="C7254" s="71" t="s">
        <v>14</v>
      </c>
      <c r="D7254" s="72">
        <v>528.53</v>
      </c>
    </row>
    <row r="7255" spans="1:4" x14ac:dyDescent="0.25">
      <c r="A7255" s="71">
        <v>100878</v>
      </c>
      <c r="B7255" s="70" t="s">
        <v>6799</v>
      </c>
      <c r="C7255" s="71" t="s">
        <v>14</v>
      </c>
      <c r="D7255" s="72">
        <v>692.74</v>
      </c>
    </row>
    <row r="7256" spans="1:4" x14ac:dyDescent="0.25">
      <c r="A7256" s="71">
        <v>86877</v>
      </c>
      <c r="B7256" s="70" t="s">
        <v>6800</v>
      </c>
      <c r="C7256" s="71" t="s">
        <v>14</v>
      </c>
      <c r="D7256" s="72">
        <v>110.63</v>
      </c>
    </row>
    <row r="7257" spans="1:4" x14ac:dyDescent="0.25">
      <c r="A7257" s="71">
        <v>86878</v>
      </c>
      <c r="B7257" s="70" t="s">
        <v>6801</v>
      </c>
      <c r="C7257" s="71" t="s">
        <v>14</v>
      </c>
      <c r="D7257" s="72">
        <v>119.62</v>
      </c>
    </row>
    <row r="7258" spans="1:4" x14ac:dyDescent="0.25">
      <c r="A7258" s="71">
        <v>86879</v>
      </c>
      <c r="B7258" s="70" t="s">
        <v>6802</v>
      </c>
      <c r="C7258" s="71" t="s">
        <v>14</v>
      </c>
      <c r="D7258" s="72">
        <v>9.58</v>
      </c>
    </row>
    <row r="7259" spans="1:4" x14ac:dyDescent="0.25">
      <c r="A7259" s="71">
        <v>86880</v>
      </c>
      <c r="B7259" s="70" t="s">
        <v>6803</v>
      </c>
      <c r="C7259" s="71" t="s">
        <v>14</v>
      </c>
      <c r="D7259" s="72">
        <v>26.78</v>
      </c>
    </row>
    <row r="7260" spans="1:4" x14ac:dyDescent="0.25">
      <c r="A7260" s="71">
        <v>101663</v>
      </c>
      <c r="B7260" s="70" t="s">
        <v>6804</v>
      </c>
      <c r="C7260" s="71" t="s">
        <v>14</v>
      </c>
      <c r="D7260" s="72">
        <v>25.13</v>
      </c>
    </row>
    <row r="7261" spans="1:4" x14ac:dyDescent="0.25">
      <c r="A7261" s="71">
        <v>101664</v>
      </c>
      <c r="B7261" s="70" t="s">
        <v>6805</v>
      </c>
      <c r="C7261" s="71" t="s">
        <v>14</v>
      </c>
      <c r="D7261" s="72">
        <v>26.44</v>
      </c>
    </row>
    <row r="7262" spans="1:4" x14ac:dyDescent="0.25">
      <c r="A7262" s="71">
        <v>101665</v>
      </c>
      <c r="B7262" s="70" t="s">
        <v>6806</v>
      </c>
      <c r="C7262" s="71" t="s">
        <v>14</v>
      </c>
      <c r="D7262" s="72">
        <v>32.04</v>
      </c>
    </row>
    <row r="7263" spans="1:4" x14ac:dyDescent="0.25">
      <c r="A7263" s="71">
        <v>101634</v>
      </c>
      <c r="B7263" s="70" t="s">
        <v>6807</v>
      </c>
      <c r="C7263" s="71" t="s">
        <v>14</v>
      </c>
      <c r="D7263" s="72">
        <v>0</v>
      </c>
    </row>
    <row r="7264" spans="1:4" x14ac:dyDescent="0.25">
      <c r="A7264" s="71">
        <v>101635</v>
      </c>
      <c r="B7264" s="70" t="s">
        <v>6808</v>
      </c>
      <c r="C7264" s="71" t="s">
        <v>14</v>
      </c>
      <c r="D7264" s="72">
        <v>0</v>
      </c>
    </row>
    <row r="7265" spans="1:4" x14ac:dyDescent="0.25">
      <c r="A7265" s="71">
        <v>101636</v>
      </c>
      <c r="B7265" s="70" t="s">
        <v>6809</v>
      </c>
      <c r="C7265" s="71" t="s">
        <v>14</v>
      </c>
      <c r="D7265" s="72">
        <v>140.24</v>
      </c>
    </row>
    <row r="7266" spans="1:4" x14ac:dyDescent="0.25">
      <c r="A7266" s="71">
        <v>101637</v>
      </c>
      <c r="B7266" s="70" t="s">
        <v>6810</v>
      </c>
      <c r="C7266" s="71" t="s">
        <v>14</v>
      </c>
      <c r="D7266" s="72">
        <v>134.62</v>
      </c>
    </row>
    <row r="7267" spans="1:4" x14ac:dyDescent="0.25">
      <c r="A7267" s="71">
        <v>101638</v>
      </c>
      <c r="B7267" s="70" t="s">
        <v>6811</v>
      </c>
      <c r="C7267" s="71" t="s">
        <v>14</v>
      </c>
      <c r="D7267" s="72">
        <v>0</v>
      </c>
    </row>
    <row r="7268" spans="1:4" x14ac:dyDescent="0.25">
      <c r="A7268" s="71">
        <v>101639</v>
      </c>
      <c r="B7268" s="70" t="s">
        <v>6812</v>
      </c>
      <c r="C7268" s="71" t="s">
        <v>14</v>
      </c>
      <c r="D7268" s="72">
        <v>0</v>
      </c>
    </row>
    <row r="7269" spans="1:4" x14ac:dyDescent="0.25">
      <c r="A7269" s="71">
        <v>105919</v>
      </c>
      <c r="B7269" s="70" t="s">
        <v>6813</v>
      </c>
      <c r="C7269" s="71" t="s">
        <v>14</v>
      </c>
      <c r="D7269" s="72">
        <v>0</v>
      </c>
    </row>
    <row r="7270" spans="1:4" x14ac:dyDescent="0.25">
      <c r="A7270" s="71">
        <v>101658</v>
      </c>
      <c r="B7270" s="70" t="s">
        <v>6814</v>
      </c>
      <c r="C7270" s="71" t="s">
        <v>14</v>
      </c>
      <c r="D7270" s="72">
        <v>481.91</v>
      </c>
    </row>
    <row r="7271" spans="1:4" x14ac:dyDescent="0.25">
      <c r="A7271" s="71">
        <v>101659</v>
      </c>
      <c r="B7271" s="70" t="s">
        <v>6815</v>
      </c>
      <c r="C7271" s="71" t="s">
        <v>14</v>
      </c>
      <c r="D7271" s="72">
        <v>548.69000000000005</v>
      </c>
    </row>
    <row r="7272" spans="1:4" x14ac:dyDescent="0.25">
      <c r="A7272" s="71">
        <v>101660</v>
      </c>
      <c r="B7272" s="70" t="s">
        <v>6816</v>
      </c>
      <c r="C7272" s="71" t="s">
        <v>14</v>
      </c>
      <c r="D7272" s="72">
        <v>863.94</v>
      </c>
    </row>
    <row r="7273" spans="1:4" x14ac:dyDescent="0.25">
      <c r="A7273" s="71">
        <v>101654</v>
      </c>
      <c r="B7273" s="70" t="s">
        <v>6817</v>
      </c>
      <c r="C7273" s="71" t="s">
        <v>14</v>
      </c>
      <c r="D7273" s="72">
        <v>192.81</v>
      </c>
    </row>
    <row r="7274" spans="1:4" x14ac:dyDescent="0.25">
      <c r="A7274" s="71">
        <v>101655</v>
      </c>
      <c r="B7274" s="70" t="s">
        <v>6818</v>
      </c>
      <c r="C7274" s="71" t="s">
        <v>14</v>
      </c>
      <c r="D7274" s="72">
        <v>297.8</v>
      </c>
    </row>
    <row r="7275" spans="1:4" x14ac:dyDescent="0.25">
      <c r="A7275" s="71">
        <v>101656</v>
      </c>
      <c r="B7275" s="70" t="s">
        <v>6819</v>
      </c>
      <c r="C7275" s="71" t="s">
        <v>14</v>
      </c>
      <c r="D7275" s="72">
        <v>322.31</v>
      </c>
    </row>
    <row r="7276" spans="1:4" x14ac:dyDescent="0.25">
      <c r="A7276" s="71">
        <v>101657</v>
      </c>
      <c r="B7276" s="70" t="s">
        <v>6820</v>
      </c>
      <c r="C7276" s="71" t="s">
        <v>14</v>
      </c>
      <c r="D7276" s="72">
        <v>374.53</v>
      </c>
    </row>
    <row r="7277" spans="1:4" x14ac:dyDescent="0.25">
      <c r="A7277" s="71">
        <v>105923</v>
      </c>
      <c r="B7277" s="70" t="s">
        <v>6821</v>
      </c>
      <c r="C7277" s="71" t="s">
        <v>14</v>
      </c>
      <c r="D7277" s="72">
        <v>0</v>
      </c>
    </row>
    <row r="7278" spans="1:4" x14ac:dyDescent="0.25">
      <c r="A7278" s="71">
        <v>105921</v>
      </c>
      <c r="B7278" s="70" t="s">
        <v>6822</v>
      </c>
      <c r="C7278" s="71" t="s">
        <v>14</v>
      </c>
      <c r="D7278" s="72">
        <v>0</v>
      </c>
    </row>
    <row r="7279" spans="1:4" x14ac:dyDescent="0.25">
      <c r="A7279" s="71">
        <v>105920</v>
      </c>
      <c r="B7279" s="70" t="s">
        <v>6823</v>
      </c>
      <c r="C7279" s="71" t="s">
        <v>14</v>
      </c>
      <c r="D7279" s="72">
        <v>0</v>
      </c>
    </row>
    <row r="7280" spans="1:4" x14ac:dyDescent="0.25">
      <c r="A7280" s="71">
        <v>105922</v>
      </c>
      <c r="B7280" s="70" t="s">
        <v>6824</v>
      </c>
      <c r="C7280" s="71" t="s">
        <v>14</v>
      </c>
      <c r="D7280" s="72">
        <v>0</v>
      </c>
    </row>
    <row r="7281" spans="1:4" x14ac:dyDescent="0.25">
      <c r="A7281" s="71">
        <v>101632</v>
      </c>
      <c r="B7281" s="70" t="s">
        <v>6825</v>
      </c>
      <c r="C7281" s="71" t="s">
        <v>14</v>
      </c>
      <c r="D7281" s="72">
        <v>36.28</v>
      </c>
    </row>
    <row r="7282" spans="1:4" x14ac:dyDescent="0.25">
      <c r="A7282" s="71">
        <v>101661</v>
      </c>
      <c r="B7282" s="70" t="s">
        <v>6826</v>
      </c>
      <c r="C7282" s="71" t="s">
        <v>14</v>
      </c>
      <c r="D7282" s="72">
        <v>119.9</v>
      </c>
    </row>
    <row r="7283" spans="1:4" x14ac:dyDescent="0.25">
      <c r="A7283" s="71">
        <v>105924</v>
      </c>
      <c r="B7283" s="70" t="s">
        <v>6827</v>
      </c>
      <c r="C7283" s="71" t="s">
        <v>14</v>
      </c>
      <c r="D7283" s="72">
        <v>11.8</v>
      </c>
    </row>
    <row r="7284" spans="1:4" x14ac:dyDescent="0.25">
      <c r="A7284" s="71">
        <v>101651</v>
      </c>
      <c r="B7284" s="70" t="s">
        <v>6828</v>
      </c>
      <c r="C7284" s="71" t="s">
        <v>14</v>
      </c>
      <c r="D7284" s="72">
        <v>60.65</v>
      </c>
    </row>
    <row r="7285" spans="1:4" x14ac:dyDescent="0.25">
      <c r="A7285" s="71">
        <v>101630</v>
      </c>
      <c r="B7285" s="70" t="s">
        <v>6829</v>
      </c>
      <c r="C7285" s="71" t="s">
        <v>14</v>
      </c>
      <c r="D7285" s="72">
        <v>70.31</v>
      </c>
    </row>
    <row r="7286" spans="1:4" x14ac:dyDescent="0.25">
      <c r="A7286" s="71">
        <v>101633</v>
      </c>
      <c r="B7286" s="70" t="s">
        <v>6830</v>
      </c>
      <c r="C7286" s="71" t="s">
        <v>14</v>
      </c>
      <c r="D7286" s="72">
        <v>94.69</v>
      </c>
    </row>
    <row r="7287" spans="1:4" x14ac:dyDescent="0.25">
      <c r="A7287" s="71">
        <v>104219</v>
      </c>
      <c r="B7287" s="70" t="s">
        <v>6831</v>
      </c>
      <c r="C7287" s="71" t="s">
        <v>37</v>
      </c>
      <c r="D7287" s="72">
        <v>88.13</v>
      </c>
    </row>
    <row r="7288" spans="1:4" x14ac:dyDescent="0.25">
      <c r="A7288" s="71">
        <v>104223</v>
      </c>
      <c r="B7288" s="70" t="s">
        <v>6832</v>
      </c>
      <c r="C7288" s="71" t="s">
        <v>37</v>
      </c>
      <c r="D7288" s="72">
        <v>115.82</v>
      </c>
    </row>
    <row r="7289" spans="1:4" x14ac:dyDescent="0.25">
      <c r="A7289" s="71">
        <v>104227</v>
      </c>
      <c r="B7289" s="70" t="s">
        <v>6833</v>
      </c>
      <c r="C7289" s="71" t="s">
        <v>37</v>
      </c>
      <c r="D7289" s="72">
        <v>136.38999999999999</v>
      </c>
    </row>
    <row r="7290" spans="1:4" x14ac:dyDescent="0.25">
      <c r="A7290" s="71">
        <v>104231</v>
      </c>
      <c r="B7290" s="70" t="s">
        <v>6834</v>
      </c>
      <c r="C7290" s="71" t="s">
        <v>37</v>
      </c>
      <c r="D7290" s="72">
        <v>150.30000000000001</v>
      </c>
    </row>
    <row r="7291" spans="1:4" x14ac:dyDescent="0.25">
      <c r="A7291" s="71">
        <v>104235</v>
      </c>
      <c r="B7291" s="70" t="s">
        <v>6835</v>
      </c>
      <c r="C7291" s="71" t="s">
        <v>37</v>
      </c>
      <c r="D7291" s="72">
        <v>74.290000000000006</v>
      </c>
    </row>
    <row r="7292" spans="1:4" x14ac:dyDescent="0.25">
      <c r="A7292" s="71">
        <v>104239</v>
      </c>
      <c r="B7292" s="70" t="s">
        <v>6836</v>
      </c>
      <c r="C7292" s="71" t="s">
        <v>37</v>
      </c>
      <c r="D7292" s="72">
        <v>100.66</v>
      </c>
    </row>
    <row r="7293" spans="1:4" x14ac:dyDescent="0.25">
      <c r="A7293" s="71">
        <v>104243</v>
      </c>
      <c r="B7293" s="70" t="s">
        <v>6837</v>
      </c>
      <c r="C7293" s="71" t="s">
        <v>37</v>
      </c>
      <c r="D7293" s="72">
        <v>119.89</v>
      </c>
    </row>
    <row r="7294" spans="1:4" x14ac:dyDescent="0.25">
      <c r="A7294" s="71">
        <v>104247</v>
      </c>
      <c r="B7294" s="70" t="s">
        <v>6838</v>
      </c>
      <c r="C7294" s="71" t="s">
        <v>37</v>
      </c>
      <c r="D7294" s="72">
        <v>128.94999999999999</v>
      </c>
    </row>
    <row r="7295" spans="1:4" x14ac:dyDescent="0.25">
      <c r="A7295" s="71">
        <v>87795</v>
      </c>
      <c r="B7295" s="70" t="s">
        <v>6839</v>
      </c>
      <c r="C7295" s="71" t="s">
        <v>37</v>
      </c>
      <c r="D7295" s="72">
        <v>76.28</v>
      </c>
    </row>
    <row r="7296" spans="1:4" x14ac:dyDescent="0.25">
      <c r="A7296" s="71">
        <v>87800</v>
      </c>
      <c r="B7296" s="70" t="s">
        <v>6840</v>
      </c>
      <c r="C7296" s="71" t="s">
        <v>37</v>
      </c>
      <c r="D7296" s="72">
        <v>103.55</v>
      </c>
    </row>
    <row r="7297" spans="1:4" x14ac:dyDescent="0.25">
      <c r="A7297" s="71">
        <v>87804</v>
      </c>
      <c r="B7297" s="70" t="s">
        <v>6841</v>
      </c>
      <c r="C7297" s="71" t="s">
        <v>37</v>
      </c>
      <c r="D7297" s="72">
        <v>122.78</v>
      </c>
    </row>
    <row r="7298" spans="1:4" x14ac:dyDescent="0.25">
      <c r="A7298" s="71">
        <v>87808</v>
      </c>
      <c r="B7298" s="70" t="s">
        <v>6842</v>
      </c>
      <c r="C7298" s="71" t="s">
        <v>37</v>
      </c>
      <c r="D7298" s="72">
        <v>131.75</v>
      </c>
    </row>
    <row r="7299" spans="1:4" x14ac:dyDescent="0.25">
      <c r="A7299" s="71">
        <v>87778</v>
      </c>
      <c r="B7299" s="70" t="s">
        <v>6843</v>
      </c>
      <c r="C7299" s="71" t="s">
        <v>37</v>
      </c>
      <c r="D7299" s="72">
        <v>91.38</v>
      </c>
    </row>
    <row r="7300" spans="1:4" x14ac:dyDescent="0.25">
      <c r="A7300" s="71">
        <v>87783</v>
      </c>
      <c r="B7300" s="70" t="s">
        <v>6844</v>
      </c>
      <c r="C7300" s="71" t="s">
        <v>37</v>
      </c>
      <c r="D7300" s="72">
        <v>120.05</v>
      </c>
    </row>
    <row r="7301" spans="1:4" x14ac:dyDescent="0.25">
      <c r="A7301" s="71">
        <v>87787</v>
      </c>
      <c r="B7301" s="70" t="s">
        <v>6845</v>
      </c>
      <c r="C7301" s="71" t="s">
        <v>37</v>
      </c>
      <c r="D7301" s="72">
        <v>140.62</v>
      </c>
    </row>
    <row r="7302" spans="1:4" x14ac:dyDescent="0.25">
      <c r="A7302" s="71">
        <v>87791</v>
      </c>
      <c r="B7302" s="70" t="s">
        <v>6846</v>
      </c>
      <c r="C7302" s="71" t="s">
        <v>37</v>
      </c>
      <c r="D7302" s="72">
        <v>154.96</v>
      </c>
    </row>
    <row r="7303" spans="1:4" x14ac:dyDescent="0.25">
      <c r="A7303" s="71">
        <v>87832</v>
      </c>
      <c r="B7303" s="70" t="s">
        <v>6847</v>
      </c>
      <c r="C7303" s="71" t="s">
        <v>37</v>
      </c>
      <c r="D7303" s="72">
        <v>143.24</v>
      </c>
    </row>
    <row r="7304" spans="1:4" x14ac:dyDescent="0.25">
      <c r="A7304" s="71">
        <v>87812</v>
      </c>
      <c r="B7304" s="70" t="s">
        <v>6848</v>
      </c>
      <c r="C7304" s="71" t="s">
        <v>37</v>
      </c>
      <c r="D7304" s="72">
        <v>107.7</v>
      </c>
    </row>
    <row r="7305" spans="1:4" x14ac:dyDescent="0.25">
      <c r="A7305" s="71">
        <v>87816</v>
      </c>
      <c r="B7305" s="70" t="s">
        <v>6849</v>
      </c>
      <c r="C7305" s="71" t="s">
        <v>37</v>
      </c>
      <c r="D7305" s="72">
        <v>135.01</v>
      </c>
    </row>
    <row r="7306" spans="1:4" x14ac:dyDescent="0.25">
      <c r="A7306" s="71">
        <v>87820</v>
      </c>
      <c r="B7306" s="70" t="s">
        <v>6850</v>
      </c>
      <c r="C7306" s="71" t="s">
        <v>37</v>
      </c>
      <c r="D7306" s="72">
        <v>154.24</v>
      </c>
    </row>
    <row r="7307" spans="1:4" x14ac:dyDescent="0.25">
      <c r="A7307" s="71">
        <v>87824</v>
      </c>
      <c r="B7307" s="70" t="s">
        <v>6851</v>
      </c>
      <c r="C7307" s="71" t="s">
        <v>37</v>
      </c>
      <c r="D7307" s="72">
        <v>177.71</v>
      </c>
    </row>
    <row r="7308" spans="1:4" x14ac:dyDescent="0.25">
      <c r="A7308" s="71">
        <v>87828</v>
      </c>
      <c r="B7308" s="70" t="s">
        <v>6852</v>
      </c>
      <c r="C7308" s="71" t="s">
        <v>37</v>
      </c>
      <c r="D7308" s="72">
        <v>112.9</v>
      </c>
    </row>
    <row r="7309" spans="1:4" x14ac:dyDescent="0.25">
      <c r="A7309" s="71">
        <v>104251</v>
      </c>
      <c r="B7309" s="70" t="s">
        <v>6853</v>
      </c>
      <c r="C7309" s="71" t="s">
        <v>37</v>
      </c>
      <c r="D7309" s="72">
        <v>101.84</v>
      </c>
    </row>
    <row r="7310" spans="1:4" x14ac:dyDescent="0.25">
      <c r="A7310" s="71">
        <v>104255</v>
      </c>
      <c r="B7310" s="70" t="s">
        <v>6854</v>
      </c>
      <c r="C7310" s="71" t="s">
        <v>37</v>
      </c>
      <c r="D7310" s="72">
        <v>128.22</v>
      </c>
    </row>
    <row r="7311" spans="1:4" x14ac:dyDescent="0.25">
      <c r="A7311" s="71">
        <v>104259</v>
      </c>
      <c r="B7311" s="70" t="s">
        <v>6855</v>
      </c>
      <c r="C7311" s="71" t="s">
        <v>37</v>
      </c>
      <c r="D7311" s="72">
        <v>147.44999999999999</v>
      </c>
    </row>
    <row r="7312" spans="1:4" x14ac:dyDescent="0.25">
      <c r="A7312" s="71">
        <v>104263</v>
      </c>
      <c r="B7312" s="70" t="s">
        <v>6856</v>
      </c>
      <c r="C7312" s="71" t="s">
        <v>37</v>
      </c>
      <c r="D7312" s="72">
        <v>169.35</v>
      </c>
    </row>
    <row r="7313" spans="1:4" x14ac:dyDescent="0.25">
      <c r="A7313" s="71">
        <v>87794</v>
      </c>
      <c r="B7313" s="70" t="s">
        <v>6857</v>
      </c>
      <c r="C7313" s="71" t="s">
        <v>37</v>
      </c>
      <c r="D7313" s="72">
        <v>41.9</v>
      </c>
    </row>
    <row r="7314" spans="1:4" x14ac:dyDescent="0.25">
      <c r="A7314" s="71">
        <v>87799</v>
      </c>
      <c r="B7314" s="70" t="s">
        <v>6858</v>
      </c>
      <c r="C7314" s="71" t="s">
        <v>37</v>
      </c>
      <c r="D7314" s="72">
        <v>57.68</v>
      </c>
    </row>
    <row r="7315" spans="1:4" x14ac:dyDescent="0.25">
      <c r="A7315" s="71">
        <v>87803</v>
      </c>
      <c r="B7315" s="70" t="s">
        <v>6859</v>
      </c>
      <c r="C7315" s="71" t="s">
        <v>37</v>
      </c>
      <c r="D7315" s="72">
        <v>64.58</v>
      </c>
    </row>
    <row r="7316" spans="1:4" x14ac:dyDescent="0.25">
      <c r="A7316" s="71">
        <v>87807</v>
      </c>
      <c r="B7316" s="70" t="s">
        <v>6860</v>
      </c>
      <c r="C7316" s="71" t="s">
        <v>37</v>
      </c>
      <c r="D7316" s="72">
        <v>70.59</v>
      </c>
    </row>
    <row r="7317" spans="1:4" x14ac:dyDescent="0.25">
      <c r="A7317" s="71">
        <v>104218</v>
      </c>
      <c r="B7317" s="70" t="s">
        <v>6861</v>
      </c>
      <c r="C7317" s="71" t="s">
        <v>37</v>
      </c>
      <c r="D7317" s="72">
        <v>51.95</v>
      </c>
    </row>
    <row r="7318" spans="1:4" x14ac:dyDescent="0.25">
      <c r="A7318" s="71">
        <v>87777</v>
      </c>
      <c r="B7318" s="70" t="s">
        <v>6862</v>
      </c>
      <c r="C7318" s="71" t="s">
        <v>37</v>
      </c>
      <c r="D7318" s="72">
        <v>55.58</v>
      </c>
    </row>
    <row r="7319" spans="1:4" x14ac:dyDescent="0.25">
      <c r="A7319" s="71">
        <v>104222</v>
      </c>
      <c r="B7319" s="70" t="s">
        <v>6863</v>
      </c>
      <c r="C7319" s="71" t="s">
        <v>37</v>
      </c>
      <c r="D7319" s="72">
        <v>67.14</v>
      </c>
    </row>
    <row r="7320" spans="1:4" x14ac:dyDescent="0.25">
      <c r="A7320" s="71">
        <v>87781</v>
      </c>
      <c r="B7320" s="70" t="s">
        <v>6864</v>
      </c>
      <c r="C7320" s="71" t="s">
        <v>37</v>
      </c>
      <c r="D7320" s="72">
        <v>71.790000000000006</v>
      </c>
    </row>
    <row r="7321" spans="1:4" x14ac:dyDescent="0.25">
      <c r="A7321" s="71">
        <v>104226</v>
      </c>
      <c r="B7321" s="70" t="s">
        <v>6865</v>
      </c>
      <c r="C7321" s="71" t="s">
        <v>37</v>
      </c>
      <c r="D7321" s="72">
        <v>74.53</v>
      </c>
    </row>
    <row r="7322" spans="1:4" x14ac:dyDescent="0.25">
      <c r="A7322" s="71">
        <v>87786</v>
      </c>
      <c r="B7322" s="70" t="s">
        <v>6866</v>
      </c>
      <c r="C7322" s="71" t="s">
        <v>37</v>
      </c>
      <c r="D7322" s="72">
        <v>79.180000000000007</v>
      </c>
    </row>
    <row r="7323" spans="1:4" x14ac:dyDescent="0.25">
      <c r="A7323" s="71">
        <v>104230</v>
      </c>
      <c r="B7323" s="70" t="s">
        <v>6867</v>
      </c>
      <c r="C7323" s="71" t="s">
        <v>37</v>
      </c>
      <c r="D7323" s="72">
        <v>87.12</v>
      </c>
    </row>
    <row r="7324" spans="1:4" x14ac:dyDescent="0.25">
      <c r="A7324" s="71">
        <v>104234</v>
      </c>
      <c r="B7324" s="70" t="s">
        <v>6868</v>
      </c>
      <c r="C7324" s="71" t="s">
        <v>37</v>
      </c>
      <c r="D7324" s="72">
        <v>39.75</v>
      </c>
    </row>
    <row r="7325" spans="1:4" x14ac:dyDescent="0.25">
      <c r="A7325" s="71">
        <v>104238</v>
      </c>
      <c r="B7325" s="70" t="s">
        <v>6869</v>
      </c>
      <c r="C7325" s="71" t="s">
        <v>37</v>
      </c>
      <c r="D7325" s="72">
        <v>54.51</v>
      </c>
    </row>
    <row r="7326" spans="1:4" x14ac:dyDescent="0.25">
      <c r="A7326" s="71">
        <v>104242</v>
      </c>
      <c r="B7326" s="70" t="s">
        <v>6870</v>
      </c>
      <c r="C7326" s="71" t="s">
        <v>37</v>
      </c>
      <c r="D7326" s="72">
        <v>61.41</v>
      </c>
    </row>
    <row r="7327" spans="1:4" x14ac:dyDescent="0.25">
      <c r="A7327" s="71">
        <v>104246</v>
      </c>
      <c r="B7327" s="70" t="s">
        <v>6871</v>
      </c>
      <c r="C7327" s="71" t="s">
        <v>37</v>
      </c>
      <c r="D7327" s="72">
        <v>67.099999999999994</v>
      </c>
    </row>
    <row r="7328" spans="1:4" x14ac:dyDescent="0.25">
      <c r="A7328" s="71">
        <v>104250</v>
      </c>
      <c r="B7328" s="70" t="s">
        <v>6872</v>
      </c>
      <c r="C7328" s="71" t="s">
        <v>37</v>
      </c>
      <c r="D7328" s="72">
        <v>70.239999999999995</v>
      </c>
    </row>
    <row r="7329" spans="1:4" x14ac:dyDescent="0.25">
      <c r="A7329" s="71">
        <v>87811</v>
      </c>
      <c r="B7329" s="70" t="s">
        <v>6873</v>
      </c>
      <c r="C7329" s="71" t="s">
        <v>37</v>
      </c>
      <c r="D7329" s="72">
        <v>76.75</v>
      </c>
    </row>
    <row r="7330" spans="1:4" x14ac:dyDescent="0.25">
      <c r="A7330" s="71">
        <v>104254</v>
      </c>
      <c r="B7330" s="70" t="s">
        <v>6874</v>
      </c>
      <c r="C7330" s="71" t="s">
        <v>37</v>
      </c>
      <c r="D7330" s="72">
        <v>85</v>
      </c>
    </row>
    <row r="7331" spans="1:4" x14ac:dyDescent="0.25">
      <c r="A7331" s="71">
        <v>87815</v>
      </c>
      <c r="B7331" s="70" t="s">
        <v>6875</v>
      </c>
      <c r="C7331" s="71" t="s">
        <v>37</v>
      </c>
      <c r="D7331" s="72">
        <v>92.54</v>
      </c>
    </row>
    <row r="7332" spans="1:4" x14ac:dyDescent="0.25">
      <c r="A7332" s="71">
        <v>104258</v>
      </c>
      <c r="B7332" s="70" t="s">
        <v>6876</v>
      </c>
      <c r="C7332" s="71" t="s">
        <v>37</v>
      </c>
      <c r="D7332" s="72">
        <v>91.9</v>
      </c>
    </row>
    <row r="7333" spans="1:4" x14ac:dyDescent="0.25">
      <c r="A7333" s="71">
        <v>87819</v>
      </c>
      <c r="B7333" s="70" t="s">
        <v>6877</v>
      </c>
      <c r="C7333" s="71" t="s">
        <v>37</v>
      </c>
      <c r="D7333" s="72">
        <v>99.44</v>
      </c>
    </row>
    <row r="7334" spans="1:4" x14ac:dyDescent="0.25">
      <c r="A7334" s="71">
        <v>104262</v>
      </c>
      <c r="B7334" s="70" t="s">
        <v>6878</v>
      </c>
      <c r="C7334" s="71" t="s">
        <v>37</v>
      </c>
      <c r="D7334" s="72">
        <v>117.58</v>
      </c>
    </row>
    <row r="7335" spans="1:4" x14ac:dyDescent="0.25">
      <c r="A7335" s="71">
        <v>87823</v>
      </c>
      <c r="B7335" s="70" t="s">
        <v>6879</v>
      </c>
      <c r="C7335" s="71" t="s">
        <v>37</v>
      </c>
      <c r="D7335" s="72">
        <v>127.85</v>
      </c>
    </row>
    <row r="7336" spans="1:4" x14ac:dyDescent="0.25">
      <c r="A7336" s="71">
        <v>87827</v>
      </c>
      <c r="B7336" s="70" t="s">
        <v>6880</v>
      </c>
      <c r="C7336" s="71" t="s">
        <v>37</v>
      </c>
      <c r="D7336" s="72">
        <v>72.98</v>
      </c>
    </row>
    <row r="7337" spans="1:4" x14ac:dyDescent="0.25">
      <c r="A7337" s="71">
        <v>87831</v>
      </c>
      <c r="B7337" s="70" t="s">
        <v>6881</v>
      </c>
      <c r="C7337" s="71" t="s">
        <v>37</v>
      </c>
      <c r="D7337" s="72">
        <v>88.99</v>
      </c>
    </row>
    <row r="7338" spans="1:4" x14ac:dyDescent="0.25">
      <c r="A7338" s="71">
        <v>104220</v>
      </c>
      <c r="B7338" s="70" t="s">
        <v>6882</v>
      </c>
      <c r="C7338" s="71" t="s">
        <v>37</v>
      </c>
      <c r="D7338" s="72">
        <v>52.49</v>
      </c>
    </row>
    <row r="7339" spans="1:4" x14ac:dyDescent="0.25">
      <c r="A7339" s="71">
        <v>104203</v>
      </c>
      <c r="B7339" s="70" t="s">
        <v>6883</v>
      </c>
      <c r="C7339" s="71" t="s">
        <v>37</v>
      </c>
      <c r="D7339" s="72">
        <v>56.33</v>
      </c>
    </row>
    <row r="7340" spans="1:4" x14ac:dyDescent="0.25">
      <c r="A7340" s="71">
        <v>104224</v>
      </c>
      <c r="B7340" s="70" t="s">
        <v>6884</v>
      </c>
      <c r="C7340" s="71" t="s">
        <v>37</v>
      </c>
      <c r="D7340" s="72">
        <v>67.849999999999994</v>
      </c>
    </row>
    <row r="7341" spans="1:4" x14ac:dyDescent="0.25">
      <c r="A7341" s="71">
        <v>104204</v>
      </c>
      <c r="B7341" s="70" t="s">
        <v>6885</v>
      </c>
      <c r="C7341" s="71" t="s">
        <v>37</v>
      </c>
      <c r="D7341" s="72">
        <v>72.849999999999994</v>
      </c>
    </row>
    <row r="7342" spans="1:4" x14ac:dyDescent="0.25">
      <c r="A7342" s="71">
        <v>104228</v>
      </c>
      <c r="B7342" s="70" t="s">
        <v>6886</v>
      </c>
      <c r="C7342" s="71" t="s">
        <v>37</v>
      </c>
      <c r="D7342" s="72">
        <v>74.819999999999993</v>
      </c>
    </row>
    <row r="7343" spans="1:4" x14ac:dyDescent="0.25">
      <c r="A7343" s="71">
        <v>104205</v>
      </c>
      <c r="B7343" s="70" t="s">
        <v>6887</v>
      </c>
      <c r="C7343" s="71" t="s">
        <v>37</v>
      </c>
      <c r="D7343" s="72">
        <v>79.819999999999993</v>
      </c>
    </row>
    <row r="7344" spans="1:4" x14ac:dyDescent="0.25">
      <c r="A7344" s="71">
        <v>104232</v>
      </c>
      <c r="B7344" s="70" t="s">
        <v>6888</v>
      </c>
      <c r="C7344" s="71" t="s">
        <v>37</v>
      </c>
      <c r="D7344" s="72">
        <v>82.65</v>
      </c>
    </row>
    <row r="7345" spans="1:4" x14ac:dyDescent="0.25">
      <c r="A7345" s="71">
        <v>104206</v>
      </c>
      <c r="B7345" s="70" t="s">
        <v>6889</v>
      </c>
      <c r="C7345" s="71" t="s">
        <v>37</v>
      </c>
      <c r="D7345" s="72">
        <v>88.16</v>
      </c>
    </row>
    <row r="7346" spans="1:4" x14ac:dyDescent="0.25">
      <c r="A7346" s="71">
        <v>104236</v>
      </c>
      <c r="B7346" s="70" t="s">
        <v>6890</v>
      </c>
      <c r="C7346" s="71" t="s">
        <v>37</v>
      </c>
      <c r="D7346" s="72">
        <v>39.61</v>
      </c>
    </row>
    <row r="7347" spans="1:4" x14ac:dyDescent="0.25">
      <c r="A7347" s="71">
        <v>104207</v>
      </c>
      <c r="B7347" s="70" t="s">
        <v>6891</v>
      </c>
      <c r="C7347" s="71" t="s">
        <v>37</v>
      </c>
      <c r="D7347" s="72">
        <v>41.96</v>
      </c>
    </row>
    <row r="7348" spans="1:4" x14ac:dyDescent="0.25">
      <c r="A7348" s="71">
        <v>104240</v>
      </c>
      <c r="B7348" s="70" t="s">
        <v>6892</v>
      </c>
      <c r="C7348" s="71" t="s">
        <v>37</v>
      </c>
      <c r="D7348" s="72">
        <v>54.6</v>
      </c>
    </row>
    <row r="7349" spans="1:4" x14ac:dyDescent="0.25">
      <c r="A7349" s="71">
        <v>104208</v>
      </c>
      <c r="B7349" s="70" t="s">
        <v>6893</v>
      </c>
      <c r="C7349" s="71" t="s">
        <v>37</v>
      </c>
      <c r="D7349" s="72">
        <v>58.01</v>
      </c>
    </row>
    <row r="7350" spans="1:4" x14ac:dyDescent="0.25">
      <c r="A7350" s="71">
        <v>104244</v>
      </c>
      <c r="B7350" s="70" t="s">
        <v>6894</v>
      </c>
      <c r="C7350" s="71" t="s">
        <v>37</v>
      </c>
      <c r="D7350" s="72">
        <v>61.15</v>
      </c>
    </row>
    <row r="7351" spans="1:4" x14ac:dyDescent="0.25">
      <c r="A7351" s="71">
        <v>104209</v>
      </c>
      <c r="B7351" s="70" t="s">
        <v>6895</v>
      </c>
      <c r="C7351" s="71" t="s">
        <v>37</v>
      </c>
      <c r="D7351" s="72">
        <v>64.569999999999993</v>
      </c>
    </row>
    <row r="7352" spans="1:4" x14ac:dyDescent="0.25">
      <c r="A7352" s="71">
        <v>104248</v>
      </c>
      <c r="B7352" s="70" t="s">
        <v>6896</v>
      </c>
      <c r="C7352" s="71" t="s">
        <v>37</v>
      </c>
      <c r="D7352" s="72">
        <v>63.76</v>
      </c>
    </row>
    <row r="7353" spans="1:4" x14ac:dyDescent="0.25">
      <c r="A7353" s="71">
        <v>104210</v>
      </c>
      <c r="B7353" s="70" t="s">
        <v>6897</v>
      </c>
      <c r="C7353" s="71" t="s">
        <v>37</v>
      </c>
      <c r="D7353" s="72">
        <v>67.069999999999993</v>
      </c>
    </row>
    <row r="7354" spans="1:4" x14ac:dyDescent="0.25">
      <c r="A7354" s="71">
        <v>104252</v>
      </c>
      <c r="B7354" s="70" t="s">
        <v>6898</v>
      </c>
      <c r="C7354" s="71" t="s">
        <v>37</v>
      </c>
      <c r="D7354" s="72">
        <v>72.66</v>
      </c>
    </row>
    <row r="7355" spans="1:4" x14ac:dyDescent="0.25">
      <c r="A7355" s="71">
        <v>104211</v>
      </c>
      <c r="B7355" s="70" t="s">
        <v>6899</v>
      </c>
      <c r="C7355" s="71" t="s">
        <v>37</v>
      </c>
      <c r="D7355" s="72">
        <v>79.58</v>
      </c>
    </row>
    <row r="7356" spans="1:4" x14ac:dyDescent="0.25">
      <c r="A7356" s="71">
        <v>104212</v>
      </c>
      <c r="B7356" s="70" t="s">
        <v>6900</v>
      </c>
      <c r="C7356" s="71" t="s">
        <v>37</v>
      </c>
      <c r="D7356" s="72">
        <v>95.68</v>
      </c>
    </row>
    <row r="7357" spans="1:4" x14ac:dyDescent="0.25">
      <c r="A7357" s="71">
        <v>104213</v>
      </c>
      <c r="B7357" s="70" t="s">
        <v>6901</v>
      </c>
      <c r="C7357" s="71" t="s">
        <v>37</v>
      </c>
      <c r="D7357" s="72">
        <v>102.24</v>
      </c>
    </row>
    <row r="7358" spans="1:4" x14ac:dyDescent="0.25">
      <c r="A7358" s="71">
        <v>104214</v>
      </c>
      <c r="B7358" s="70" t="s">
        <v>6902</v>
      </c>
      <c r="C7358" s="71" t="s">
        <v>37</v>
      </c>
      <c r="D7358" s="72">
        <v>121.88</v>
      </c>
    </row>
    <row r="7359" spans="1:4" x14ac:dyDescent="0.25">
      <c r="A7359" s="71">
        <v>104215</v>
      </c>
      <c r="B7359" s="70" t="s">
        <v>19394</v>
      </c>
      <c r="C7359" s="71" t="s">
        <v>37</v>
      </c>
      <c r="D7359" s="72">
        <v>74.61</v>
      </c>
    </row>
    <row r="7360" spans="1:4" x14ac:dyDescent="0.25">
      <c r="A7360" s="71">
        <v>104216</v>
      </c>
      <c r="B7360" s="70" t="s">
        <v>6903</v>
      </c>
      <c r="C7360" s="71" t="s">
        <v>37</v>
      </c>
      <c r="D7360" s="72">
        <v>90.58</v>
      </c>
    </row>
    <row r="7361" spans="1:4" x14ac:dyDescent="0.25">
      <c r="A7361" s="71">
        <v>104217</v>
      </c>
      <c r="B7361" s="70" t="s">
        <v>6904</v>
      </c>
      <c r="C7361" s="71" t="s">
        <v>37</v>
      </c>
      <c r="D7361" s="72">
        <v>48.71</v>
      </c>
    </row>
    <row r="7362" spans="1:4" x14ac:dyDescent="0.25">
      <c r="A7362" s="71">
        <v>104221</v>
      </c>
      <c r="B7362" s="70" t="s">
        <v>6905</v>
      </c>
      <c r="C7362" s="71" t="s">
        <v>37</v>
      </c>
      <c r="D7362" s="72">
        <v>62.81</v>
      </c>
    </row>
    <row r="7363" spans="1:4" x14ac:dyDescent="0.25">
      <c r="A7363" s="71">
        <v>104225</v>
      </c>
      <c r="B7363" s="70" t="s">
        <v>6906</v>
      </c>
      <c r="C7363" s="71" t="s">
        <v>37</v>
      </c>
      <c r="D7363" s="72">
        <v>69.099999999999994</v>
      </c>
    </row>
    <row r="7364" spans="1:4" x14ac:dyDescent="0.25">
      <c r="A7364" s="71">
        <v>104229</v>
      </c>
      <c r="B7364" s="70" t="s">
        <v>6907</v>
      </c>
      <c r="C7364" s="71" t="s">
        <v>37</v>
      </c>
      <c r="D7364" s="72">
        <v>81.14</v>
      </c>
    </row>
    <row r="7365" spans="1:4" x14ac:dyDescent="0.25">
      <c r="A7365" s="71">
        <v>104233</v>
      </c>
      <c r="B7365" s="70" t="s">
        <v>6908</v>
      </c>
      <c r="C7365" s="71" t="s">
        <v>37</v>
      </c>
      <c r="D7365" s="72">
        <v>36.729999999999997</v>
      </c>
    </row>
    <row r="7366" spans="1:4" x14ac:dyDescent="0.25">
      <c r="A7366" s="71">
        <v>104237</v>
      </c>
      <c r="B7366" s="70" t="s">
        <v>6909</v>
      </c>
      <c r="C7366" s="71" t="s">
        <v>37</v>
      </c>
      <c r="D7366" s="72">
        <v>50.46</v>
      </c>
    </row>
    <row r="7367" spans="1:4" x14ac:dyDescent="0.25">
      <c r="A7367" s="71">
        <v>104241</v>
      </c>
      <c r="B7367" s="70" t="s">
        <v>6910</v>
      </c>
      <c r="C7367" s="71" t="s">
        <v>37</v>
      </c>
      <c r="D7367" s="72">
        <v>56.34</v>
      </c>
    </row>
    <row r="7368" spans="1:4" x14ac:dyDescent="0.25">
      <c r="A7368" s="71">
        <v>104245</v>
      </c>
      <c r="B7368" s="70" t="s">
        <v>6911</v>
      </c>
      <c r="C7368" s="71" t="s">
        <v>37</v>
      </c>
      <c r="D7368" s="72">
        <v>61.51</v>
      </c>
    </row>
    <row r="7369" spans="1:4" x14ac:dyDescent="0.25">
      <c r="A7369" s="71">
        <v>104249</v>
      </c>
      <c r="B7369" s="70" t="s">
        <v>6912</v>
      </c>
      <c r="C7369" s="71" t="s">
        <v>37</v>
      </c>
      <c r="D7369" s="72">
        <v>67.22</v>
      </c>
    </row>
    <row r="7370" spans="1:4" x14ac:dyDescent="0.25">
      <c r="A7370" s="71">
        <v>104253</v>
      </c>
      <c r="B7370" s="70" t="s">
        <v>6913</v>
      </c>
      <c r="C7370" s="71" t="s">
        <v>37</v>
      </c>
      <c r="D7370" s="72">
        <v>80.95</v>
      </c>
    </row>
    <row r="7371" spans="1:4" x14ac:dyDescent="0.25">
      <c r="A7371" s="71">
        <v>104256</v>
      </c>
      <c r="B7371" s="70" t="s">
        <v>6914</v>
      </c>
      <c r="C7371" s="71" t="s">
        <v>37</v>
      </c>
      <c r="D7371" s="72">
        <v>87.66</v>
      </c>
    </row>
    <row r="7372" spans="1:4" x14ac:dyDescent="0.25">
      <c r="A7372" s="71">
        <v>104260</v>
      </c>
      <c r="B7372" s="70" t="s">
        <v>6915</v>
      </c>
      <c r="C7372" s="71" t="s">
        <v>37</v>
      </c>
      <c r="D7372" s="72">
        <v>94.21</v>
      </c>
    </row>
    <row r="7373" spans="1:4" x14ac:dyDescent="0.25">
      <c r="A7373" s="71">
        <v>104264</v>
      </c>
      <c r="B7373" s="70" t="s">
        <v>6916</v>
      </c>
      <c r="C7373" s="71" t="s">
        <v>37</v>
      </c>
      <c r="D7373" s="72">
        <v>111.99</v>
      </c>
    </row>
    <row r="7374" spans="1:4" x14ac:dyDescent="0.25">
      <c r="A7374" s="71">
        <v>87792</v>
      </c>
      <c r="B7374" s="70" t="s">
        <v>6917</v>
      </c>
      <c r="C7374" s="71" t="s">
        <v>37</v>
      </c>
      <c r="D7374" s="72">
        <v>38.880000000000003</v>
      </c>
    </row>
    <row r="7375" spans="1:4" x14ac:dyDescent="0.25">
      <c r="A7375" s="71">
        <v>87797</v>
      </c>
      <c r="B7375" s="70" t="s">
        <v>6918</v>
      </c>
      <c r="C7375" s="71" t="s">
        <v>37</v>
      </c>
      <c r="D7375" s="72">
        <v>53.63</v>
      </c>
    </row>
    <row r="7376" spans="1:4" x14ac:dyDescent="0.25">
      <c r="A7376" s="71">
        <v>87801</v>
      </c>
      <c r="B7376" s="70" t="s">
        <v>6919</v>
      </c>
      <c r="C7376" s="71" t="s">
        <v>37</v>
      </c>
      <c r="D7376" s="72">
        <v>59.51</v>
      </c>
    </row>
    <row r="7377" spans="1:4" x14ac:dyDescent="0.25">
      <c r="A7377" s="71">
        <v>87805</v>
      </c>
      <c r="B7377" s="70" t="s">
        <v>6920</v>
      </c>
      <c r="C7377" s="71" t="s">
        <v>37</v>
      </c>
      <c r="D7377" s="72">
        <v>65</v>
      </c>
    </row>
    <row r="7378" spans="1:4" x14ac:dyDescent="0.25">
      <c r="A7378" s="71">
        <v>87775</v>
      </c>
      <c r="B7378" s="70" t="s">
        <v>6921</v>
      </c>
      <c r="C7378" s="71" t="s">
        <v>37</v>
      </c>
      <c r="D7378" s="72">
        <v>52.34</v>
      </c>
    </row>
    <row r="7379" spans="1:4" x14ac:dyDescent="0.25">
      <c r="A7379" s="71">
        <v>87779</v>
      </c>
      <c r="B7379" s="70" t="s">
        <v>6922</v>
      </c>
      <c r="C7379" s="71" t="s">
        <v>37</v>
      </c>
      <c r="D7379" s="72">
        <v>67.459999999999994</v>
      </c>
    </row>
    <row r="7380" spans="1:4" x14ac:dyDescent="0.25">
      <c r="A7380" s="71">
        <v>87784</v>
      </c>
      <c r="B7380" s="70" t="s">
        <v>6923</v>
      </c>
      <c r="C7380" s="71" t="s">
        <v>37</v>
      </c>
      <c r="D7380" s="72">
        <v>73.75</v>
      </c>
    </row>
    <row r="7381" spans="1:4" x14ac:dyDescent="0.25">
      <c r="A7381" s="71">
        <v>87788</v>
      </c>
      <c r="B7381" s="70" t="s">
        <v>6924</v>
      </c>
      <c r="C7381" s="71" t="s">
        <v>37</v>
      </c>
      <c r="D7381" s="72">
        <v>86.9</v>
      </c>
    </row>
    <row r="7382" spans="1:4" x14ac:dyDescent="0.25">
      <c r="A7382" s="71">
        <v>87809</v>
      </c>
      <c r="B7382" s="70" t="s">
        <v>6925</v>
      </c>
      <c r="C7382" s="71" t="s">
        <v>37</v>
      </c>
      <c r="D7382" s="72">
        <v>73.73</v>
      </c>
    </row>
    <row r="7383" spans="1:4" x14ac:dyDescent="0.25">
      <c r="A7383" s="71">
        <v>87813</v>
      </c>
      <c r="B7383" s="70" t="s">
        <v>6926</v>
      </c>
      <c r="C7383" s="71" t="s">
        <v>37</v>
      </c>
      <c r="D7383" s="72">
        <v>88.49</v>
      </c>
    </row>
    <row r="7384" spans="1:4" x14ac:dyDescent="0.25">
      <c r="A7384" s="71">
        <v>104257</v>
      </c>
      <c r="B7384" s="70" t="s">
        <v>6927</v>
      </c>
      <c r="C7384" s="71" t="s">
        <v>37</v>
      </c>
      <c r="D7384" s="72">
        <v>86.83</v>
      </c>
    </row>
    <row r="7385" spans="1:4" x14ac:dyDescent="0.25">
      <c r="A7385" s="71">
        <v>87817</v>
      </c>
      <c r="B7385" s="70" t="s">
        <v>6928</v>
      </c>
      <c r="C7385" s="71" t="s">
        <v>37</v>
      </c>
      <c r="D7385" s="72">
        <v>94.37</v>
      </c>
    </row>
    <row r="7386" spans="1:4" x14ac:dyDescent="0.25">
      <c r="A7386" s="71">
        <v>104261</v>
      </c>
      <c r="B7386" s="70" t="s">
        <v>6929</v>
      </c>
      <c r="C7386" s="71" t="s">
        <v>37</v>
      </c>
      <c r="D7386" s="72">
        <v>111.99</v>
      </c>
    </row>
    <row r="7387" spans="1:4" x14ac:dyDescent="0.25">
      <c r="A7387" s="71">
        <v>87821</v>
      </c>
      <c r="B7387" s="70" t="s">
        <v>6930</v>
      </c>
      <c r="C7387" s="71" t="s">
        <v>37</v>
      </c>
      <c r="D7387" s="72">
        <v>122.26</v>
      </c>
    </row>
    <row r="7388" spans="1:4" x14ac:dyDescent="0.25">
      <c r="A7388" s="71">
        <v>87825</v>
      </c>
      <c r="B7388" s="70" t="s">
        <v>6931</v>
      </c>
      <c r="C7388" s="71" t="s">
        <v>37</v>
      </c>
      <c r="D7388" s="72">
        <v>69.290000000000006</v>
      </c>
    </row>
    <row r="7389" spans="1:4" x14ac:dyDescent="0.25">
      <c r="A7389" s="71">
        <v>87829</v>
      </c>
      <c r="B7389" s="70" t="s">
        <v>6932</v>
      </c>
      <c r="C7389" s="71" t="s">
        <v>37</v>
      </c>
      <c r="D7389" s="72">
        <v>84.04</v>
      </c>
    </row>
    <row r="7390" spans="1:4" x14ac:dyDescent="0.25">
      <c r="A7390" s="71">
        <v>87557</v>
      </c>
      <c r="B7390" s="70" t="s">
        <v>6933</v>
      </c>
      <c r="C7390" s="71" t="s">
        <v>37</v>
      </c>
      <c r="D7390" s="72">
        <v>45.72</v>
      </c>
    </row>
    <row r="7391" spans="1:4" x14ac:dyDescent="0.25">
      <c r="A7391" s="71">
        <v>87539</v>
      </c>
      <c r="B7391" s="70" t="s">
        <v>6934</v>
      </c>
      <c r="C7391" s="71" t="s">
        <v>37</v>
      </c>
      <c r="D7391" s="72">
        <v>69.52</v>
      </c>
    </row>
    <row r="7392" spans="1:4" x14ac:dyDescent="0.25">
      <c r="A7392" s="71">
        <v>104972</v>
      </c>
      <c r="B7392" s="70" t="s">
        <v>6935</v>
      </c>
      <c r="C7392" s="71" t="s">
        <v>37</v>
      </c>
      <c r="D7392" s="72">
        <v>32.79</v>
      </c>
    </row>
    <row r="7393" spans="1:4" x14ac:dyDescent="0.25">
      <c r="A7393" s="71">
        <v>104954</v>
      </c>
      <c r="B7393" s="70" t="s">
        <v>6936</v>
      </c>
      <c r="C7393" s="71" t="s">
        <v>37</v>
      </c>
      <c r="D7393" s="72">
        <v>45.61</v>
      </c>
    </row>
    <row r="7394" spans="1:4" x14ac:dyDescent="0.25">
      <c r="A7394" s="71">
        <v>104976</v>
      </c>
      <c r="B7394" s="70" t="s">
        <v>6937</v>
      </c>
      <c r="C7394" s="71" t="s">
        <v>37</v>
      </c>
      <c r="D7394" s="72">
        <v>29.08</v>
      </c>
    </row>
    <row r="7395" spans="1:4" x14ac:dyDescent="0.25">
      <c r="A7395" s="71">
        <v>104966</v>
      </c>
      <c r="B7395" s="70" t="s">
        <v>6938</v>
      </c>
      <c r="C7395" s="71" t="s">
        <v>37</v>
      </c>
      <c r="D7395" s="72">
        <v>41.89</v>
      </c>
    </row>
    <row r="7396" spans="1:4" x14ac:dyDescent="0.25">
      <c r="A7396" s="71">
        <v>104968</v>
      </c>
      <c r="B7396" s="70" t="s">
        <v>6939</v>
      </c>
      <c r="C7396" s="71" t="s">
        <v>37</v>
      </c>
      <c r="D7396" s="72">
        <v>39.01</v>
      </c>
    </row>
    <row r="7397" spans="1:4" x14ac:dyDescent="0.25">
      <c r="A7397" s="71">
        <v>104962</v>
      </c>
      <c r="B7397" s="70" t="s">
        <v>6940</v>
      </c>
      <c r="C7397" s="71" t="s">
        <v>37</v>
      </c>
      <c r="D7397" s="72">
        <v>51.84</v>
      </c>
    </row>
    <row r="7398" spans="1:4" x14ac:dyDescent="0.25">
      <c r="A7398" s="71">
        <v>87550</v>
      </c>
      <c r="B7398" s="70" t="s">
        <v>6941</v>
      </c>
      <c r="C7398" s="71" t="s">
        <v>37</v>
      </c>
      <c r="D7398" s="72">
        <v>25.91</v>
      </c>
    </row>
    <row r="7399" spans="1:4" x14ac:dyDescent="0.25">
      <c r="A7399" s="71">
        <v>87532</v>
      </c>
      <c r="B7399" s="70" t="s">
        <v>6942</v>
      </c>
      <c r="C7399" s="71" t="s">
        <v>37</v>
      </c>
      <c r="D7399" s="72">
        <v>36.869999999999997</v>
      </c>
    </row>
    <row r="7400" spans="1:4" x14ac:dyDescent="0.25">
      <c r="A7400" s="71">
        <v>87554</v>
      </c>
      <c r="B7400" s="70" t="s">
        <v>6943</v>
      </c>
      <c r="C7400" s="71" t="s">
        <v>37</v>
      </c>
      <c r="D7400" s="72">
        <v>23.51</v>
      </c>
    </row>
    <row r="7401" spans="1:4" x14ac:dyDescent="0.25">
      <c r="A7401" s="71">
        <v>87536</v>
      </c>
      <c r="B7401" s="70" t="s">
        <v>6944</v>
      </c>
      <c r="C7401" s="71" t="s">
        <v>37</v>
      </c>
      <c r="D7401" s="72">
        <v>34.479999999999997</v>
      </c>
    </row>
    <row r="7402" spans="1:4" x14ac:dyDescent="0.25">
      <c r="A7402" s="71">
        <v>87528</v>
      </c>
      <c r="B7402" s="70" t="s">
        <v>6945</v>
      </c>
      <c r="C7402" s="71" t="s">
        <v>37</v>
      </c>
      <c r="D7402" s="72">
        <v>40.880000000000003</v>
      </c>
    </row>
    <row r="7403" spans="1:4" x14ac:dyDescent="0.25">
      <c r="A7403" s="71">
        <v>87546</v>
      </c>
      <c r="B7403" s="70" t="s">
        <v>6946</v>
      </c>
      <c r="C7403" s="71" t="s">
        <v>37</v>
      </c>
      <c r="D7403" s="72">
        <v>29.92</v>
      </c>
    </row>
    <row r="7404" spans="1:4" x14ac:dyDescent="0.25">
      <c r="A7404" s="71">
        <v>104971</v>
      </c>
      <c r="B7404" s="70" t="s">
        <v>6947</v>
      </c>
      <c r="C7404" s="71" t="s">
        <v>37</v>
      </c>
      <c r="D7404" s="72">
        <v>30.79</v>
      </c>
    </row>
    <row r="7405" spans="1:4" x14ac:dyDescent="0.25">
      <c r="A7405" s="71">
        <v>104965</v>
      </c>
      <c r="B7405" s="70" t="s">
        <v>6948</v>
      </c>
      <c r="C7405" s="71" t="s">
        <v>37</v>
      </c>
      <c r="D7405" s="72">
        <v>42.49</v>
      </c>
    </row>
    <row r="7406" spans="1:4" x14ac:dyDescent="0.25">
      <c r="A7406" s="71">
        <v>104975</v>
      </c>
      <c r="B7406" s="70" t="s">
        <v>6949</v>
      </c>
      <c r="C7406" s="71" t="s">
        <v>37</v>
      </c>
      <c r="D7406" s="72">
        <v>27.08</v>
      </c>
    </row>
    <row r="7407" spans="1:4" x14ac:dyDescent="0.25">
      <c r="A7407" s="71">
        <v>104957</v>
      </c>
      <c r="B7407" s="70" t="s">
        <v>6950</v>
      </c>
      <c r="C7407" s="71" t="s">
        <v>37</v>
      </c>
      <c r="D7407" s="72">
        <v>38.770000000000003</v>
      </c>
    </row>
    <row r="7408" spans="1:4" x14ac:dyDescent="0.25">
      <c r="A7408" s="71">
        <v>104967</v>
      </c>
      <c r="B7408" s="70" t="s">
        <v>6951</v>
      </c>
      <c r="C7408" s="71" t="s">
        <v>37</v>
      </c>
      <c r="D7408" s="72">
        <v>37.01</v>
      </c>
    </row>
    <row r="7409" spans="1:4" x14ac:dyDescent="0.25">
      <c r="A7409" s="71">
        <v>104961</v>
      </c>
      <c r="B7409" s="70" t="s">
        <v>6952</v>
      </c>
      <c r="C7409" s="71" t="s">
        <v>37</v>
      </c>
      <c r="D7409" s="72">
        <v>48.72</v>
      </c>
    </row>
    <row r="7410" spans="1:4" x14ac:dyDescent="0.25">
      <c r="A7410" s="71">
        <v>87549</v>
      </c>
      <c r="B7410" s="70" t="s">
        <v>6953</v>
      </c>
      <c r="C7410" s="71" t="s">
        <v>37</v>
      </c>
      <c r="D7410" s="72">
        <v>23.91</v>
      </c>
    </row>
    <row r="7411" spans="1:4" x14ac:dyDescent="0.25">
      <c r="A7411" s="71">
        <v>87531</v>
      </c>
      <c r="B7411" s="70" t="s">
        <v>6954</v>
      </c>
      <c r="C7411" s="71" t="s">
        <v>37</v>
      </c>
      <c r="D7411" s="72">
        <v>33.75</v>
      </c>
    </row>
    <row r="7412" spans="1:4" x14ac:dyDescent="0.25">
      <c r="A7412" s="71">
        <v>87553</v>
      </c>
      <c r="B7412" s="70" t="s">
        <v>6955</v>
      </c>
      <c r="C7412" s="71" t="s">
        <v>37</v>
      </c>
      <c r="D7412" s="72">
        <v>21.51</v>
      </c>
    </row>
    <row r="7413" spans="1:4" x14ac:dyDescent="0.25">
      <c r="A7413" s="71">
        <v>87535</v>
      </c>
      <c r="B7413" s="70" t="s">
        <v>6956</v>
      </c>
      <c r="C7413" s="71" t="s">
        <v>37</v>
      </c>
      <c r="D7413" s="72">
        <v>31.36</v>
      </c>
    </row>
    <row r="7414" spans="1:4" x14ac:dyDescent="0.25">
      <c r="A7414" s="71">
        <v>87527</v>
      </c>
      <c r="B7414" s="70" t="s">
        <v>6957</v>
      </c>
      <c r="C7414" s="71" t="s">
        <v>37</v>
      </c>
      <c r="D7414" s="72">
        <v>37.76</v>
      </c>
    </row>
    <row r="7415" spans="1:4" x14ac:dyDescent="0.25">
      <c r="A7415" s="71">
        <v>87545</v>
      </c>
      <c r="B7415" s="70" t="s">
        <v>6958</v>
      </c>
      <c r="C7415" s="71" t="s">
        <v>37</v>
      </c>
      <c r="D7415" s="72">
        <v>27.92</v>
      </c>
    </row>
    <row r="7416" spans="1:4" x14ac:dyDescent="0.25">
      <c r="A7416" s="71">
        <v>104960</v>
      </c>
      <c r="B7416" s="70" t="s">
        <v>6959</v>
      </c>
      <c r="C7416" s="71" t="s">
        <v>37</v>
      </c>
      <c r="D7416" s="72">
        <v>44.32</v>
      </c>
    </row>
    <row r="7417" spans="1:4" x14ac:dyDescent="0.25">
      <c r="A7417" s="71">
        <v>87561</v>
      </c>
      <c r="B7417" s="70" t="s">
        <v>6960</v>
      </c>
      <c r="C7417" s="71" t="s">
        <v>37</v>
      </c>
      <c r="D7417" s="72">
        <v>45.2</v>
      </c>
    </row>
    <row r="7418" spans="1:4" x14ac:dyDescent="0.25">
      <c r="A7418" s="71">
        <v>104953</v>
      </c>
      <c r="B7418" s="70" t="s">
        <v>6961</v>
      </c>
      <c r="C7418" s="71" t="s">
        <v>37</v>
      </c>
      <c r="D7418" s="72">
        <v>68.11</v>
      </c>
    </row>
    <row r="7419" spans="1:4" x14ac:dyDescent="0.25">
      <c r="A7419" s="71">
        <v>87543</v>
      </c>
      <c r="B7419" s="70" t="s">
        <v>6962</v>
      </c>
      <c r="C7419" s="71" t="s">
        <v>37</v>
      </c>
      <c r="D7419" s="72">
        <v>26.15</v>
      </c>
    </row>
    <row r="7420" spans="1:4" x14ac:dyDescent="0.25">
      <c r="A7420" s="71">
        <v>104959</v>
      </c>
      <c r="B7420" s="70" t="s">
        <v>6963</v>
      </c>
      <c r="C7420" s="71" t="s">
        <v>37</v>
      </c>
      <c r="D7420" s="72">
        <v>24.11</v>
      </c>
    </row>
    <row r="7421" spans="1:4" x14ac:dyDescent="0.25">
      <c r="A7421" s="71">
        <v>104958</v>
      </c>
      <c r="B7421" s="70" t="s">
        <v>6964</v>
      </c>
      <c r="C7421" s="71" t="s">
        <v>37</v>
      </c>
      <c r="D7421" s="72">
        <v>22.11</v>
      </c>
    </row>
    <row r="7422" spans="1:4" x14ac:dyDescent="0.25">
      <c r="A7422" s="71">
        <v>104970</v>
      </c>
      <c r="B7422" s="70" t="s">
        <v>6965</v>
      </c>
      <c r="C7422" s="71" t="s">
        <v>37</v>
      </c>
      <c r="D7422" s="72">
        <v>34.58</v>
      </c>
    </row>
    <row r="7423" spans="1:4" x14ac:dyDescent="0.25">
      <c r="A7423" s="71">
        <v>104964</v>
      </c>
      <c r="B7423" s="70" t="s">
        <v>6966</v>
      </c>
      <c r="C7423" s="71" t="s">
        <v>37</v>
      </c>
      <c r="D7423" s="72">
        <v>47.4</v>
      </c>
    </row>
    <row r="7424" spans="1:4" x14ac:dyDescent="0.25">
      <c r="A7424" s="71">
        <v>104956</v>
      </c>
      <c r="B7424" s="70" t="s">
        <v>6967</v>
      </c>
      <c r="C7424" s="71" t="s">
        <v>37</v>
      </c>
      <c r="D7424" s="72">
        <v>42.83</v>
      </c>
    </row>
    <row r="7425" spans="1:4" x14ac:dyDescent="0.25">
      <c r="A7425" s="71">
        <v>104974</v>
      </c>
      <c r="B7425" s="70" t="s">
        <v>6968</v>
      </c>
      <c r="C7425" s="71" t="s">
        <v>37</v>
      </c>
      <c r="D7425" s="72">
        <v>30.01</v>
      </c>
    </row>
    <row r="7426" spans="1:4" x14ac:dyDescent="0.25">
      <c r="A7426" s="71">
        <v>87548</v>
      </c>
      <c r="B7426" s="70" t="s">
        <v>6969</v>
      </c>
      <c r="C7426" s="71" t="s">
        <v>37</v>
      </c>
      <c r="D7426" s="72">
        <v>27.06</v>
      </c>
    </row>
    <row r="7427" spans="1:4" x14ac:dyDescent="0.25">
      <c r="A7427" s="71">
        <v>87530</v>
      </c>
      <c r="B7427" s="70" t="s">
        <v>6970</v>
      </c>
      <c r="C7427" s="71" t="s">
        <v>37</v>
      </c>
      <c r="D7427" s="72">
        <v>38.03</v>
      </c>
    </row>
    <row r="7428" spans="1:4" x14ac:dyDescent="0.25">
      <c r="A7428" s="71">
        <v>104952</v>
      </c>
      <c r="B7428" s="70" t="s">
        <v>6971</v>
      </c>
      <c r="C7428" s="71" t="s">
        <v>37</v>
      </c>
      <c r="D7428" s="72">
        <v>35.08</v>
      </c>
    </row>
    <row r="7429" spans="1:4" x14ac:dyDescent="0.25">
      <c r="A7429" s="71">
        <v>104969</v>
      </c>
      <c r="B7429" s="70" t="s">
        <v>6972</v>
      </c>
      <c r="C7429" s="71" t="s">
        <v>37</v>
      </c>
      <c r="D7429" s="72">
        <v>32.58</v>
      </c>
    </row>
    <row r="7430" spans="1:4" x14ac:dyDescent="0.25">
      <c r="A7430" s="71">
        <v>104963</v>
      </c>
      <c r="B7430" s="70" t="s">
        <v>6973</v>
      </c>
      <c r="C7430" s="71" t="s">
        <v>37</v>
      </c>
      <c r="D7430" s="72">
        <v>44.28</v>
      </c>
    </row>
    <row r="7431" spans="1:4" x14ac:dyDescent="0.25">
      <c r="A7431" s="71">
        <v>104955</v>
      </c>
      <c r="B7431" s="70" t="s">
        <v>6974</v>
      </c>
      <c r="C7431" s="71" t="s">
        <v>37</v>
      </c>
      <c r="D7431" s="72">
        <v>39.71</v>
      </c>
    </row>
    <row r="7432" spans="1:4" x14ac:dyDescent="0.25">
      <c r="A7432" s="71">
        <v>104973</v>
      </c>
      <c r="B7432" s="70" t="s">
        <v>6975</v>
      </c>
      <c r="C7432" s="71" t="s">
        <v>37</v>
      </c>
      <c r="D7432" s="72">
        <v>28.01</v>
      </c>
    </row>
    <row r="7433" spans="1:4" x14ac:dyDescent="0.25">
      <c r="A7433" s="71">
        <v>87547</v>
      </c>
      <c r="B7433" s="70" t="s">
        <v>6976</v>
      </c>
      <c r="C7433" s="71" t="s">
        <v>37</v>
      </c>
      <c r="D7433" s="72">
        <v>25.06</v>
      </c>
    </row>
    <row r="7434" spans="1:4" x14ac:dyDescent="0.25">
      <c r="A7434" s="71">
        <v>87529</v>
      </c>
      <c r="B7434" s="70" t="s">
        <v>6977</v>
      </c>
      <c r="C7434" s="71" t="s">
        <v>37</v>
      </c>
      <c r="D7434" s="72">
        <v>34.909999999999997</v>
      </c>
    </row>
    <row r="7435" spans="1:4" x14ac:dyDescent="0.25">
      <c r="A7435" s="71">
        <v>104951</v>
      </c>
      <c r="B7435" s="70" t="s">
        <v>6978</v>
      </c>
      <c r="C7435" s="71" t="s">
        <v>37</v>
      </c>
      <c r="D7435" s="72">
        <v>31.96</v>
      </c>
    </row>
    <row r="7436" spans="1:4" x14ac:dyDescent="0.25">
      <c r="A7436" s="71">
        <v>104978</v>
      </c>
      <c r="B7436" s="70" t="s">
        <v>6979</v>
      </c>
      <c r="C7436" s="71" t="s">
        <v>37</v>
      </c>
      <c r="D7436" s="72">
        <v>34.85</v>
      </c>
    </row>
    <row r="7437" spans="1:4" x14ac:dyDescent="0.25">
      <c r="A7437" s="71">
        <v>104977</v>
      </c>
      <c r="B7437" s="70" t="s">
        <v>6980</v>
      </c>
      <c r="C7437" s="71" t="s">
        <v>37</v>
      </c>
      <c r="D7437" s="72">
        <v>46.39</v>
      </c>
    </row>
    <row r="7438" spans="1:4" x14ac:dyDescent="0.25">
      <c r="A7438" s="71">
        <v>90408</v>
      </c>
      <c r="B7438" s="70" t="s">
        <v>6981</v>
      </c>
      <c r="C7438" s="71" t="s">
        <v>37</v>
      </c>
      <c r="D7438" s="72">
        <v>30.62</v>
      </c>
    </row>
    <row r="7439" spans="1:4" x14ac:dyDescent="0.25">
      <c r="A7439" s="71">
        <v>90406</v>
      </c>
      <c r="B7439" s="70" t="s">
        <v>6982</v>
      </c>
      <c r="C7439" s="71" t="s">
        <v>37</v>
      </c>
      <c r="D7439" s="72">
        <v>41.24</v>
      </c>
    </row>
    <row r="7440" spans="1:4" x14ac:dyDescent="0.25">
      <c r="A7440" s="71">
        <v>103313</v>
      </c>
      <c r="B7440" s="70" t="s">
        <v>6983</v>
      </c>
      <c r="C7440" s="71" t="s">
        <v>14</v>
      </c>
      <c r="D7440" s="72">
        <v>0</v>
      </c>
    </row>
    <row r="7441" spans="1:4" x14ac:dyDescent="0.25">
      <c r="A7441" s="71">
        <v>103309</v>
      </c>
      <c r="B7441" s="70" t="s">
        <v>6984</v>
      </c>
      <c r="C7441" s="71" t="s">
        <v>14</v>
      </c>
      <c r="D7441" s="72">
        <v>0</v>
      </c>
    </row>
    <row r="7442" spans="1:4" x14ac:dyDescent="0.25">
      <c r="A7442" s="71">
        <v>103312</v>
      </c>
      <c r="B7442" s="70" t="s">
        <v>6985</v>
      </c>
      <c r="C7442" s="71" t="s">
        <v>14</v>
      </c>
      <c r="D7442" s="72">
        <v>0</v>
      </c>
    </row>
    <row r="7443" spans="1:4" x14ac:dyDescent="0.25">
      <c r="A7443" s="71">
        <v>103296</v>
      </c>
      <c r="B7443" s="70" t="s">
        <v>6986</v>
      </c>
      <c r="C7443" s="71" t="s">
        <v>14</v>
      </c>
      <c r="D7443" s="72">
        <v>0</v>
      </c>
    </row>
    <row r="7444" spans="1:4" x14ac:dyDescent="0.25">
      <c r="A7444" s="71">
        <v>103300</v>
      </c>
      <c r="B7444" s="70" t="s">
        <v>6987</v>
      </c>
      <c r="C7444" s="71" t="s">
        <v>14</v>
      </c>
      <c r="D7444" s="72">
        <v>0</v>
      </c>
    </row>
    <row r="7445" spans="1:4" x14ac:dyDescent="0.25">
      <c r="A7445" s="71">
        <v>103301</v>
      </c>
      <c r="B7445" s="70" t="s">
        <v>6988</v>
      </c>
      <c r="C7445" s="71" t="s">
        <v>14</v>
      </c>
      <c r="D7445" s="72">
        <v>0</v>
      </c>
    </row>
    <row r="7446" spans="1:4" x14ac:dyDescent="0.25">
      <c r="A7446" s="71">
        <v>103304</v>
      </c>
      <c r="B7446" s="70" t="s">
        <v>6989</v>
      </c>
      <c r="C7446" s="71" t="s">
        <v>14</v>
      </c>
      <c r="D7446" s="72">
        <v>1246.2</v>
      </c>
    </row>
    <row r="7447" spans="1:4" x14ac:dyDescent="0.25">
      <c r="A7447" s="71">
        <v>103305</v>
      </c>
      <c r="B7447" s="70" t="s">
        <v>6990</v>
      </c>
      <c r="C7447" s="71" t="s">
        <v>14</v>
      </c>
      <c r="D7447" s="72">
        <v>0</v>
      </c>
    </row>
    <row r="7448" spans="1:4" x14ac:dyDescent="0.25">
      <c r="A7448" s="71">
        <v>103294</v>
      </c>
      <c r="B7448" s="70" t="s">
        <v>6991</v>
      </c>
      <c r="C7448" s="71" t="s">
        <v>14</v>
      </c>
      <c r="D7448" s="72">
        <v>0</v>
      </c>
    </row>
    <row r="7449" spans="1:4" x14ac:dyDescent="0.25">
      <c r="A7449" s="71">
        <v>103298</v>
      </c>
      <c r="B7449" s="70" t="s">
        <v>6992</v>
      </c>
      <c r="C7449" s="71" t="s">
        <v>14</v>
      </c>
      <c r="D7449" s="72">
        <v>0</v>
      </c>
    </row>
    <row r="7450" spans="1:4" x14ac:dyDescent="0.25">
      <c r="A7450" s="71">
        <v>103293</v>
      </c>
      <c r="B7450" s="70" t="s">
        <v>6993</v>
      </c>
      <c r="C7450" s="71" t="s">
        <v>14</v>
      </c>
      <c r="D7450" s="72">
        <v>0</v>
      </c>
    </row>
    <row r="7451" spans="1:4" x14ac:dyDescent="0.25">
      <c r="A7451" s="71">
        <v>103297</v>
      </c>
      <c r="B7451" s="70" t="s">
        <v>6994</v>
      </c>
      <c r="C7451" s="71" t="s">
        <v>14</v>
      </c>
      <c r="D7451" s="72">
        <v>0</v>
      </c>
    </row>
    <row r="7452" spans="1:4" x14ac:dyDescent="0.25">
      <c r="A7452" s="71">
        <v>103311</v>
      </c>
      <c r="B7452" s="70" t="s">
        <v>6995</v>
      </c>
      <c r="C7452" s="71" t="s">
        <v>14</v>
      </c>
      <c r="D7452" s="72">
        <v>0</v>
      </c>
    </row>
    <row r="7453" spans="1:4" x14ac:dyDescent="0.25">
      <c r="A7453" s="71">
        <v>103306</v>
      </c>
      <c r="B7453" s="70" t="s">
        <v>6996</v>
      </c>
      <c r="C7453" s="71" t="s">
        <v>14</v>
      </c>
      <c r="D7453" s="72">
        <v>0</v>
      </c>
    </row>
    <row r="7454" spans="1:4" x14ac:dyDescent="0.25">
      <c r="A7454" s="71">
        <v>103308</v>
      </c>
      <c r="B7454" s="70" t="s">
        <v>6997</v>
      </c>
      <c r="C7454" s="71" t="s">
        <v>14</v>
      </c>
      <c r="D7454" s="72">
        <v>0</v>
      </c>
    </row>
    <row r="7455" spans="1:4" x14ac:dyDescent="0.25">
      <c r="A7455" s="71">
        <v>103295</v>
      </c>
      <c r="B7455" s="70" t="s">
        <v>6998</v>
      </c>
      <c r="C7455" s="71" t="s">
        <v>14</v>
      </c>
      <c r="D7455" s="72">
        <v>0</v>
      </c>
    </row>
    <row r="7456" spans="1:4" x14ac:dyDescent="0.25">
      <c r="A7456" s="71">
        <v>103299</v>
      </c>
      <c r="B7456" s="70" t="s">
        <v>6999</v>
      </c>
      <c r="C7456" s="71" t="s">
        <v>14</v>
      </c>
      <c r="D7456" s="72">
        <v>0</v>
      </c>
    </row>
    <row r="7457" spans="1:4" x14ac:dyDescent="0.25">
      <c r="A7457" s="71">
        <v>103302</v>
      </c>
      <c r="B7457" s="70" t="s">
        <v>7000</v>
      </c>
      <c r="C7457" s="71" t="s">
        <v>14</v>
      </c>
      <c r="D7457" s="72">
        <v>0</v>
      </c>
    </row>
    <row r="7458" spans="1:4" x14ac:dyDescent="0.25">
      <c r="A7458" s="71">
        <v>103307</v>
      </c>
      <c r="B7458" s="70" t="s">
        <v>7001</v>
      </c>
      <c r="C7458" s="71" t="s">
        <v>14</v>
      </c>
      <c r="D7458" s="72">
        <v>1333.24</v>
      </c>
    </row>
    <row r="7459" spans="1:4" x14ac:dyDescent="0.25">
      <c r="A7459" s="71">
        <v>103310</v>
      </c>
      <c r="B7459" s="70" t="s">
        <v>7002</v>
      </c>
      <c r="C7459" s="71" t="s">
        <v>14</v>
      </c>
      <c r="D7459" s="72">
        <v>1284.1199999999999</v>
      </c>
    </row>
    <row r="7460" spans="1:4" x14ac:dyDescent="0.25">
      <c r="A7460" s="71">
        <v>103303</v>
      </c>
      <c r="B7460" s="70" t="s">
        <v>7003</v>
      </c>
      <c r="C7460" s="71" t="s">
        <v>14</v>
      </c>
      <c r="D7460" s="72">
        <v>0</v>
      </c>
    </row>
    <row r="7461" spans="1:4" x14ac:dyDescent="0.25">
      <c r="A7461" s="71">
        <v>103314</v>
      </c>
      <c r="B7461" s="70" t="s">
        <v>7004</v>
      </c>
      <c r="C7461" s="71" t="s">
        <v>37</v>
      </c>
      <c r="D7461" s="72">
        <v>267.86</v>
      </c>
    </row>
    <row r="7462" spans="1:4" x14ac:dyDescent="0.25">
      <c r="A7462" s="71">
        <v>103315</v>
      </c>
      <c r="B7462" s="70" t="s">
        <v>7005</v>
      </c>
      <c r="C7462" s="71" t="s">
        <v>37</v>
      </c>
      <c r="D7462" s="72">
        <v>259.64</v>
      </c>
    </row>
    <row r="7463" spans="1:4" x14ac:dyDescent="0.25">
      <c r="A7463" s="71">
        <v>105188</v>
      </c>
      <c r="B7463" s="70" t="s">
        <v>7006</v>
      </c>
      <c r="C7463" s="71" t="s">
        <v>37</v>
      </c>
      <c r="D7463" s="72">
        <v>158.65</v>
      </c>
    </row>
    <row r="7464" spans="1:4" x14ac:dyDescent="0.25">
      <c r="A7464" s="71">
        <v>87841</v>
      </c>
      <c r="B7464" s="70" t="s">
        <v>7007</v>
      </c>
      <c r="C7464" s="71" t="s">
        <v>37</v>
      </c>
      <c r="D7464" s="72">
        <v>144.01</v>
      </c>
    </row>
    <row r="7465" spans="1:4" x14ac:dyDescent="0.25">
      <c r="A7465" s="71">
        <v>87853</v>
      </c>
      <c r="B7465" s="70" t="s">
        <v>7008</v>
      </c>
      <c r="C7465" s="71" t="s">
        <v>37</v>
      </c>
      <c r="D7465" s="72">
        <v>160.69999999999999</v>
      </c>
    </row>
    <row r="7466" spans="1:4" x14ac:dyDescent="0.25">
      <c r="A7466" s="71">
        <v>105187</v>
      </c>
      <c r="B7466" s="70" t="s">
        <v>7009</v>
      </c>
      <c r="C7466" s="71" t="s">
        <v>37</v>
      </c>
      <c r="D7466" s="72">
        <v>217.37</v>
      </c>
    </row>
    <row r="7467" spans="1:4" x14ac:dyDescent="0.25">
      <c r="A7467" s="71">
        <v>87840</v>
      </c>
      <c r="B7467" s="70" t="s">
        <v>7010</v>
      </c>
      <c r="C7467" s="71" t="s">
        <v>37</v>
      </c>
      <c r="D7467" s="72">
        <v>202.73</v>
      </c>
    </row>
    <row r="7468" spans="1:4" x14ac:dyDescent="0.25">
      <c r="A7468" s="71">
        <v>87852</v>
      </c>
      <c r="B7468" s="70" t="s">
        <v>7011</v>
      </c>
      <c r="C7468" s="71" t="s">
        <v>37</v>
      </c>
      <c r="D7468" s="72">
        <v>219.42</v>
      </c>
    </row>
    <row r="7469" spans="1:4" x14ac:dyDescent="0.25">
      <c r="A7469" s="71">
        <v>105186</v>
      </c>
      <c r="B7469" s="70" t="s">
        <v>7012</v>
      </c>
      <c r="C7469" s="71" t="s">
        <v>37</v>
      </c>
      <c r="D7469" s="72">
        <v>164.02</v>
      </c>
    </row>
    <row r="7470" spans="1:4" x14ac:dyDescent="0.25">
      <c r="A7470" s="71">
        <v>87839</v>
      </c>
      <c r="B7470" s="70" t="s">
        <v>7013</v>
      </c>
      <c r="C7470" s="71" t="s">
        <v>37</v>
      </c>
      <c r="D7470" s="72">
        <v>149.63</v>
      </c>
    </row>
    <row r="7471" spans="1:4" x14ac:dyDescent="0.25">
      <c r="A7471" s="71">
        <v>87851</v>
      </c>
      <c r="B7471" s="70" t="s">
        <v>7014</v>
      </c>
      <c r="C7471" s="71" t="s">
        <v>37</v>
      </c>
      <c r="D7471" s="72">
        <v>166.69</v>
      </c>
    </row>
    <row r="7472" spans="1:4" x14ac:dyDescent="0.25">
      <c r="A7472" s="71">
        <v>105185</v>
      </c>
      <c r="B7472" s="70" t="s">
        <v>7015</v>
      </c>
      <c r="C7472" s="71" t="s">
        <v>37</v>
      </c>
      <c r="D7472" s="72">
        <v>223.09</v>
      </c>
    </row>
    <row r="7473" spans="1:4" x14ac:dyDescent="0.25">
      <c r="A7473" s="71">
        <v>87838</v>
      </c>
      <c r="B7473" s="70" t="s">
        <v>7016</v>
      </c>
      <c r="C7473" s="71" t="s">
        <v>37</v>
      </c>
      <c r="D7473" s="72">
        <v>208.74</v>
      </c>
    </row>
    <row r="7474" spans="1:4" x14ac:dyDescent="0.25">
      <c r="A7474" s="71">
        <v>87850</v>
      </c>
      <c r="B7474" s="70" t="s">
        <v>7017</v>
      </c>
      <c r="C7474" s="71" t="s">
        <v>37</v>
      </c>
      <c r="D7474" s="72">
        <v>225.81</v>
      </c>
    </row>
    <row r="7475" spans="1:4" x14ac:dyDescent="0.25">
      <c r="A7475" s="71">
        <v>105110</v>
      </c>
      <c r="B7475" s="70" t="s">
        <v>7018</v>
      </c>
      <c r="C7475" s="71" t="s">
        <v>16</v>
      </c>
      <c r="D7475" s="72">
        <v>187.12</v>
      </c>
    </row>
    <row r="7476" spans="1:4" x14ac:dyDescent="0.25">
      <c r="A7476" s="71">
        <v>105105</v>
      </c>
      <c r="B7476" s="70" t="s">
        <v>7019</v>
      </c>
      <c r="C7476" s="71" t="s">
        <v>16</v>
      </c>
      <c r="D7476" s="72">
        <v>61.73</v>
      </c>
    </row>
    <row r="7477" spans="1:4" x14ac:dyDescent="0.25">
      <c r="A7477" s="71">
        <v>105103</v>
      </c>
      <c r="B7477" s="70" t="s">
        <v>7020</v>
      </c>
      <c r="C7477" s="71" t="s">
        <v>16</v>
      </c>
      <c r="D7477" s="72">
        <v>87.9</v>
      </c>
    </row>
    <row r="7478" spans="1:4" x14ac:dyDescent="0.25">
      <c r="A7478" s="71">
        <v>105112</v>
      </c>
      <c r="B7478" s="70" t="s">
        <v>7021</v>
      </c>
      <c r="C7478" s="71" t="s">
        <v>16</v>
      </c>
      <c r="D7478" s="72">
        <v>156.27000000000001</v>
      </c>
    </row>
    <row r="7479" spans="1:4" x14ac:dyDescent="0.25">
      <c r="A7479" s="71">
        <v>105109</v>
      </c>
      <c r="B7479" s="70" t="s">
        <v>7022</v>
      </c>
      <c r="C7479" s="71" t="s">
        <v>14</v>
      </c>
      <c r="D7479" s="72">
        <v>0</v>
      </c>
    </row>
    <row r="7480" spans="1:4" x14ac:dyDescent="0.25">
      <c r="A7480" s="71">
        <v>105108</v>
      </c>
      <c r="B7480" s="70" t="s">
        <v>7023</v>
      </c>
      <c r="C7480" s="71" t="s">
        <v>14</v>
      </c>
      <c r="D7480" s="72">
        <v>0</v>
      </c>
    </row>
    <row r="7481" spans="1:4" x14ac:dyDescent="0.25">
      <c r="A7481" s="71">
        <v>105104</v>
      </c>
      <c r="B7481" s="70" t="s">
        <v>7024</v>
      </c>
      <c r="C7481" s="71" t="s">
        <v>14</v>
      </c>
      <c r="D7481" s="72">
        <v>4318.46</v>
      </c>
    </row>
    <row r="7482" spans="1:4" x14ac:dyDescent="0.25">
      <c r="A7482" s="71">
        <v>105107</v>
      </c>
      <c r="B7482" s="70" t="s">
        <v>7025</v>
      </c>
      <c r="C7482" s="71" t="s">
        <v>14</v>
      </c>
      <c r="D7482" s="72">
        <v>2954.66</v>
      </c>
    </row>
    <row r="7483" spans="1:4" x14ac:dyDescent="0.25">
      <c r="A7483" s="71">
        <v>105106</v>
      </c>
      <c r="B7483" s="70" t="s">
        <v>7026</v>
      </c>
      <c r="C7483" s="71" t="s">
        <v>14</v>
      </c>
      <c r="D7483" s="72">
        <v>2001</v>
      </c>
    </row>
    <row r="7484" spans="1:4" x14ac:dyDescent="0.25">
      <c r="A7484" s="71">
        <v>105111</v>
      </c>
      <c r="B7484" s="70" t="s">
        <v>7027</v>
      </c>
      <c r="C7484" s="71" t="s">
        <v>14</v>
      </c>
      <c r="D7484" s="72">
        <v>17549.759999999998</v>
      </c>
    </row>
    <row r="7485" spans="1:4" x14ac:dyDescent="0.25">
      <c r="A7485" s="71">
        <v>98520</v>
      </c>
      <c r="B7485" s="70" t="s">
        <v>7028</v>
      </c>
      <c r="C7485" s="71" t="s">
        <v>37</v>
      </c>
      <c r="D7485" s="72">
        <v>7.47</v>
      </c>
    </row>
    <row r="7486" spans="1:4" x14ac:dyDescent="0.25">
      <c r="A7486" s="71">
        <v>98521</v>
      </c>
      <c r="B7486" s="70" t="s">
        <v>7029</v>
      </c>
      <c r="C7486" s="71" t="s">
        <v>37</v>
      </c>
      <c r="D7486" s="72">
        <v>0.32</v>
      </c>
    </row>
    <row r="7487" spans="1:4" x14ac:dyDescent="0.25">
      <c r="A7487" s="71">
        <v>105521</v>
      </c>
      <c r="B7487" s="70" t="s">
        <v>7030</v>
      </c>
      <c r="C7487" s="71" t="s">
        <v>37</v>
      </c>
      <c r="D7487" s="72">
        <v>4.8499999999999996</v>
      </c>
    </row>
    <row r="7488" spans="1:4" x14ac:dyDescent="0.25">
      <c r="A7488" s="71">
        <v>98509</v>
      </c>
      <c r="B7488" s="70" t="s">
        <v>19395</v>
      </c>
      <c r="C7488" s="71" t="s">
        <v>14</v>
      </c>
      <c r="D7488" s="72">
        <v>45.38</v>
      </c>
    </row>
    <row r="7489" spans="1:4" x14ac:dyDescent="0.25">
      <c r="A7489" s="71">
        <v>98507</v>
      </c>
      <c r="B7489" s="70" t="s">
        <v>7031</v>
      </c>
      <c r="C7489" s="71" t="s">
        <v>14</v>
      </c>
      <c r="D7489" s="72">
        <v>0</v>
      </c>
    </row>
    <row r="7490" spans="1:4" x14ac:dyDescent="0.25">
      <c r="A7490" s="71">
        <v>98508</v>
      </c>
      <c r="B7490" s="70" t="s">
        <v>7032</v>
      </c>
      <c r="C7490" s="71" t="s">
        <v>14</v>
      </c>
      <c r="D7490" s="72">
        <v>0</v>
      </c>
    </row>
    <row r="7491" spans="1:4" x14ac:dyDescent="0.25">
      <c r="A7491" s="71">
        <v>98506</v>
      </c>
      <c r="B7491" s="70" t="s">
        <v>7033</v>
      </c>
      <c r="C7491" s="71" t="s">
        <v>14</v>
      </c>
      <c r="D7491" s="72">
        <v>0</v>
      </c>
    </row>
    <row r="7492" spans="1:4" x14ac:dyDescent="0.25">
      <c r="A7492" s="71">
        <v>98505</v>
      </c>
      <c r="B7492" s="70" t="s">
        <v>7034</v>
      </c>
      <c r="C7492" s="71" t="s">
        <v>37</v>
      </c>
      <c r="D7492" s="72">
        <v>68.239999999999995</v>
      </c>
    </row>
    <row r="7493" spans="1:4" x14ac:dyDescent="0.25">
      <c r="A7493" s="71">
        <v>98504</v>
      </c>
      <c r="B7493" s="70" t="s">
        <v>7035</v>
      </c>
      <c r="C7493" s="71" t="s">
        <v>37</v>
      </c>
      <c r="D7493" s="72">
        <v>11.22</v>
      </c>
    </row>
    <row r="7494" spans="1:4" x14ac:dyDescent="0.25">
      <c r="A7494" s="71">
        <v>98503</v>
      </c>
      <c r="B7494" s="70" t="s">
        <v>7036</v>
      </c>
      <c r="C7494" s="71" t="s">
        <v>37</v>
      </c>
      <c r="D7494" s="72">
        <v>23.14</v>
      </c>
    </row>
    <row r="7495" spans="1:4" x14ac:dyDescent="0.25">
      <c r="A7495" s="71">
        <v>103946</v>
      </c>
      <c r="B7495" s="70" t="s">
        <v>7037</v>
      </c>
      <c r="C7495" s="71" t="s">
        <v>37</v>
      </c>
      <c r="D7495" s="72">
        <v>14.3</v>
      </c>
    </row>
    <row r="7496" spans="1:4" x14ac:dyDescent="0.25">
      <c r="A7496" s="71">
        <v>98517</v>
      </c>
      <c r="B7496" s="70" t="s">
        <v>7038</v>
      </c>
      <c r="C7496" s="71" t="s">
        <v>14</v>
      </c>
      <c r="D7496" s="72">
        <v>0</v>
      </c>
    </row>
    <row r="7497" spans="1:4" x14ac:dyDescent="0.25">
      <c r="A7497" s="71">
        <v>98518</v>
      </c>
      <c r="B7497" s="70" t="s">
        <v>7039</v>
      </c>
      <c r="C7497" s="71" t="s">
        <v>14</v>
      </c>
      <c r="D7497" s="72">
        <v>0</v>
      </c>
    </row>
    <row r="7498" spans="1:4" x14ac:dyDescent="0.25">
      <c r="A7498" s="71">
        <v>98516</v>
      </c>
      <c r="B7498" s="70" t="s">
        <v>7040</v>
      </c>
      <c r="C7498" s="71" t="s">
        <v>14</v>
      </c>
      <c r="D7498" s="72">
        <v>293.05</v>
      </c>
    </row>
    <row r="7499" spans="1:4" x14ac:dyDescent="0.25">
      <c r="A7499" s="71">
        <v>98514</v>
      </c>
      <c r="B7499" s="70" t="s">
        <v>7041</v>
      </c>
      <c r="C7499" s="71" t="s">
        <v>14</v>
      </c>
      <c r="D7499" s="72">
        <v>0</v>
      </c>
    </row>
    <row r="7500" spans="1:4" x14ac:dyDescent="0.25">
      <c r="A7500" s="71">
        <v>98515</v>
      </c>
      <c r="B7500" s="70" t="s">
        <v>7042</v>
      </c>
      <c r="C7500" s="71" t="s">
        <v>14</v>
      </c>
      <c r="D7500" s="72">
        <v>0</v>
      </c>
    </row>
    <row r="7501" spans="1:4" x14ac:dyDescent="0.25">
      <c r="A7501" s="71">
        <v>98513</v>
      </c>
      <c r="B7501" s="70" t="s">
        <v>7043</v>
      </c>
      <c r="C7501" s="71" t="s">
        <v>14</v>
      </c>
      <c r="D7501" s="72">
        <v>0</v>
      </c>
    </row>
    <row r="7502" spans="1:4" x14ac:dyDescent="0.25">
      <c r="A7502" s="71">
        <v>98511</v>
      </c>
      <c r="B7502" s="70" t="s">
        <v>7044</v>
      </c>
      <c r="C7502" s="71" t="s">
        <v>14</v>
      </c>
      <c r="D7502" s="72">
        <v>138.93</v>
      </c>
    </row>
    <row r="7503" spans="1:4" x14ac:dyDescent="0.25">
      <c r="A7503" s="71">
        <v>98512</v>
      </c>
      <c r="B7503" s="70" t="s">
        <v>7045</v>
      </c>
      <c r="C7503" s="71" t="s">
        <v>14</v>
      </c>
      <c r="D7503" s="72">
        <v>0</v>
      </c>
    </row>
    <row r="7504" spans="1:4" x14ac:dyDescent="0.25">
      <c r="A7504" s="71">
        <v>98510</v>
      </c>
      <c r="B7504" s="70" t="s">
        <v>7046</v>
      </c>
      <c r="C7504" s="71" t="s">
        <v>14</v>
      </c>
      <c r="D7504" s="72">
        <v>79.67</v>
      </c>
    </row>
    <row r="7505" spans="1:4" x14ac:dyDescent="0.25">
      <c r="A7505" s="71">
        <v>98519</v>
      </c>
      <c r="B7505" s="70" t="s">
        <v>7047</v>
      </c>
      <c r="C7505" s="71" t="s">
        <v>37</v>
      </c>
      <c r="D7505" s="72">
        <v>3.58</v>
      </c>
    </row>
    <row r="7506" spans="1:4" x14ac:dyDescent="0.25">
      <c r="A7506" s="71">
        <v>91599</v>
      </c>
      <c r="B7506" s="70" t="s">
        <v>7048</v>
      </c>
      <c r="C7506" s="71" t="s">
        <v>66</v>
      </c>
      <c r="D7506" s="72">
        <v>8.0399999999999991</v>
      </c>
    </row>
    <row r="7507" spans="1:4" x14ac:dyDescent="0.25">
      <c r="A7507" s="71">
        <v>100065</v>
      </c>
      <c r="B7507" s="70" t="s">
        <v>7049</v>
      </c>
      <c r="C7507" s="71" t="s">
        <v>66</v>
      </c>
      <c r="D7507" s="72">
        <v>0</v>
      </c>
    </row>
    <row r="7508" spans="1:4" x14ac:dyDescent="0.25">
      <c r="A7508" s="71">
        <v>100069</v>
      </c>
      <c r="B7508" s="70" t="s">
        <v>7050</v>
      </c>
      <c r="C7508" s="71" t="s">
        <v>66</v>
      </c>
      <c r="D7508" s="72">
        <v>0</v>
      </c>
    </row>
    <row r="7509" spans="1:4" x14ac:dyDescent="0.25">
      <c r="A7509" s="71">
        <v>100063</v>
      </c>
      <c r="B7509" s="70" t="s">
        <v>7051</v>
      </c>
      <c r="C7509" s="71" t="s">
        <v>66</v>
      </c>
      <c r="D7509" s="72">
        <v>0</v>
      </c>
    </row>
    <row r="7510" spans="1:4" x14ac:dyDescent="0.25">
      <c r="A7510" s="71">
        <v>91597</v>
      </c>
      <c r="B7510" s="70" t="s">
        <v>7052</v>
      </c>
      <c r="C7510" s="71" t="s">
        <v>66</v>
      </c>
      <c r="D7510" s="72">
        <v>7.7</v>
      </c>
    </row>
    <row r="7511" spans="1:4" x14ac:dyDescent="0.25">
      <c r="A7511" s="71">
        <v>91598</v>
      </c>
      <c r="B7511" s="70" t="s">
        <v>7053</v>
      </c>
      <c r="C7511" s="71" t="s">
        <v>66</v>
      </c>
      <c r="D7511" s="72">
        <v>9.9700000000000006</v>
      </c>
    </row>
    <row r="7512" spans="1:4" x14ac:dyDescent="0.25">
      <c r="A7512" s="71">
        <v>91596</v>
      </c>
      <c r="B7512" s="70" t="s">
        <v>7054</v>
      </c>
      <c r="C7512" s="71" t="s">
        <v>66</v>
      </c>
      <c r="D7512" s="72">
        <v>10.28</v>
      </c>
    </row>
    <row r="7513" spans="1:4" x14ac:dyDescent="0.25">
      <c r="A7513" s="71">
        <v>100064</v>
      </c>
      <c r="B7513" s="70" t="s">
        <v>7055</v>
      </c>
      <c r="C7513" s="71" t="s">
        <v>66</v>
      </c>
      <c r="D7513" s="72">
        <v>10.210000000000001</v>
      </c>
    </row>
    <row r="7514" spans="1:4" x14ac:dyDescent="0.25">
      <c r="A7514" s="71">
        <v>100066</v>
      </c>
      <c r="B7514" s="70" t="s">
        <v>7056</v>
      </c>
      <c r="C7514" s="71" t="s">
        <v>66</v>
      </c>
      <c r="D7514" s="72">
        <v>10.23</v>
      </c>
    </row>
    <row r="7515" spans="1:4" x14ac:dyDescent="0.25">
      <c r="A7515" s="71">
        <v>91603</v>
      </c>
      <c r="B7515" s="70" t="s">
        <v>7057</v>
      </c>
      <c r="C7515" s="71" t="s">
        <v>66</v>
      </c>
      <c r="D7515" s="72">
        <v>10.29</v>
      </c>
    </row>
    <row r="7516" spans="1:4" x14ac:dyDescent="0.25">
      <c r="A7516" s="71">
        <v>100068</v>
      </c>
      <c r="B7516" s="70" t="s">
        <v>7058</v>
      </c>
      <c r="C7516" s="71" t="s">
        <v>66</v>
      </c>
      <c r="D7516" s="72">
        <v>8.84</v>
      </c>
    </row>
    <row r="7517" spans="1:4" x14ac:dyDescent="0.25">
      <c r="A7517" s="71">
        <v>100067</v>
      </c>
      <c r="B7517" s="70" t="s">
        <v>7059</v>
      </c>
      <c r="C7517" s="71" t="s">
        <v>66</v>
      </c>
      <c r="D7517" s="72">
        <v>11.85</v>
      </c>
    </row>
    <row r="7518" spans="1:4" x14ac:dyDescent="0.25">
      <c r="A7518" s="71">
        <v>91601</v>
      </c>
      <c r="B7518" s="70" t="s">
        <v>7060</v>
      </c>
      <c r="C7518" s="71" t="s">
        <v>66</v>
      </c>
      <c r="D7518" s="72">
        <v>12.28</v>
      </c>
    </row>
    <row r="7519" spans="1:4" x14ac:dyDescent="0.25">
      <c r="A7519" s="71">
        <v>91602</v>
      </c>
      <c r="B7519" s="70" t="s">
        <v>7061</v>
      </c>
      <c r="C7519" s="71" t="s">
        <v>66</v>
      </c>
      <c r="D7519" s="72">
        <v>11.47</v>
      </c>
    </row>
    <row r="7520" spans="1:4" x14ac:dyDescent="0.25">
      <c r="A7520" s="71">
        <v>91593</v>
      </c>
      <c r="B7520" s="70" t="s">
        <v>7062</v>
      </c>
      <c r="C7520" s="71" t="s">
        <v>66</v>
      </c>
      <c r="D7520" s="72">
        <v>10.29</v>
      </c>
    </row>
    <row r="7521" spans="1:4" x14ac:dyDescent="0.25">
      <c r="A7521" s="71">
        <v>105814</v>
      </c>
      <c r="B7521" s="70" t="s">
        <v>7063</v>
      </c>
      <c r="C7521" s="71" t="s">
        <v>66</v>
      </c>
      <c r="D7521" s="72">
        <v>10.039999999999999</v>
      </c>
    </row>
    <row r="7522" spans="1:4" x14ac:dyDescent="0.25">
      <c r="A7522" s="71">
        <v>91594</v>
      </c>
      <c r="B7522" s="70" t="s">
        <v>7064</v>
      </c>
      <c r="C7522" s="71" t="s">
        <v>66</v>
      </c>
      <c r="D7522" s="72">
        <v>10.32</v>
      </c>
    </row>
    <row r="7523" spans="1:4" x14ac:dyDescent="0.25">
      <c r="A7523" s="71">
        <v>91595</v>
      </c>
      <c r="B7523" s="70" t="s">
        <v>7065</v>
      </c>
      <c r="C7523" s="71" t="s">
        <v>66</v>
      </c>
      <c r="D7523" s="72">
        <v>10.57</v>
      </c>
    </row>
    <row r="7524" spans="1:4" x14ac:dyDescent="0.25">
      <c r="A7524" s="71">
        <v>105815</v>
      </c>
      <c r="B7524" s="70" t="s">
        <v>7066</v>
      </c>
      <c r="C7524" s="71" t="s">
        <v>66</v>
      </c>
      <c r="D7524" s="72">
        <v>0</v>
      </c>
    </row>
    <row r="7525" spans="1:4" x14ac:dyDescent="0.25">
      <c r="A7525" s="71">
        <v>91600</v>
      </c>
      <c r="B7525" s="70" t="s">
        <v>7067</v>
      </c>
      <c r="C7525" s="71" t="s">
        <v>66</v>
      </c>
      <c r="D7525" s="72">
        <v>11.4</v>
      </c>
    </row>
    <row r="7526" spans="1:4" x14ac:dyDescent="0.25">
      <c r="A7526" s="71">
        <v>99235</v>
      </c>
      <c r="B7526" s="70" t="s">
        <v>7068</v>
      </c>
      <c r="C7526" s="71" t="s">
        <v>42</v>
      </c>
      <c r="D7526" s="72">
        <v>712.7</v>
      </c>
    </row>
    <row r="7527" spans="1:4" x14ac:dyDescent="0.25">
      <c r="A7527" s="71">
        <v>105539</v>
      </c>
      <c r="B7527" s="70" t="s">
        <v>7069</v>
      </c>
      <c r="C7527" s="71" t="s">
        <v>42</v>
      </c>
      <c r="D7527" s="72">
        <v>0</v>
      </c>
    </row>
    <row r="7528" spans="1:4" x14ac:dyDescent="0.25">
      <c r="A7528" s="71">
        <v>99439</v>
      </c>
      <c r="B7528" s="70" t="s">
        <v>7070</v>
      </c>
      <c r="C7528" s="71" t="s">
        <v>42</v>
      </c>
      <c r="D7528" s="72">
        <v>783.54</v>
      </c>
    </row>
    <row r="7529" spans="1:4" x14ac:dyDescent="0.25">
      <c r="A7529" s="71">
        <v>105540</v>
      </c>
      <c r="B7529" s="70" t="s">
        <v>7071</v>
      </c>
      <c r="C7529" s="71" t="s">
        <v>42</v>
      </c>
      <c r="D7529" s="72">
        <v>0</v>
      </c>
    </row>
    <row r="7530" spans="1:4" x14ac:dyDescent="0.25">
      <c r="A7530" s="71">
        <v>103184</v>
      </c>
      <c r="B7530" s="70" t="s">
        <v>7072</v>
      </c>
      <c r="C7530" s="71" t="s">
        <v>42</v>
      </c>
      <c r="D7530" s="72">
        <v>731.97</v>
      </c>
    </row>
    <row r="7531" spans="1:4" x14ac:dyDescent="0.25">
      <c r="A7531" s="71">
        <v>103183</v>
      </c>
      <c r="B7531" s="70" t="s">
        <v>7073</v>
      </c>
      <c r="C7531" s="71" t="s">
        <v>42</v>
      </c>
      <c r="D7531" s="72">
        <v>850.79</v>
      </c>
    </row>
    <row r="7532" spans="1:4" x14ac:dyDescent="0.25">
      <c r="A7532" s="71">
        <v>99434</v>
      </c>
      <c r="B7532" s="70" t="s">
        <v>7074</v>
      </c>
      <c r="C7532" s="71" t="s">
        <v>42</v>
      </c>
      <c r="D7532" s="72">
        <v>796.94</v>
      </c>
    </row>
    <row r="7533" spans="1:4" x14ac:dyDescent="0.25">
      <c r="A7533" s="71">
        <v>99431</v>
      </c>
      <c r="B7533" s="70" t="s">
        <v>7075</v>
      </c>
      <c r="C7533" s="71" t="s">
        <v>42</v>
      </c>
      <c r="D7533" s="72">
        <v>793.56</v>
      </c>
    </row>
    <row r="7534" spans="1:4" x14ac:dyDescent="0.25">
      <c r="A7534" s="71">
        <v>99435</v>
      </c>
      <c r="B7534" s="70" t="s">
        <v>7076</v>
      </c>
      <c r="C7534" s="71" t="s">
        <v>42</v>
      </c>
      <c r="D7534" s="72">
        <v>778.29</v>
      </c>
    </row>
    <row r="7535" spans="1:4" x14ac:dyDescent="0.25">
      <c r="A7535" s="71">
        <v>99432</v>
      </c>
      <c r="B7535" s="70" t="s">
        <v>7077</v>
      </c>
      <c r="C7535" s="71" t="s">
        <v>42</v>
      </c>
      <c r="D7535" s="72">
        <v>775.86</v>
      </c>
    </row>
    <row r="7536" spans="1:4" x14ac:dyDescent="0.25">
      <c r="A7536" s="71">
        <v>99438</v>
      </c>
      <c r="B7536" s="70" t="s">
        <v>7078</v>
      </c>
      <c r="C7536" s="71" t="s">
        <v>42</v>
      </c>
      <c r="D7536" s="72">
        <v>763.62</v>
      </c>
    </row>
    <row r="7537" spans="1:4" x14ac:dyDescent="0.25">
      <c r="A7537" s="71">
        <v>105538</v>
      </c>
      <c r="B7537" s="70" t="s">
        <v>7079</v>
      </c>
      <c r="C7537" s="71" t="s">
        <v>42</v>
      </c>
      <c r="D7537" s="72">
        <v>0</v>
      </c>
    </row>
    <row r="7538" spans="1:4" x14ac:dyDescent="0.25">
      <c r="A7538" s="71">
        <v>99436</v>
      </c>
      <c r="B7538" s="70" t="s">
        <v>7080</v>
      </c>
      <c r="C7538" s="71" t="s">
        <v>42</v>
      </c>
      <c r="D7538" s="72">
        <v>858.47</v>
      </c>
    </row>
    <row r="7539" spans="1:4" x14ac:dyDescent="0.25">
      <c r="A7539" s="71">
        <v>99437</v>
      </c>
      <c r="B7539" s="70" t="s">
        <v>7081</v>
      </c>
      <c r="C7539" s="71" t="s">
        <v>42</v>
      </c>
      <c r="D7539" s="72">
        <v>757.27</v>
      </c>
    </row>
    <row r="7540" spans="1:4" x14ac:dyDescent="0.25">
      <c r="A7540" s="71">
        <v>105537</v>
      </c>
      <c r="B7540" s="70" t="s">
        <v>7082</v>
      </c>
      <c r="C7540" s="71" t="s">
        <v>42</v>
      </c>
      <c r="D7540" s="72">
        <v>0</v>
      </c>
    </row>
    <row r="7541" spans="1:4" x14ac:dyDescent="0.25">
      <c r="A7541" s="71">
        <v>99433</v>
      </c>
      <c r="B7541" s="70" t="s">
        <v>7083</v>
      </c>
      <c r="C7541" s="71" t="s">
        <v>42</v>
      </c>
      <c r="D7541" s="72">
        <v>839.15</v>
      </c>
    </row>
    <row r="7542" spans="1:4" x14ac:dyDescent="0.25">
      <c r="A7542" s="71">
        <v>104422</v>
      </c>
      <c r="B7542" s="70" t="s">
        <v>7084</v>
      </c>
      <c r="C7542" s="71" t="s">
        <v>37</v>
      </c>
      <c r="D7542" s="72">
        <v>10.09</v>
      </c>
    </row>
    <row r="7543" spans="1:4" x14ac:dyDescent="0.25">
      <c r="A7543" s="71">
        <v>105824</v>
      </c>
      <c r="B7543" s="70" t="s">
        <v>7085</v>
      </c>
      <c r="C7543" s="71" t="s">
        <v>37</v>
      </c>
      <c r="D7543" s="72">
        <v>12.59</v>
      </c>
    </row>
    <row r="7544" spans="1:4" x14ac:dyDescent="0.25">
      <c r="A7544" s="71">
        <v>105825</v>
      </c>
      <c r="B7544" s="70" t="s">
        <v>7086</v>
      </c>
      <c r="C7544" s="71" t="s">
        <v>37</v>
      </c>
      <c r="D7544" s="72">
        <v>6.02</v>
      </c>
    </row>
    <row r="7545" spans="1:4" x14ac:dyDescent="0.25">
      <c r="A7545" s="71">
        <v>104421</v>
      </c>
      <c r="B7545" s="70" t="s">
        <v>7087</v>
      </c>
      <c r="C7545" s="71" t="s">
        <v>37</v>
      </c>
      <c r="D7545" s="72">
        <v>14.87</v>
      </c>
    </row>
    <row r="7546" spans="1:4" x14ac:dyDescent="0.25">
      <c r="A7546" s="71">
        <v>105822</v>
      </c>
      <c r="B7546" s="70" t="s">
        <v>7088</v>
      </c>
      <c r="C7546" s="71" t="s">
        <v>37</v>
      </c>
      <c r="D7546" s="72">
        <v>17.37</v>
      </c>
    </row>
    <row r="7547" spans="1:4" x14ac:dyDescent="0.25">
      <c r="A7547" s="71">
        <v>105823</v>
      </c>
      <c r="B7547" s="70" t="s">
        <v>7089</v>
      </c>
      <c r="C7547" s="71" t="s">
        <v>37</v>
      </c>
      <c r="D7547" s="72">
        <v>10.8</v>
      </c>
    </row>
    <row r="7548" spans="1:4" x14ac:dyDescent="0.25">
      <c r="A7548" s="71">
        <v>104423</v>
      </c>
      <c r="B7548" s="70" t="s">
        <v>7090</v>
      </c>
      <c r="C7548" s="71" t="s">
        <v>37</v>
      </c>
      <c r="D7548" s="72">
        <v>13.44</v>
      </c>
    </row>
    <row r="7549" spans="1:4" x14ac:dyDescent="0.25">
      <c r="A7549" s="71">
        <v>105826</v>
      </c>
      <c r="B7549" s="70" t="s">
        <v>7091</v>
      </c>
      <c r="C7549" s="71" t="s">
        <v>37</v>
      </c>
      <c r="D7549" s="72">
        <v>15.94</v>
      </c>
    </row>
    <row r="7550" spans="1:4" x14ac:dyDescent="0.25">
      <c r="A7550" s="71">
        <v>105827</v>
      </c>
      <c r="B7550" s="70" t="s">
        <v>7092</v>
      </c>
      <c r="C7550" s="71" t="s">
        <v>37</v>
      </c>
      <c r="D7550" s="72">
        <v>9.3699999999999992</v>
      </c>
    </row>
    <row r="7551" spans="1:4" x14ac:dyDescent="0.25">
      <c r="A7551" s="71">
        <v>104425</v>
      </c>
      <c r="B7551" s="70" t="s">
        <v>7093</v>
      </c>
      <c r="C7551" s="71" t="s">
        <v>37</v>
      </c>
      <c r="D7551" s="72">
        <v>8.64</v>
      </c>
    </row>
    <row r="7552" spans="1:4" x14ac:dyDescent="0.25">
      <c r="A7552" s="71">
        <v>105828</v>
      </c>
      <c r="B7552" s="70" t="s">
        <v>7094</v>
      </c>
      <c r="C7552" s="71" t="s">
        <v>37</v>
      </c>
      <c r="D7552" s="72">
        <v>11.14</v>
      </c>
    </row>
    <row r="7553" spans="1:4" x14ac:dyDescent="0.25">
      <c r="A7553" s="71">
        <v>105829</v>
      </c>
      <c r="B7553" s="70" t="s">
        <v>7095</v>
      </c>
      <c r="C7553" s="71" t="s">
        <v>37</v>
      </c>
      <c r="D7553" s="72">
        <v>4.57</v>
      </c>
    </row>
    <row r="7554" spans="1:4" x14ac:dyDescent="0.25">
      <c r="A7554" s="71">
        <v>91525</v>
      </c>
      <c r="B7554" s="70" t="s">
        <v>7096</v>
      </c>
      <c r="C7554" s="71" t="s">
        <v>37</v>
      </c>
      <c r="D7554" s="72">
        <v>7.01</v>
      </c>
    </row>
    <row r="7555" spans="1:4" x14ac:dyDescent="0.25">
      <c r="A7555" s="71">
        <v>105818</v>
      </c>
      <c r="B7555" s="70" t="s">
        <v>7097</v>
      </c>
      <c r="C7555" s="71" t="s">
        <v>37</v>
      </c>
      <c r="D7555" s="72">
        <v>11.37</v>
      </c>
    </row>
    <row r="7556" spans="1:4" x14ac:dyDescent="0.25">
      <c r="A7556" s="71">
        <v>105819</v>
      </c>
      <c r="B7556" s="70" t="s">
        <v>7098</v>
      </c>
      <c r="C7556" s="71" t="s">
        <v>37</v>
      </c>
      <c r="D7556" s="72">
        <v>4.83</v>
      </c>
    </row>
    <row r="7557" spans="1:4" x14ac:dyDescent="0.25">
      <c r="A7557" s="71">
        <v>104414</v>
      </c>
      <c r="B7557" s="70" t="s">
        <v>7099</v>
      </c>
      <c r="C7557" s="71" t="s">
        <v>37</v>
      </c>
      <c r="D7557" s="72">
        <v>6.26</v>
      </c>
    </row>
    <row r="7558" spans="1:4" x14ac:dyDescent="0.25">
      <c r="A7558" s="71">
        <v>105816</v>
      </c>
      <c r="B7558" s="70" t="s">
        <v>7100</v>
      </c>
      <c r="C7558" s="71" t="s">
        <v>37</v>
      </c>
      <c r="D7558" s="72">
        <v>10.62</v>
      </c>
    </row>
    <row r="7559" spans="1:4" x14ac:dyDescent="0.25">
      <c r="A7559" s="71">
        <v>105817</v>
      </c>
      <c r="B7559" s="70" t="s">
        <v>7101</v>
      </c>
      <c r="C7559" s="71" t="s">
        <v>37</v>
      </c>
      <c r="D7559" s="72">
        <v>4.08</v>
      </c>
    </row>
    <row r="7560" spans="1:4" x14ac:dyDescent="0.25">
      <c r="A7560" s="71">
        <v>104415</v>
      </c>
      <c r="B7560" s="70" t="s">
        <v>7102</v>
      </c>
      <c r="C7560" s="71" t="s">
        <v>37</v>
      </c>
      <c r="D7560" s="72">
        <v>10.97</v>
      </c>
    </row>
    <row r="7561" spans="1:4" x14ac:dyDescent="0.25">
      <c r="A7561" s="71">
        <v>105820</v>
      </c>
      <c r="B7561" s="70" t="s">
        <v>7103</v>
      </c>
      <c r="C7561" s="71" t="s">
        <v>37</v>
      </c>
      <c r="D7561" s="72">
        <v>15.33</v>
      </c>
    </row>
    <row r="7562" spans="1:4" x14ac:dyDescent="0.25">
      <c r="A7562" s="71">
        <v>105821</v>
      </c>
      <c r="B7562" s="70" t="s">
        <v>7104</v>
      </c>
      <c r="C7562" s="71" t="s">
        <v>37</v>
      </c>
      <c r="D7562" s="72">
        <v>8.7899999999999991</v>
      </c>
    </row>
    <row r="7563" spans="1:4" x14ac:dyDescent="0.25">
      <c r="A7563" s="71">
        <v>104418</v>
      </c>
      <c r="B7563" s="70" t="s">
        <v>7105</v>
      </c>
      <c r="C7563" s="71" t="s">
        <v>37</v>
      </c>
      <c r="D7563" s="72">
        <v>2.4500000000000002</v>
      </c>
    </row>
    <row r="7564" spans="1:4" x14ac:dyDescent="0.25">
      <c r="A7564" s="71">
        <v>91515</v>
      </c>
      <c r="B7564" s="70" t="s">
        <v>7106</v>
      </c>
      <c r="C7564" s="71" t="s">
        <v>37</v>
      </c>
      <c r="D7564" s="72">
        <v>4.45</v>
      </c>
    </row>
    <row r="7565" spans="1:4" x14ac:dyDescent="0.25">
      <c r="A7565" s="71">
        <v>104419</v>
      </c>
      <c r="B7565" s="70" t="s">
        <v>7107</v>
      </c>
      <c r="C7565" s="71" t="s">
        <v>37</v>
      </c>
      <c r="D7565" s="72">
        <v>3.86</v>
      </c>
    </row>
    <row r="7566" spans="1:4" x14ac:dyDescent="0.25">
      <c r="A7566" s="71">
        <v>91519</v>
      </c>
      <c r="B7566" s="70" t="s">
        <v>7108</v>
      </c>
      <c r="C7566" s="71" t="s">
        <v>37</v>
      </c>
      <c r="D7566" s="72">
        <v>1.89</v>
      </c>
    </row>
    <row r="7567" spans="1:4" x14ac:dyDescent="0.25">
      <c r="A7567" s="71">
        <v>91520</v>
      </c>
      <c r="B7567" s="70" t="s">
        <v>7109</v>
      </c>
      <c r="C7567" s="71" t="s">
        <v>37</v>
      </c>
      <c r="D7567" s="72">
        <v>1.88</v>
      </c>
    </row>
    <row r="7568" spans="1:4" x14ac:dyDescent="0.25">
      <c r="A7568" s="71">
        <v>104416</v>
      </c>
      <c r="B7568" s="70" t="s">
        <v>7110</v>
      </c>
      <c r="C7568" s="71" t="s">
        <v>37</v>
      </c>
      <c r="D7568" s="72">
        <v>1.56</v>
      </c>
    </row>
    <row r="7569" spans="1:4" x14ac:dyDescent="0.25">
      <c r="A7569" s="71">
        <v>104417</v>
      </c>
      <c r="B7569" s="70" t="s">
        <v>7111</v>
      </c>
      <c r="C7569" s="71" t="s">
        <v>37</v>
      </c>
      <c r="D7569" s="72">
        <v>3.5</v>
      </c>
    </row>
    <row r="7570" spans="1:4" x14ac:dyDescent="0.25">
      <c r="A7570" s="71">
        <v>91522</v>
      </c>
      <c r="B7570" s="70" t="s">
        <v>7112</v>
      </c>
      <c r="C7570" s="71" t="s">
        <v>37</v>
      </c>
      <c r="D7570" s="72">
        <v>3.15</v>
      </c>
    </row>
    <row r="7571" spans="1:4" x14ac:dyDescent="0.25">
      <c r="A7571" s="71">
        <v>104412</v>
      </c>
      <c r="B7571" s="70" t="s">
        <v>7113</v>
      </c>
      <c r="C7571" s="71" t="s">
        <v>37</v>
      </c>
      <c r="D7571" s="72">
        <v>2.83</v>
      </c>
    </row>
    <row r="7572" spans="1:4" x14ac:dyDescent="0.25">
      <c r="A7572" s="71">
        <v>104413</v>
      </c>
      <c r="B7572" s="70" t="s">
        <v>7114</v>
      </c>
      <c r="C7572" s="71" t="s">
        <v>37</v>
      </c>
      <c r="D7572" s="72">
        <v>4.8</v>
      </c>
    </row>
    <row r="7573" spans="1:4" x14ac:dyDescent="0.25">
      <c r="A7573" s="71">
        <v>102569</v>
      </c>
      <c r="B7573" s="70" t="s">
        <v>7115</v>
      </c>
      <c r="C7573" s="71" t="s">
        <v>37</v>
      </c>
      <c r="D7573" s="72">
        <v>0</v>
      </c>
    </row>
    <row r="7574" spans="1:4" x14ac:dyDescent="0.25">
      <c r="A7574" s="71">
        <v>102574</v>
      </c>
      <c r="B7574" s="70" t="s">
        <v>7116</v>
      </c>
      <c r="C7574" s="71" t="s">
        <v>37</v>
      </c>
      <c r="D7574" s="72">
        <v>0</v>
      </c>
    </row>
    <row r="7575" spans="1:4" x14ac:dyDescent="0.25">
      <c r="A7575" s="71">
        <v>102573</v>
      </c>
      <c r="B7575" s="70" t="s">
        <v>7117</v>
      </c>
      <c r="C7575" s="71" t="s">
        <v>37</v>
      </c>
      <c r="D7575" s="72">
        <v>0</v>
      </c>
    </row>
    <row r="7576" spans="1:4" x14ac:dyDescent="0.25">
      <c r="A7576" s="71">
        <v>102577</v>
      </c>
      <c r="B7576" s="70" t="s">
        <v>7118</v>
      </c>
      <c r="C7576" s="71" t="s">
        <v>37</v>
      </c>
      <c r="D7576" s="72">
        <v>0</v>
      </c>
    </row>
    <row r="7577" spans="1:4" x14ac:dyDescent="0.25">
      <c r="A7577" s="71">
        <v>102576</v>
      </c>
      <c r="B7577" s="70" t="s">
        <v>7119</v>
      </c>
      <c r="C7577" s="71" t="s">
        <v>37</v>
      </c>
      <c r="D7577" s="72">
        <v>0</v>
      </c>
    </row>
    <row r="7578" spans="1:4" x14ac:dyDescent="0.25">
      <c r="A7578" s="71">
        <v>103083</v>
      </c>
      <c r="B7578" s="70" t="s">
        <v>7120</v>
      </c>
      <c r="C7578" s="71" t="s">
        <v>37</v>
      </c>
      <c r="D7578" s="72">
        <v>0</v>
      </c>
    </row>
    <row r="7579" spans="1:4" x14ac:dyDescent="0.25">
      <c r="A7579" s="71">
        <v>103081</v>
      </c>
      <c r="B7579" s="70" t="s">
        <v>7121</v>
      </c>
      <c r="C7579" s="71" t="s">
        <v>37</v>
      </c>
      <c r="D7579" s="72">
        <v>0</v>
      </c>
    </row>
    <row r="7580" spans="1:4" x14ac:dyDescent="0.25">
      <c r="A7580" s="71">
        <v>103082</v>
      </c>
      <c r="B7580" s="70" t="s">
        <v>7122</v>
      </c>
      <c r="C7580" s="71" t="s">
        <v>37</v>
      </c>
      <c r="D7580" s="72">
        <v>0</v>
      </c>
    </row>
    <row r="7581" spans="1:4" x14ac:dyDescent="0.25">
      <c r="A7581" s="71">
        <v>103086</v>
      </c>
      <c r="B7581" s="70" t="s">
        <v>7123</v>
      </c>
      <c r="C7581" s="71" t="s">
        <v>37</v>
      </c>
      <c r="D7581" s="72">
        <v>0</v>
      </c>
    </row>
    <row r="7582" spans="1:4" x14ac:dyDescent="0.25">
      <c r="A7582" s="71">
        <v>103085</v>
      </c>
      <c r="B7582" s="70" t="s">
        <v>7124</v>
      </c>
      <c r="C7582" s="71" t="s">
        <v>37</v>
      </c>
      <c r="D7582" s="72">
        <v>0</v>
      </c>
    </row>
    <row r="7583" spans="1:4" x14ac:dyDescent="0.25">
      <c r="A7583" s="71">
        <v>104726</v>
      </c>
      <c r="B7583" s="70" t="s">
        <v>7125</v>
      </c>
      <c r="C7583" s="71" t="s">
        <v>37</v>
      </c>
      <c r="D7583" s="72">
        <v>0</v>
      </c>
    </row>
    <row r="7584" spans="1:4" x14ac:dyDescent="0.25">
      <c r="A7584" s="71">
        <v>104725</v>
      </c>
      <c r="B7584" s="70" t="s">
        <v>7126</v>
      </c>
      <c r="C7584" s="71" t="s">
        <v>37</v>
      </c>
      <c r="D7584" s="72">
        <v>0</v>
      </c>
    </row>
    <row r="7585" spans="1:4" x14ac:dyDescent="0.25">
      <c r="A7585" s="71">
        <v>96374</v>
      </c>
      <c r="B7585" s="70" t="s">
        <v>7127</v>
      </c>
      <c r="C7585" s="71" t="s">
        <v>16</v>
      </c>
      <c r="D7585" s="72">
        <v>30.89</v>
      </c>
    </row>
    <row r="7586" spans="1:4" x14ac:dyDescent="0.25">
      <c r="A7586" s="71">
        <v>96373</v>
      </c>
      <c r="B7586" s="70" t="s">
        <v>7128</v>
      </c>
      <c r="C7586" s="71" t="s">
        <v>16</v>
      </c>
      <c r="D7586" s="72">
        <v>11.51</v>
      </c>
    </row>
    <row r="7587" spans="1:4" x14ac:dyDescent="0.25">
      <c r="A7587" s="71">
        <v>96368</v>
      </c>
      <c r="B7587" s="70" t="s">
        <v>7129</v>
      </c>
      <c r="C7587" s="71" t="s">
        <v>37</v>
      </c>
      <c r="D7587" s="72">
        <v>183.16</v>
      </c>
    </row>
    <row r="7588" spans="1:4" x14ac:dyDescent="0.25">
      <c r="A7588" s="71">
        <v>96364</v>
      </c>
      <c r="B7588" s="70" t="s">
        <v>7130</v>
      </c>
      <c r="C7588" s="71" t="s">
        <v>37</v>
      </c>
      <c r="D7588" s="72">
        <v>153.88999999999999</v>
      </c>
    </row>
    <row r="7589" spans="1:4" x14ac:dyDescent="0.25">
      <c r="A7589" s="71">
        <v>96369</v>
      </c>
      <c r="B7589" s="70" t="s">
        <v>7131</v>
      </c>
      <c r="C7589" s="71" t="s">
        <v>37</v>
      </c>
      <c r="D7589" s="72">
        <v>205.43</v>
      </c>
    </row>
    <row r="7590" spans="1:4" x14ac:dyDescent="0.25">
      <c r="A7590" s="71">
        <v>104723</v>
      </c>
      <c r="B7590" s="70" t="s">
        <v>7132</v>
      </c>
      <c r="C7590" s="71" t="s">
        <v>37</v>
      </c>
      <c r="D7590" s="72">
        <v>244.86</v>
      </c>
    </row>
    <row r="7591" spans="1:4" x14ac:dyDescent="0.25">
      <c r="A7591" s="71">
        <v>96367</v>
      </c>
      <c r="B7591" s="70" t="s">
        <v>7133</v>
      </c>
      <c r="C7591" s="71" t="s">
        <v>37</v>
      </c>
      <c r="D7591" s="72">
        <v>167.93</v>
      </c>
    </row>
    <row r="7592" spans="1:4" x14ac:dyDescent="0.25">
      <c r="A7592" s="71">
        <v>104722</v>
      </c>
      <c r="B7592" s="70" t="s">
        <v>7134</v>
      </c>
      <c r="C7592" s="71" t="s">
        <v>37</v>
      </c>
      <c r="D7592" s="72">
        <v>190.54</v>
      </c>
    </row>
    <row r="7593" spans="1:4" x14ac:dyDescent="0.25">
      <c r="A7593" s="71">
        <v>96366</v>
      </c>
      <c r="B7593" s="70" t="s">
        <v>7135</v>
      </c>
      <c r="C7593" s="71" t="s">
        <v>37</v>
      </c>
      <c r="D7593" s="72">
        <v>155.54</v>
      </c>
    </row>
    <row r="7594" spans="1:4" x14ac:dyDescent="0.25">
      <c r="A7594" s="71">
        <v>96361</v>
      </c>
      <c r="B7594" s="70" t="s">
        <v>7136</v>
      </c>
      <c r="C7594" s="71" t="s">
        <v>37</v>
      </c>
      <c r="D7594" s="72">
        <v>145.65</v>
      </c>
    </row>
    <row r="7595" spans="1:4" x14ac:dyDescent="0.25">
      <c r="A7595" s="71">
        <v>104719</v>
      </c>
      <c r="B7595" s="70" t="s">
        <v>7137</v>
      </c>
      <c r="C7595" s="71" t="s">
        <v>37</v>
      </c>
      <c r="D7595" s="72">
        <v>182.55</v>
      </c>
    </row>
    <row r="7596" spans="1:4" x14ac:dyDescent="0.25">
      <c r="A7596" s="71">
        <v>96360</v>
      </c>
      <c r="B7596" s="70" t="s">
        <v>7138</v>
      </c>
      <c r="C7596" s="71" t="s">
        <v>37</v>
      </c>
      <c r="D7596" s="72">
        <v>124.64</v>
      </c>
    </row>
    <row r="7597" spans="1:4" x14ac:dyDescent="0.25">
      <c r="A7597" s="71">
        <v>96359</v>
      </c>
      <c r="B7597" s="70" t="s">
        <v>7139</v>
      </c>
      <c r="C7597" s="71" t="s">
        <v>37</v>
      </c>
      <c r="D7597" s="72">
        <v>108.17</v>
      </c>
    </row>
    <row r="7598" spans="1:4" x14ac:dyDescent="0.25">
      <c r="A7598" s="71">
        <v>104718</v>
      </c>
      <c r="B7598" s="70" t="s">
        <v>7140</v>
      </c>
      <c r="C7598" s="71" t="s">
        <v>37</v>
      </c>
      <c r="D7598" s="72">
        <v>128.22999999999999</v>
      </c>
    </row>
    <row r="7599" spans="1:4" x14ac:dyDescent="0.25">
      <c r="A7599" s="71">
        <v>96358</v>
      </c>
      <c r="B7599" s="70" t="s">
        <v>7141</v>
      </c>
      <c r="C7599" s="71" t="s">
        <v>37</v>
      </c>
      <c r="D7599" s="72">
        <v>97.04</v>
      </c>
    </row>
    <row r="7600" spans="1:4" x14ac:dyDescent="0.25">
      <c r="A7600" s="71">
        <v>96371</v>
      </c>
      <c r="B7600" s="70" t="s">
        <v>7142</v>
      </c>
      <c r="C7600" s="71" t="s">
        <v>37</v>
      </c>
      <c r="D7600" s="72">
        <v>74.11</v>
      </c>
    </row>
    <row r="7601" spans="1:4" x14ac:dyDescent="0.25">
      <c r="A7601" s="71">
        <v>104724</v>
      </c>
      <c r="B7601" s="70" t="s">
        <v>7143</v>
      </c>
      <c r="C7601" s="71" t="s">
        <v>37</v>
      </c>
      <c r="D7601" s="72">
        <v>92.9</v>
      </c>
    </row>
    <row r="7602" spans="1:4" x14ac:dyDescent="0.25">
      <c r="A7602" s="71">
        <v>96370</v>
      </c>
      <c r="B7602" s="70" t="s">
        <v>7144</v>
      </c>
      <c r="C7602" s="71" t="s">
        <v>37</v>
      </c>
      <c r="D7602" s="72">
        <v>63.65</v>
      </c>
    </row>
    <row r="7603" spans="1:4" x14ac:dyDescent="0.25">
      <c r="A7603" s="71">
        <v>96365</v>
      </c>
      <c r="B7603" s="70" t="s">
        <v>19396</v>
      </c>
      <c r="C7603" s="71" t="s">
        <v>37</v>
      </c>
      <c r="D7603" s="72">
        <v>175.55</v>
      </c>
    </row>
    <row r="7604" spans="1:4" x14ac:dyDescent="0.25">
      <c r="A7604" s="71">
        <v>104721</v>
      </c>
      <c r="B7604" s="70" t="s">
        <v>7145</v>
      </c>
      <c r="C7604" s="71" t="s">
        <v>37</v>
      </c>
      <c r="D7604" s="72">
        <v>213.69</v>
      </c>
    </row>
    <row r="7605" spans="1:4" x14ac:dyDescent="0.25">
      <c r="A7605" s="71">
        <v>96363</v>
      </c>
      <c r="B7605" s="70" t="s">
        <v>7146</v>
      </c>
      <c r="C7605" s="71" t="s">
        <v>37</v>
      </c>
      <c r="D7605" s="72">
        <v>138.05000000000001</v>
      </c>
    </row>
    <row r="7606" spans="1:4" x14ac:dyDescent="0.25">
      <c r="A7606" s="71">
        <v>104720</v>
      </c>
      <c r="B7606" s="70" t="s">
        <v>7147</v>
      </c>
      <c r="C7606" s="71" t="s">
        <v>37</v>
      </c>
      <c r="D7606" s="72">
        <v>159.38</v>
      </c>
    </row>
    <row r="7607" spans="1:4" x14ac:dyDescent="0.25">
      <c r="A7607" s="71">
        <v>96362</v>
      </c>
      <c r="B7607" s="70" t="s">
        <v>7148</v>
      </c>
      <c r="C7607" s="71" t="s">
        <v>37</v>
      </c>
      <c r="D7607" s="72">
        <v>126.28</v>
      </c>
    </row>
    <row r="7608" spans="1:4" x14ac:dyDescent="0.25">
      <c r="A7608" s="71">
        <v>103191</v>
      </c>
      <c r="B7608" s="70" t="s">
        <v>7149</v>
      </c>
      <c r="C7608" s="71" t="s">
        <v>14</v>
      </c>
      <c r="D7608" s="72">
        <v>2375.73</v>
      </c>
    </row>
    <row r="7609" spans="1:4" x14ac:dyDescent="0.25">
      <c r="A7609" s="71">
        <v>103206</v>
      </c>
      <c r="B7609" s="70" t="s">
        <v>7150</v>
      </c>
      <c r="C7609" s="71" t="s">
        <v>14</v>
      </c>
      <c r="D7609" s="72">
        <v>2390.91</v>
      </c>
    </row>
    <row r="7610" spans="1:4" x14ac:dyDescent="0.25">
      <c r="A7610" s="71">
        <v>103211</v>
      </c>
      <c r="B7610" s="70" t="s">
        <v>7151</v>
      </c>
      <c r="C7610" s="71" t="s">
        <v>14</v>
      </c>
      <c r="D7610" s="72">
        <v>0</v>
      </c>
    </row>
    <row r="7611" spans="1:4" x14ac:dyDescent="0.25">
      <c r="A7611" s="71">
        <v>103196</v>
      </c>
      <c r="B7611" s="70" t="s">
        <v>7152</v>
      </c>
      <c r="C7611" s="71" t="s">
        <v>14</v>
      </c>
      <c r="D7611" s="72">
        <v>0</v>
      </c>
    </row>
    <row r="7612" spans="1:4" x14ac:dyDescent="0.25">
      <c r="A7612" s="71">
        <v>103212</v>
      </c>
      <c r="B7612" s="70" t="s">
        <v>7153</v>
      </c>
      <c r="C7612" s="71" t="s">
        <v>14</v>
      </c>
      <c r="D7612" s="72">
        <v>0</v>
      </c>
    </row>
    <row r="7613" spans="1:4" x14ac:dyDescent="0.25">
      <c r="A7613" s="71">
        <v>103197</v>
      </c>
      <c r="B7613" s="70" t="s">
        <v>7154</v>
      </c>
      <c r="C7613" s="71" t="s">
        <v>14</v>
      </c>
      <c r="D7613" s="72">
        <v>0</v>
      </c>
    </row>
    <row r="7614" spans="1:4" x14ac:dyDescent="0.25">
      <c r="A7614" s="71">
        <v>103217</v>
      </c>
      <c r="B7614" s="70" t="s">
        <v>7155</v>
      </c>
      <c r="C7614" s="71" t="s">
        <v>14</v>
      </c>
      <c r="D7614" s="72">
        <v>0</v>
      </c>
    </row>
    <row r="7615" spans="1:4" x14ac:dyDescent="0.25">
      <c r="A7615" s="71">
        <v>103202</v>
      </c>
      <c r="B7615" s="70" t="s">
        <v>7156</v>
      </c>
      <c r="C7615" s="71" t="s">
        <v>14</v>
      </c>
      <c r="D7615" s="72">
        <v>0</v>
      </c>
    </row>
    <row r="7616" spans="1:4" x14ac:dyDescent="0.25">
      <c r="A7616" s="71">
        <v>103215</v>
      </c>
      <c r="B7616" s="70" t="s">
        <v>7157</v>
      </c>
      <c r="C7616" s="71" t="s">
        <v>14</v>
      </c>
      <c r="D7616" s="72">
        <v>0</v>
      </c>
    </row>
    <row r="7617" spans="1:4" x14ac:dyDescent="0.25">
      <c r="A7617" s="71">
        <v>103200</v>
      </c>
      <c r="B7617" s="70" t="s">
        <v>7158</v>
      </c>
      <c r="C7617" s="71" t="s">
        <v>14</v>
      </c>
      <c r="D7617" s="72">
        <v>0</v>
      </c>
    </row>
    <row r="7618" spans="1:4" x14ac:dyDescent="0.25">
      <c r="A7618" s="71">
        <v>103216</v>
      </c>
      <c r="B7618" s="70" t="s">
        <v>7159</v>
      </c>
      <c r="C7618" s="71" t="s">
        <v>14</v>
      </c>
      <c r="D7618" s="72">
        <v>0</v>
      </c>
    </row>
    <row r="7619" spans="1:4" x14ac:dyDescent="0.25">
      <c r="A7619" s="71">
        <v>103201</v>
      </c>
      <c r="B7619" s="70" t="s">
        <v>7160</v>
      </c>
      <c r="C7619" s="71" t="s">
        <v>14</v>
      </c>
      <c r="D7619" s="72">
        <v>0</v>
      </c>
    </row>
    <row r="7620" spans="1:4" x14ac:dyDescent="0.25">
      <c r="A7620" s="71">
        <v>103185</v>
      </c>
      <c r="B7620" s="70" t="s">
        <v>7161</v>
      </c>
      <c r="C7620" s="71" t="s">
        <v>14</v>
      </c>
      <c r="D7620" s="72">
        <v>6146.19</v>
      </c>
    </row>
    <row r="7621" spans="1:4" x14ac:dyDescent="0.25">
      <c r="A7621" s="71">
        <v>103218</v>
      </c>
      <c r="B7621" s="70" t="s">
        <v>7162</v>
      </c>
      <c r="C7621" s="71" t="s">
        <v>14</v>
      </c>
      <c r="D7621" s="72">
        <v>0</v>
      </c>
    </row>
    <row r="7622" spans="1:4" x14ac:dyDescent="0.25">
      <c r="A7622" s="71">
        <v>103203</v>
      </c>
      <c r="B7622" s="70" t="s">
        <v>7163</v>
      </c>
      <c r="C7622" s="71" t="s">
        <v>14</v>
      </c>
      <c r="D7622" s="72">
        <v>0</v>
      </c>
    </row>
    <row r="7623" spans="1:4" x14ac:dyDescent="0.25">
      <c r="A7623" s="71">
        <v>103213</v>
      </c>
      <c r="B7623" s="70" t="s">
        <v>7164</v>
      </c>
      <c r="C7623" s="71" t="s">
        <v>14</v>
      </c>
      <c r="D7623" s="72">
        <v>0</v>
      </c>
    </row>
    <row r="7624" spans="1:4" x14ac:dyDescent="0.25">
      <c r="A7624" s="71">
        <v>103198</v>
      </c>
      <c r="B7624" s="70" t="s">
        <v>7165</v>
      </c>
      <c r="C7624" s="71" t="s">
        <v>14</v>
      </c>
      <c r="D7624" s="72">
        <v>0</v>
      </c>
    </row>
    <row r="7625" spans="1:4" x14ac:dyDescent="0.25">
      <c r="A7625" s="71">
        <v>103214</v>
      </c>
      <c r="B7625" s="70" t="s">
        <v>7166</v>
      </c>
      <c r="C7625" s="71" t="s">
        <v>14</v>
      </c>
      <c r="D7625" s="72">
        <v>0</v>
      </c>
    </row>
    <row r="7626" spans="1:4" x14ac:dyDescent="0.25">
      <c r="A7626" s="71">
        <v>103199</v>
      </c>
      <c r="B7626" s="70" t="s">
        <v>7167</v>
      </c>
      <c r="C7626" s="71" t="s">
        <v>14</v>
      </c>
      <c r="D7626" s="72">
        <v>0</v>
      </c>
    </row>
    <row r="7627" spans="1:4" x14ac:dyDescent="0.25">
      <c r="A7627" s="71">
        <v>103219</v>
      </c>
      <c r="B7627" s="70" t="s">
        <v>7168</v>
      </c>
      <c r="C7627" s="71" t="s">
        <v>14</v>
      </c>
      <c r="D7627" s="72">
        <v>0</v>
      </c>
    </row>
    <row r="7628" spans="1:4" x14ac:dyDescent="0.25">
      <c r="A7628" s="71">
        <v>103204</v>
      </c>
      <c r="B7628" s="70" t="s">
        <v>7169</v>
      </c>
      <c r="C7628" s="71" t="s">
        <v>14</v>
      </c>
      <c r="D7628" s="72">
        <v>0</v>
      </c>
    </row>
    <row r="7629" spans="1:4" x14ac:dyDescent="0.25">
      <c r="A7629" s="71">
        <v>103186</v>
      </c>
      <c r="B7629" s="70" t="s">
        <v>7170</v>
      </c>
      <c r="C7629" s="71" t="s">
        <v>14</v>
      </c>
      <c r="D7629" s="72">
        <v>6483.83</v>
      </c>
    </row>
    <row r="7630" spans="1:4" x14ac:dyDescent="0.25">
      <c r="A7630" s="71">
        <v>103210</v>
      </c>
      <c r="B7630" s="70" t="s">
        <v>7171</v>
      </c>
      <c r="C7630" s="71" t="s">
        <v>14</v>
      </c>
      <c r="D7630" s="72">
        <v>2293.0300000000002</v>
      </c>
    </row>
    <row r="7631" spans="1:4" x14ac:dyDescent="0.25">
      <c r="A7631" s="71">
        <v>103195</v>
      </c>
      <c r="B7631" s="70" t="s">
        <v>7172</v>
      </c>
      <c r="C7631" s="71" t="s">
        <v>14</v>
      </c>
      <c r="D7631" s="72">
        <v>2190.2199999999998</v>
      </c>
    </row>
    <row r="7632" spans="1:4" x14ac:dyDescent="0.25">
      <c r="A7632" s="71">
        <v>103205</v>
      </c>
      <c r="B7632" s="70" t="s">
        <v>7173</v>
      </c>
      <c r="C7632" s="71" t="s">
        <v>14</v>
      </c>
      <c r="D7632" s="72">
        <v>4092.88</v>
      </c>
    </row>
    <row r="7633" spans="1:4" x14ac:dyDescent="0.25">
      <c r="A7633" s="71">
        <v>103190</v>
      </c>
      <c r="B7633" s="70" t="s">
        <v>7174</v>
      </c>
      <c r="C7633" s="71" t="s">
        <v>14</v>
      </c>
      <c r="D7633" s="72">
        <v>4077.69</v>
      </c>
    </row>
    <row r="7634" spans="1:4" x14ac:dyDescent="0.25">
      <c r="A7634" s="71">
        <v>103207</v>
      </c>
      <c r="B7634" s="70" t="s">
        <v>7175</v>
      </c>
      <c r="C7634" s="71" t="s">
        <v>14</v>
      </c>
      <c r="D7634" s="72">
        <v>2544.5500000000002</v>
      </c>
    </row>
    <row r="7635" spans="1:4" x14ac:dyDescent="0.25">
      <c r="A7635" s="71">
        <v>103192</v>
      </c>
      <c r="B7635" s="70" t="s">
        <v>7176</v>
      </c>
      <c r="C7635" s="71" t="s">
        <v>14</v>
      </c>
      <c r="D7635" s="72">
        <v>2529.37</v>
      </c>
    </row>
    <row r="7636" spans="1:4" x14ac:dyDescent="0.25">
      <c r="A7636" s="71">
        <v>103208</v>
      </c>
      <c r="B7636" s="70" t="s">
        <v>7177</v>
      </c>
      <c r="C7636" s="71" t="s">
        <v>14</v>
      </c>
      <c r="D7636" s="72">
        <v>1963.28</v>
      </c>
    </row>
    <row r="7637" spans="1:4" x14ac:dyDescent="0.25">
      <c r="A7637" s="71">
        <v>103193</v>
      </c>
      <c r="B7637" s="70" t="s">
        <v>7178</v>
      </c>
      <c r="C7637" s="71" t="s">
        <v>14</v>
      </c>
      <c r="D7637" s="72">
        <v>1948.1</v>
      </c>
    </row>
    <row r="7638" spans="1:4" x14ac:dyDescent="0.25">
      <c r="A7638" s="71">
        <v>103187</v>
      </c>
      <c r="B7638" s="70" t="s">
        <v>7179</v>
      </c>
      <c r="C7638" s="71" t="s">
        <v>14</v>
      </c>
      <c r="D7638" s="72">
        <v>4872.01</v>
      </c>
    </row>
    <row r="7639" spans="1:4" x14ac:dyDescent="0.25">
      <c r="A7639" s="71">
        <v>103188</v>
      </c>
      <c r="B7639" s="70" t="s">
        <v>7180</v>
      </c>
      <c r="C7639" s="71" t="s">
        <v>14</v>
      </c>
      <c r="D7639" s="72">
        <v>5239.1000000000004</v>
      </c>
    </row>
    <row r="7640" spans="1:4" x14ac:dyDescent="0.25">
      <c r="A7640" s="71">
        <v>103189</v>
      </c>
      <c r="B7640" s="70" t="s">
        <v>7181</v>
      </c>
      <c r="C7640" s="71" t="s">
        <v>14</v>
      </c>
      <c r="D7640" s="72">
        <v>2625.34</v>
      </c>
    </row>
    <row r="7641" spans="1:4" x14ac:dyDescent="0.25">
      <c r="A7641" s="71">
        <v>103209</v>
      </c>
      <c r="B7641" s="70" t="s">
        <v>7182</v>
      </c>
      <c r="C7641" s="71" t="s">
        <v>14</v>
      </c>
      <c r="D7641" s="72">
        <v>2821.25</v>
      </c>
    </row>
    <row r="7642" spans="1:4" x14ac:dyDescent="0.25">
      <c r="A7642" s="71">
        <v>103194</v>
      </c>
      <c r="B7642" s="70" t="s">
        <v>7183</v>
      </c>
      <c r="C7642" s="71" t="s">
        <v>14</v>
      </c>
      <c r="D7642" s="72">
        <v>2806.07</v>
      </c>
    </row>
    <row r="7643" spans="1:4" x14ac:dyDescent="0.25">
      <c r="A7643" s="71">
        <v>95001</v>
      </c>
      <c r="B7643" s="70" t="s">
        <v>7184</v>
      </c>
      <c r="C7643" s="71" t="s">
        <v>37</v>
      </c>
      <c r="D7643" s="72">
        <v>0</v>
      </c>
    </row>
    <row r="7644" spans="1:4" x14ac:dyDescent="0.25">
      <c r="A7644" s="71">
        <v>95000</v>
      </c>
      <c r="B7644" s="70" t="s">
        <v>7185</v>
      </c>
      <c r="C7644" s="71" t="s">
        <v>37</v>
      </c>
      <c r="D7644" s="72">
        <v>0</v>
      </c>
    </row>
    <row r="7645" spans="1:4" x14ac:dyDescent="0.25">
      <c r="A7645" s="71">
        <v>95005</v>
      </c>
      <c r="B7645" s="70" t="s">
        <v>7186</v>
      </c>
      <c r="C7645" s="71" t="s">
        <v>37</v>
      </c>
      <c r="D7645" s="72">
        <v>0</v>
      </c>
    </row>
    <row r="7646" spans="1:4" x14ac:dyDescent="0.25">
      <c r="A7646" s="71">
        <v>95004</v>
      </c>
      <c r="B7646" s="70" t="s">
        <v>7187</v>
      </c>
      <c r="C7646" s="71" t="s">
        <v>37</v>
      </c>
      <c r="D7646" s="72">
        <v>0</v>
      </c>
    </row>
    <row r="7647" spans="1:4" x14ac:dyDescent="0.25">
      <c r="A7647" s="71">
        <v>95003</v>
      </c>
      <c r="B7647" s="70" t="s">
        <v>7188</v>
      </c>
      <c r="C7647" s="71" t="s">
        <v>37</v>
      </c>
      <c r="D7647" s="72">
        <v>0</v>
      </c>
    </row>
    <row r="7648" spans="1:4" x14ac:dyDescent="0.25">
      <c r="A7648" s="71">
        <v>95002</v>
      </c>
      <c r="B7648" s="70" t="s">
        <v>7189</v>
      </c>
      <c r="C7648" s="71" t="s">
        <v>37</v>
      </c>
      <c r="D7648" s="72">
        <v>0</v>
      </c>
    </row>
    <row r="7649" spans="1:4" x14ac:dyDescent="0.25">
      <c r="A7649" s="71">
        <v>95007</v>
      </c>
      <c r="B7649" s="70" t="s">
        <v>7190</v>
      </c>
      <c r="C7649" s="71" t="s">
        <v>37</v>
      </c>
      <c r="D7649" s="72">
        <v>0</v>
      </c>
    </row>
    <row r="7650" spans="1:4" x14ac:dyDescent="0.25">
      <c r="A7650" s="71">
        <v>95006</v>
      </c>
      <c r="B7650" s="70" t="s">
        <v>7191</v>
      </c>
      <c r="C7650" s="71" t="s">
        <v>37</v>
      </c>
      <c r="D7650" s="72">
        <v>0</v>
      </c>
    </row>
    <row r="7651" spans="1:4" x14ac:dyDescent="0.25">
      <c r="A7651" s="71">
        <v>104313</v>
      </c>
      <c r="B7651" s="70" t="s">
        <v>7192</v>
      </c>
      <c r="C7651" s="71" t="s">
        <v>37</v>
      </c>
      <c r="D7651" s="72">
        <v>0</v>
      </c>
    </row>
    <row r="7652" spans="1:4" x14ac:dyDescent="0.25">
      <c r="A7652" s="71">
        <v>104312</v>
      </c>
      <c r="B7652" s="70" t="s">
        <v>7193</v>
      </c>
      <c r="C7652" s="71" t="s">
        <v>37</v>
      </c>
      <c r="D7652" s="72">
        <v>0</v>
      </c>
    </row>
    <row r="7653" spans="1:4" x14ac:dyDescent="0.25">
      <c r="A7653" s="71">
        <v>94992</v>
      </c>
      <c r="B7653" s="70" t="s">
        <v>7194</v>
      </c>
      <c r="C7653" s="71" t="s">
        <v>37</v>
      </c>
      <c r="D7653" s="72">
        <v>76.23</v>
      </c>
    </row>
    <row r="7654" spans="1:4" x14ac:dyDescent="0.25">
      <c r="A7654" s="71">
        <v>94994</v>
      </c>
      <c r="B7654" s="70" t="s">
        <v>7195</v>
      </c>
      <c r="C7654" s="71" t="s">
        <v>37</v>
      </c>
      <c r="D7654" s="72">
        <v>91.59</v>
      </c>
    </row>
    <row r="7655" spans="1:4" x14ac:dyDescent="0.25">
      <c r="A7655" s="71">
        <v>94990</v>
      </c>
      <c r="B7655" s="70" t="s">
        <v>7196</v>
      </c>
      <c r="C7655" s="71" t="s">
        <v>42</v>
      </c>
      <c r="D7655" s="72">
        <v>749.85</v>
      </c>
    </row>
    <row r="7656" spans="1:4" x14ac:dyDescent="0.25">
      <c r="A7656" s="71">
        <v>94991</v>
      </c>
      <c r="B7656" s="70" t="s">
        <v>7197</v>
      </c>
      <c r="C7656" s="71" t="s">
        <v>42</v>
      </c>
      <c r="D7656" s="72">
        <v>770.46</v>
      </c>
    </row>
    <row r="7657" spans="1:4" x14ac:dyDescent="0.25">
      <c r="A7657" s="71">
        <v>104626</v>
      </c>
      <c r="B7657" s="70" t="s">
        <v>7198</v>
      </c>
      <c r="C7657" s="71" t="s">
        <v>42</v>
      </c>
      <c r="D7657" s="72">
        <v>789.2</v>
      </c>
    </row>
    <row r="7658" spans="1:4" x14ac:dyDescent="0.25">
      <c r="A7658" s="71">
        <v>94993</v>
      </c>
      <c r="B7658" s="70" t="s">
        <v>7199</v>
      </c>
      <c r="C7658" s="71" t="s">
        <v>37</v>
      </c>
      <c r="D7658" s="72">
        <v>77.48</v>
      </c>
    </row>
    <row r="7659" spans="1:4" x14ac:dyDescent="0.25">
      <c r="A7659" s="71">
        <v>94995</v>
      </c>
      <c r="B7659" s="70" t="s">
        <v>7200</v>
      </c>
      <c r="C7659" s="71" t="s">
        <v>37</v>
      </c>
      <c r="D7659" s="72">
        <v>93.24</v>
      </c>
    </row>
    <row r="7660" spans="1:4" x14ac:dyDescent="0.25">
      <c r="A7660" s="71">
        <v>101169</v>
      </c>
      <c r="B7660" s="70" t="s">
        <v>7201</v>
      </c>
      <c r="C7660" s="71" t="s">
        <v>37</v>
      </c>
      <c r="D7660" s="72">
        <v>208.3</v>
      </c>
    </row>
    <row r="7661" spans="1:4" x14ac:dyDescent="0.25">
      <c r="A7661" s="71">
        <v>104383</v>
      </c>
      <c r="B7661" s="70" t="s">
        <v>7202</v>
      </c>
      <c r="C7661" s="71" t="s">
        <v>37</v>
      </c>
      <c r="D7661" s="72">
        <v>0</v>
      </c>
    </row>
    <row r="7662" spans="1:4" x14ac:dyDescent="0.25">
      <c r="A7662" s="71">
        <v>101167</v>
      </c>
      <c r="B7662" s="70" t="s">
        <v>7203</v>
      </c>
      <c r="C7662" s="71" t="s">
        <v>37</v>
      </c>
      <c r="D7662" s="72">
        <v>193.85</v>
      </c>
    </row>
    <row r="7663" spans="1:4" x14ac:dyDescent="0.25">
      <c r="A7663" s="71">
        <v>101172</v>
      </c>
      <c r="B7663" s="70" t="s">
        <v>7204</v>
      </c>
      <c r="C7663" s="71" t="s">
        <v>37</v>
      </c>
      <c r="D7663" s="72">
        <v>69.91</v>
      </c>
    </row>
    <row r="7664" spans="1:4" x14ac:dyDescent="0.25">
      <c r="A7664" s="71">
        <v>104384</v>
      </c>
      <c r="B7664" s="70" t="s">
        <v>7205</v>
      </c>
      <c r="C7664" s="71" t="s">
        <v>37</v>
      </c>
      <c r="D7664" s="72">
        <v>0</v>
      </c>
    </row>
    <row r="7665" spans="1:4" x14ac:dyDescent="0.25">
      <c r="A7665" s="71">
        <v>101170</v>
      </c>
      <c r="B7665" s="70" t="s">
        <v>7206</v>
      </c>
      <c r="C7665" s="71" t="s">
        <v>37</v>
      </c>
      <c r="D7665" s="72">
        <v>44.27</v>
      </c>
    </row>
    <row r="7666" spans="1:4" x14ac:dyDescent="0.25">
      <c r="A7666" s="71">
        <v>104438</v>
      </c>
      <c r="B7666" s="70" t="s">
        <v>7207</v>
      </c>
      <c r="C7666" s="71" t="s">
        <v>37</v>
      </c>
      <c r="D7666" s="72">
        <v>0</v>
      </c>
    </row>
    <row r="7667" spans="1:4" x14ac:dyDescent="0.25">
      <c r="A7667" s="71">
        <v>92402</v>
      </c>
      <c r="B7667" s="70" t="s">
        <v>7208</v>
      </c>
      <c r="C7667" s="71" t="s">
        <v>37</v>
      </c>
      <c r="D7667" s="72">
        <v>89.45</v>
      </c>
    </row>
    <row r="7668" spans="1:4" x14ac:dyDescent="0.25">
      <c r="A7668" s="71">
        <v>104429</v>
      </c>
      <c r="B7668" s="70" t="s">
        <v>7209</v>
      </c>
      <c r="C7668" s="71" t="s">
        <v>37</v>
      </c>
      <c r="D7668" s="72">
        <v>0</v>
      </c>
    </row>
    <row r="7669" spans="1:4" x14ac:dyDescent="0.25">
      <c r="A7669" s="71">
        <v>104426</v>
      </c>
      <c r="B7669" s="70" t="s">
        <v>7210</v>
      </c>
      <c r="C7669" s="71" t="s">
        <v>37</v>
      </c>
      <c r="D7669" s="72">
        <v>0</v>
      </c>
    </row>
    <row r="7670" spans="1:4" x14ac:dyDescent="0.25">
      <c r="A7670" s="71">
        <v>104436</v>
      </c>
      <c r="B7670" s="70" t="s">
        <v>7211</v>
      </c>
      <c r="C7670" s="71" t="s">
        <v>37</v>
      </c>
      <c r="D7670" s="72">
        <v>0</v>
      </c>
    </row>
    <row r="7671" spans="1:4" x14ac:dyDescent="0.25">
      <c r="A7671" s="71">
        <v>104434</v>
      </c>
      <c r="B7671" s="70" t="s">
        <v>7212</v>
      </c>
      <c r="C7671" s="71" t="s">
        <v>37</v>
      </c>
      <c r="D7671" s="72">
        <v>0</v>
      </c>
    </row>
    <row r="7672" spans="1:4" x14ac:dyDescent="0.25">
      <c r="A7672" s="71">
        <v>104432</v>
      </c>
      <c r="B7672" s="70" t="s">
        <v>19397</v>
      </c>
      <c r="C7672" s="71" t="s">
        <v>37</v>
      </c>
      <c r="D7672" s="72">
        <v>112.69</v>
      </c>
    </row>
    <row r="7673" spans="1:4" x14ac:dyDescent="0.25">
      <c r="A7673" s="71">
        <v>93679</v>
      </c>
      <c r="B7673" s="70" t="s">
        <v>7213</v>
      </c>
      <c r="C7673" s="71" t="s">
        <v>37</v>
      </c>
      <c r="D7673" s="72">
        <v>109.32</v>
      </c>
    </row>
    <row r="7674" spans="1:4" x14ac:dyDescent="0.25">
      <c r="A7674" s="71">
        <v>92396</v>
      </c>
      <c r="B7674" s="70" t="s">
        <v>7214</v>
      </c>
      <c r="C7674" s="71" t="s">
        <v>37</v>
      </c>
      <c r="D7674" s="72">
        <v>91.34</v>
      </c>
    </row>
    <row r="7675" spans="1:4" x14ac:dyDescent="0.25">
      <c r="A7675" s="71">
        <v>104439</v>
      </c>
      <c r="B7675" s="70" t="s">
        <v>7215</v>
      </c>
      <c r="C7675" s="71" t="s">
        <v>37</v>
      </c>
      <c r="D7675" s="72">
        <v>0</v>
      </c>
    </row>
    <row r="7676" spans="1:4" x14ac:dyDescent="0.25">
      <c r="A7676" s="71">
        <v>104440</v>
      </c>
      <c r="B7676" s="70" t="s">
        <v>7216</v>
      </c>
      <c r="C7676" s="71" t="s">
        <v>37</v>
      </c>
      <c r="D7676" s="72">
        <v>0</v>
      </c>
    </row>
    <row r="7677" spans="1:4" x14ac:dyDescent="0.25">
      <c r="A7677" s="71">
        <v>92406</v>
      </c>
      <c r="B7677" s="70" t="s">
        <v>7217</v>
      </c>
      <c r="C7677" s="71" t="s">
        <v>37</v>
      </c>
      <c r="D7677" s="72">
        <v>158.91999999999999</v>
      </c>
    </row>
    <row r="7678" spans="1:4" x14ac:dyDescent="0.25">
      <c r="A7678" s="71">
        <v>92403</v>
      </c>
      <c r="B7678" s="70" t="s">
        <v>7218</v>
      </c>
      <c r="C7678" s="71" t="s">
        <v>37</v>
      </c>
      <c r="D7678" s="72">
        <v>79.14</v>
      </c>
    </row>
    <row r="7679" spans="1:4" x14ac:dyDescent="0.25">
      <c r="A7679" s="71">
        <v>92404</v>
      </c>
      <c r="B7679" s="70" t="s">
        <v>7219</v>
      </c>
      <c r="C7679" s="71" t="s">
        <v>37</v>
      </c>
      <c r="D7679" s="72">
        <v>91.3</v>
      </c>
    </row>
    <row r="7680" spans="1:4" x14ac:dyDescent="0.25">
      <c r="A7680" s="71">
        <v>104430</v>
      </c>
      <c r="B7680" s="70" t="s">
        <v>7220</v>
      </c>
      <c r="C7680" s="71" t="s">
        <v>37</v>
      </c>
      <c r="D7680" s="72">
        <v>0</v>
      </c>
    </row>
    <row r="7681" spans="1:4" x14ac:dyDescent="0.25">
      <c r="A7681" s="71">
        <v>104431</v>
      </c>
      <c r="B7681" s="70" t="s">
        <v>7221</v>
      </c>
      <c r="C7681" s="71" t="s">
        <v>37</v>
      </c>
      <c r="D7681" s="72">
        <v>0</v>
      </c>
    </row>
    <row r="7682" spans="1:4" x14ac:dyDescent="0.25">
      <c r="A7682" s="71">
        <v>104427</v>
      </c>
      <c r="B7682" s="70" t="s">
        <v>7222</v>
      </c>
      <c r="C7682" s="71" t="s">
        <v>37</v>
      </c>
      <c r="D7682" s="72">
        <v>0</v>
      </c>
    </row>
    <row r="7683" spans="1:4" x14ac:dyDescent="0.25">
      <c r="A7683" s="71">
        <v>104428</v>
      </c>
      <c r="B7683" s="70" t="s">
        <v>7223</v>
      </c>
      <c r="C7683" s="71" t="s">
        <v>37</v>
      </c>
      <c r="D7683" s="72">
        <v>0</v>
      </c>
    </row>
    <row r="7684" spans="1:4" x14ac:dyDescent="0.25">
      <c r="A7684" s="71">
        <v>92391</v>
      </c>
      <c r="B7684" s="70" t="s">
        <v>7224</v>
      </c>
      <c r="C7684" s="71" t="s">
        <v>37</v>
      </c>
      <c r="D7684" s="72">
        <v>86.97</v>
      </c>
    </row>
    <row r="7685" spans="1:4" x14ac:dyDescent="0.25">
      <c r="A7685" s="71">
        <v>92392</v>
      </c>
      <c r="B7685" s="70" t="s">
        <v>7225</v>
      </c>
      <c r="C7685" s="71" t="s">
        <v>37</v>
      </c>
      <c r="D7685" s="72">
        <v>95.29</v>
      </c>
    </row>
    <row r="7686" spans="1:4" x14ac:dyDescent="0.25">
      <c r="A7686" s="71">
        <v>104437</v>
      </c>
      <c r="B7686" s="70" t="s">
        <v>7226</v>
      </c>
      <c r="C7686" s="71" t="s">
        <v>37</v>
      </c>
      <c r="D7686" s="72">
        <v>0</v>
      </c>
    </row>
    <row r="7687" spans="1:4" x14ac:dyDescent="0.25">
      <c r="A7687" s="71">
        <v>104435</v>
      </c>
      <c r="B7687" s="70" t="s">
        <v>7227</v>
      </c>
      <c r="C7687" s="71" t="s">
        <v>37</v>
      </c>
      <c r="D7687" s="72">
        <v>0</v>
      </c>
    </row>
    <row r="7688" spans="1:4" x14ac:dyDescent="0.25">
      <c r="A7688" s="71">
        <v>104433</v>
      </c>
      <c r="B7688" s="70" t="s">
        <v>19398</v>
      </c>
      <c r="C7688" s="71" t="s">
        <v>37</v>
      </c>
      <c r="D7688" s="72">
        <v>101.12</v>
      </c>
    </row>
    <row r="7689" spans="1:4" x14ac:dyDescent="0.25">
      <c r="A7689" s="71">
        <v>93680</v>
      </c>
      <c r="B7689" s="70" t="s">
        <v>7228</v>
      </c>
      <c r="C7689" s="71" t="s">
        <v>37</v>
      </c>
      <c r="D7689" s="72">
        <v>98.95</v>
      </c>
    </row>
    <row r="7690" spans="1:4" x14ac:dyDescent="0.25">
      <c r="A7690" s="71">
        <v>93681</v>
      </c>
      <c r="B7690" s="70" t="s">
        <v>7229</v>
      </c>
      <c r="C7690" s="71" t="s">
        <v>37</v>
      </c>
      <c r="D7690" s="72">
        <v>118.11</v>
      </c>
    </row>
    <row r="7691" spans="1:4" x14ac:dyDescent="0.25">
      <c r="A7691" s="71">
        <v>92397</v>
      </c>
      <c r="B7691" s="70" t="s">
        <v>87</v>
      </c>
      <c r="C7691" s="71" t="s">
        <v>37</v>
      </c>
      <c r="D7691" s="72">
        <v>81.430000000000007</v>
      </c>
    </row>
    <row r="7692" spans="1:4" x14ac:dyDescent="0.25">
      <c r="A7692" s="71">
        <v>92398</v>
      </c>
      <c r="B7692" s="70" t="s">
        <v>7230</v>
      </c>
      <c r="C7692" s="71" t="s">
        <v>37</v>
      </c>
      <c r="D7692" s="72">
        <v>93.58</v>
      </c>
    </row>
    <row r="7693" spans="1:4" x14ac:dyDescent="0.25">
      <c r="A7693" s="71">
        <v>92400</v>
      </c>
      <c r="B7693" s="70" t="s">
        <v>7231</v>
      </c>
      <c r="C7693" s="71" t="s">
        <v>37</v>
      </c>
      <c r="D7693" s="72">
        <v>109.23</v>
      </c>
    </row>
    <row r="7694" spans="1:4" x14ac:dyDescent="0.25">
      <c r="A7694" s="71">
        <v>92395</v>
      </c>
      <c r="B7694" s="70" t="s">
        <v>7232</v>
      </c>
      <c r="C7694" s="71" t="s">
        <v>37</v>
      </c>
      <c r="D7694" s="72">
        <v>136.25</v>
      </c>
    </row>
    <row r="7695" spans="1:4" x14ac:dyDescent="0.25">
      <c r="A7695" s="71">
        <v>92393</v>
      </c>
      <c r="B7695" s="70" t="s">
        <v>7233</v>
      </c>
      <c r="C7695" s="71" t="s">
        <v>37</v>
      </c>
      <c r="D7695" s="72">
        <v>86.93</v>
      </c>
    </row>
    <row r="7696" spans="1:4" x14ac:dyDescent="0.25">
      <c r="A7696" s="71">
        <v>92394</v>
      </c>
      <c r="B7696" s="70" t="s">
        <v>7234</v>
      </c>
      <c r="C7696" s="71" t="s">
        <v>37</v>
      </c>
      <c r="D7696" s="72">
        <v>104.15</v>
      </c>
    </row>
    <row r="7697" spans="1:4" x14ac:dyDescent="0.25">
      <c r="A7697" s="71">
        <v>97115</v>
      </c>
      <c r="B7697" s="70" t="s">
        <v>7235</v>
      </c>
      <c r="C7697" s="71" t="s">
        <v>66</v>
      </c>
      <c r="D7697" s="72">
        <v>57.78</v>
      </c>
    </row>
    <row r="7698" spans="1:4" x14ac:dyDescent="0.25">
      <c r="A7698" s="71">
        <v>97113</v>
      </c>
      <c r="B7698" s="70" t="s">
        <v>7236</v>
      </c>
      <c r="C7698" s="71" t="s">
        <v>37</v>
      </c>
      <c r="D7698" s="72">
        <v>3.55</v>
      </c>
    </row>
    <row r="7699" spans="1:4" x14ac:dyDescent="0.25">
      <c r="A7699" s="71">
        <v>97120</v>
      </c>
      <c r="B7699" s="70" t="s">
        <v>7237</v>
      </c>
      <c r="C7699" s="71" t="s">
        <v>66</v>
      </c>
      <c r="D7699" s="72">
        <v>9.77</v>
      </c>
    </row>
    <row r="7700" spans="1:4" x14ac:dyDescent="0.25">
      <c r="A7700" s="71">
        <v>97116</v>
      </c>
      <c r="B7700" s="70" t="s">
        <v>7238</v>
      </c>
      <c r="C7700" s="71" t="s">
        <v>66</v>
      </c>
      <c r="D7700" s="72">
        <v>21.98</v>
      </c>
    </row>
    <row r="7701" spans="1:4" x14ac:dyDescent="0.25">
      <c r="A7701" s="71">
        <v>97117</v>
      </c>
      <c r="B7701" s="70" t="s">
        <v>7239</v>
      </c>
      <c r="C7701" s="71" t="s">
        <v>66</v>
      </c>
      <c r="D7701" s="72">
        <v>19.52</v>
      </c>
    </row>
    <row r="7702" spans="1:4" x14ac:dyDescent="0.25">
      <c r="A7702" s="71">
        <v>97118</v>
      </c>
      <c r="B7702" s="70" t="s">
        <v>7240</v>
      </c>
      <c r="C7702" s="71" t="s">
        <v>66</v>
      </c>
      <c r="D7702" s="72">
        <v>16.350000000000001</v>
      </c>
    </row>
    <row r="7703" spans="1:4" x14ac:dyDescent="0.25">
      <c r="A7703" s="71">
        <v>97119</v>
      </c>
      <c r="B7703" s="70" t="s">
        <v>7241</v>
      </c>
      <c r="C7703" s="71" t="s">
        <v>66</v>
      </c>
      <c r="D7703" s="72">
        <v>14.9</v>
      </c>
    </row>
    <row r="7704" spans="1:4" x14ac:dyDescent="0.25">
      <c r="A7704" s="71">
        <v>97114</v>
      </c>
      <c r="B7704" s="70" t="s">
        <v>7242</v>
      </c>
      <c r="C7704" s="71" t="s">
        <v>16</v>
      </c>
      <c r="D7704" s="72">
        <v>0.36</v>
      </c>
    </row>
    <row r="7705" spans="1:4" x14ac:dyDescent="0.25">
      <c r="A7705" s="71">
        <v>97111</v>
      </c>
      <c r="B7705" s="70" t="s">
        <v>7243</v>
      </c>
      <c r="C7705" s="71" t="s">
        <v>37</v>
      </c>
      <c r="D7705" s="72">
        <v>215.56</v>
      </c>
    </row>
    <row r="7706" spans="1:4" x14ac:dyDescent="0.25">
      <c r="A7706" s="71">
        <v>97112</v>
      </c>
      <c r="B7706" s="70" t="s">
        <v>7244</v>
      </c>
      <c r="C7706" s="71" t="s">
        <v>37</v>
      </c>
      <c r="D7706" s="72">
        <v>224.42</v>
      </c>
    </row>
    <row r="7707" spans="1:4" x14ac:dyDescent="0.25">
      <c r="A7707" s="71">
        <v>103904</v>
      </c>
      <c r="B7707" s="70" t="s">
        <v>7245</v>
      </c>
      <c r="C7707" s="71" t="s">
        <v>37</v>
      </c>
      <c r="D7707" s="72">
        <v>136.61000000000001</v>
      </c>
    </row>
    <row r="7708" spans="1:4" x14ac:dyDescent="0.25">
      <c r="A7708" s="71">
        <v>103905</v>
      </c>
      <c r="B7708" s="70" t="s">
        <v>7246</v>
      </c>
      <c r="C7708" s="71" t="s">
        <v>37</v>
      </c>
      <c r="D7708" s="72">
        <v>144.27000000000001</v>
      </c>
    </row>
    <row r="7709" spans="1:4" x14ac:dyDescent="0.25">
      <c r="A7709" s="71">
        <v>103907</v>
      </c>
      <c r="B7709" s="70" t="s">
        <v>7247</v>
      </c>
      <c r="C7709" s="71" t="s">
        <v>37</v>
      </c>
      <c r="D7709" s="72">
        <v>151.22999999999999</v>
      </c>
    </row>
    <row r="7710" spans="1:4" x14ac:dyDescent="0.25">
      <c r="A7710" s="71">
        <v>103911</v>
      </c>
      <c r="B7710" s="70" t="s">
        <v>7248</v>
      </c>
      <c r="C7710" s="71" t="s">
        <v>37</v>
      </c>
      <c r="D7710" s="72">
        <v>223.03</v>
      </c>
    </row>
    <row r="7711" spans="1:4" x14ac:dyDescent="0.25">
      <c r="A7711" s="71">
        <v>97104</v>
      </c>
      <c r="B7711" s="70" t="s">
        <v>7249</v>
      </c>
      <c r="C7711" s="71" t="s">
        <v>37</v>
      </c>
      <c r="D7711" s="72">
        <v>140.66999999999999</v>
      </c>
    </row>
    <row r="7712" spans="1:4" x14ac:dyDescent="0.25">
      <c r="A7712" s="71">
        <v>103906</v>
      </c>
      <c r="B7712" s="70" t="s">
        <v>7250</v>
      </c>
      <c r="C7712" s="71" t="s">
        <v>37</v>
      </c>
      <c r="D7712" s="72">
        <v>173.36</v>
      </c>
    </row>
    <row r="7713" spans="1:4" x14ac:dyDescent="0.25">
      <c r="A7713" s="71">
        <v>97105</v>
      </c>
      <c r="B7713" s="70" t="s">
        <v>7251</v>
      </c>
      <c r="C7713" s="71" t="s">
        <v>37</v>
      </c>
      <c r="D7713" s="72">
        <v>159.36000000000001</v>
      </c>
    </row>
    <row r="7714" spans="1:4" x14ac:dyDescent="0.25">
      <c r="A7714" s="71">
        <v>97106</v>
      </c>
      <c r="B7714" s="70" t="s">
        <v>7252</v>
      </c>
      <c r="C7714" s="71" t="s">
        <v>37</v>
      </c>
      <c r="D7714" s="72">
        <v>177.23</v>
      </c>
    </row>
    <row r="7715" spans="1:4" x14ac:dyDescent="0.25">
      <c r="A7715" s="71">
        <v>97107</v>
      </c>
      <c r="B7715" s="70" t="s">
        <v>7253</v>
      </c>
      <c r="C7715" s="71" t="s">
        <v>37</v>
      </c>
      <c r="D7715" s="72">
        <v>201.78</v>
      </c>
    </row>
    <row r="7716" spans="1:4" x14ac:dyDescent="0.25">
      <c r="A7716" s="71">
        <v>97108</v>
      </c>
      <c r="B7716" s="70" t="s">
        <v>7254</v>
      </c>
      <c r="C7716" s="71" t="s">
        <v>37</v>
      </c>
      <c r="D7716" s="72">
        <v>229.81</v>
      </c>
    </row>
    <row r="7717" spans="1:4" x14ac:dyDescent="0.25">
      <c r="A7717" s="71">
        <v>97109</v>
      </c>
      <c r="B7717" s="70" t="s">
        <v>7255</v>
      </c>
      <c r="C7717" s="71" t="s">
        <v>37</v>
      </c>
      <c r="D7717" s="72">
        <v>253.82</v>
      </c>
    </row>
    <row r="7718" spans="1:4" x14ac:dyDescent="0.25">
      <c r="A7718" s="71">
        <v>103913</v>
      </c>
      <c r="B7718" s="70" t="s">
        <v>7256</v>
      </c>
      <c r="C7718" s="71" t="s">
        <v>37</v>
      </c>
      <c r="D7718" s="72">
        <v>126.28</v>
      </c>
    </row>
    <row r="7719" spans="1:4" x14ac:dyDescent="0.25">
      <c r="A7719" s="71">
        <v>103914</v>
      </c>
      <c r="B7719" s="70" t="s">
        <v>7257</v>
      </c>
      <c r="C7719" s="71" t="s">
        <v>37</v>
      </c>
      <c r="D7719" s="72">
        <v>147.19999999999999</v>
      </c>
    </row>
    <row r="7720" spans="1:4" x14ac:dyDescent="0.25">
      <c r="A7720" s="71">
        <v>103915</v>
      </c>
      <c r="B7720" s="70" t="s">
        <v>7258</v>
      </c>
      <c r="C7720" s="71" t="s">
        <v>37</v>
      </c>
      <c r="D7720" s="72">
        <v>160.11000000000001</v>
      </c>
    </row>
    <row r="7721" spans="1:4" x14ac:dyDescent="0.25">
      <c r="A7721" s="71">
        <v>103916</v>
      </c>
      <c r="B7721" s="70" t="s">
        <v>7259</v>
      </c>
      <c r="C7721" s="71" t="s">
        <v>37</v>
      </c>
      <c r="D7721" s="72">
        <v>184.46</v>
      </c>
    </row>
    <row r="7722" spans="1:4" x14ac:dyDescent="0.25">
      <c r="A7722" s="71">
        <v>103917</v>
      </c>
      <c r="B7722" s="70" t="s">
        <v>7260</v>
      </c>
      <c r="C7722" s="71" t="s">
        <v>37</v>
      </c>
      <c r="D7722" s="72">
        <v>211.03</v>
      </c>
    </row>
    <row r="7723" spans="1:4" x14ac:dyDescent="0.25">
      <c r="A7723" s="71">
        <v>103918</v>
      </c>
      <c r="B7723" s="70" t="s">
        <v>7261</v>
      </c>
      <c r="C7723" s="71" t="s">
        <v>37</v>
      </c>
      <c r="D7723" s="72">
        <v>223.86</v>
      </c>
    </row>
    <row r="7724" spans="1:4" x14ac:dyDescent="0.25">
      <c r="A7724" s="71">
        <v>103919</v>
      </c>
      <c r="B7724" s="70" t="s">
        <v>7262</v>
      </c>
      <c r="C7724" s="71" t="s">
        <v>37</v>
      </c>
      <c r="D7724" s="72">
        <v>0</v>
      </c>
    </row>
    <row r="7725" spans="1:4" x14ac:dyDescent="0.25">
      <c r="A7725" s="71">
        <v>103920</v>
      </c>
      <c r="B7725" s="70" t="s">
        <v>7263</v>
      </c>
      <c r="C7725" s="71" t="s">
        <v>37</v>
      </c>
      <c r="D7725" s="72">
        <v>0</v>
      </c>
    </row>
    <row r="7726" spans="1:4" x14ac:dyDescent="0.25">
      <c r="A7726" s="71">
        <v>103921</v>
      </c>
      <c r="B7726" s="70" t="s">
        <v>7264</v>
      </c>
      <c r="C7726" s="71" t="s">
        <v>37</v>
      </c>
      <c r="D7726" s="72">
        <v>0</v>
      </c>
    </row>
    <row r="7727" spans="1:4" x14ac:dyDescent="0.25">
      <c r="A7727" s="71">
        <v>103922</v>
      </c>
      <c r="B7727" s="70" t="s">
        <v>7265</v>
      </c>
      <c r="C7727" s="71" t="s">
        <v>37</v>
      </c>
      <c r="D7727" s="72">
        <v>0</v>
      </c>
    </row>
    <row r="7728" spans="1:4" x14ac:dyDescent="0.25">
      <c r="A7728" s="71">
        <v>103923</v>
      </c>
      <c r="B7728" s="70" t="s">
        <v>7266</v>
      </c>
      <c r="C7728" s="71" t="s">
        <v>37</v>
      </c>
      <c r="D7728" s="72">
        <v>0</v>
      </c>
    </row>
    <row r="7729" spans="1:4" x14ac:dyDescent="0.25">
      <c r="A7729" s="71">
        <v>103908</v>
      </c>
      <c r="B7729" s="70" t="s">
        <v>7267</v>
      </c>
      <c r="C7729" s="71" t="s">
        <v>37</v>
      </c>
      <c r="D7729" s="72">
        <v>171.81</v>
      </c>
    </row>
    <row r="7730" spans="1:4" x14ac:dyDescent="0.25">
      <c r="A7730" s="71">
        <v>103909</v>
      </c>
      <c r="B7730" s="70" t="s">
        <v>7268</v>
      </c>
      <c r="C7730" s="71" t="s">
        <v>37</v>
      </c>
      <c r="D7730" s="72">
        <v>195.68</v>
      </c>
    </row>
    <row r="7731" spans="1:4" x14ac:dyDescent="0.25">
      <c r="A7731" s="71">
        <v>103912</v>
      </c>
      <c r="B7731" s="70" t="s">
        <v>7269</v>
      </c>
      <c r="C7731" s="71" t="s">
        <v>37</v>
      </c>
      <c r="D7731" s="72">
        <v>246.36</v>
      </c>
    </row>
    <row r="7732" spans="1:4" x14ac:dyDescent="0.25">
      <c r="A7732" s="71">
        <v>101979</v>
      </c>
      <c r="B7732" s="70" t="s">
        <v>125</v>
      </c>
      <c r="C7732" s="71" t="s">
        <v>16</v>
      </c>
      <c r="D7732" s="72">
        <v>37.450000000000003</v>
      </c>
    </row>
    <row r="7733" spans="1:4" x14ac:dyDescent="0.25">
      <c r="A7733" s="71">
        <v>101970</v>
      </c>
      <c r="B7733" s="70" t="s">
        <v>7270</v>
      </c>
      <c r="C7733" s="71" t="s">
        <v>16</v>
      </c>
      <c r="D7733" s="72">
        <v>0</v>
      </c>
    </row>
    <row r="7734" spans="1:4" x14ac:dyDescent="0.25">
      <c r="A7734" s="71">
        <v>101972</v>
      </c>
      <c r="B7734" s="70" t="s">
        <v>7271</v>
      </c>
      <c r="C7734" s="71" t="s">
        <v>16</v>
      </c>
      <c r="D7734" s="72">
        <v>0</v>
      </c>
    </row>
    <row r="7735" spans="1:4" x14ac:dyDescent="0.25">
      <c r="A7735" s="71">
        <v>101966</v>
      </c>
      <c r="B7735" s="70" t="s">
        <v>7272</v>
      </c>
      <c r="C7735" s="71" t="s">
        <v>16</v>
      </c>
      <c r="D7735" s="72">
        <v>234.24</v>
      </c>
    </row>
    <row r="7736" spans="1:4" x14ac:dyDescent="0.25">
      <c r="A7736" s="71">
        <v>101976</v>
      </c>
      <c r="B7736" s="70" t="s">
        <v>7273</v>
      </c>
      <c r="C7736" s="71" t="s">
        <v>16</v>
      </c>
      <c r="D7736" s="72">
        <v>0</v>
      </c>
    </row>
    <row r="7737" spans="1:4" x14ac:dyDescent="0.25">
      <c r="A7737" s="71">
        <v>101978</v>
      </c>
      <c r="B7737" s="70" t="s">
        <v>7274</v>
      </c>
      <c r="C7737" s="71" t="s">
        <v>16</v>
      </c>
      <c r="D7737" s="72">
        <v>0</v>
      </c>
    </row>
    <row r="7738" spans="1:4" x14ac:dyDescent="0.25">
      <c r="A7738" s="71">
        <v>101967</v>
      </c>
      <c r="B7738" s="70" t="s">
        <v>7275</v>
      </c>
      <c r="C7738" s="71" t="s">
        <v>16</v>
      </c>
      <c r="D7738" s="72">
        <v>0</v>
      </c>
    </row>
    <row r="7739" spans="1:4" x14ac:dyDescent="0.25">
      <c r="A7739" s="71">
        <v>101968</v>
      </c>
      <c r="B7739" s="70" t="s">
        <v>7276</v>
      </c>
      <c r="C7739" s="71" t="s">
        <v>16</v>
      </c>
      <c r="D7739" s="72">
        <v>0</v>
      </c>
    </row>
    <row r="7740" spans="1:4" x14ac:dyDescent="0.25">
      <c r="A7740" s="71">
        <v>101965</v>
      </c>
      <c r="B7740" s="70" t="s">
        <v>7277</v>
      </c>
      <c r="C7740" s="71" t="s">
        <v>16</v>
      </c>
      <c r="D7740" s="72">
        <v>177.24</v>
      </c>
    </row>
    <row r="7741" spans="1:4" x14ac:dyDescent="0.25">
      <c r="A7741" s="71">
        <v>104100</v>
      </c>
      <c r="B7741" s="70" t="s">
        <v>7278</v>
      </c>
      <c r="C7741" s="71" t="s">
        <v>37</v>
      </c>
      <c r="D7741" s="72">
        <v>0</v>
      </c>
    </row>
    <row r="7742" spans="1:4" x14ac:dyDescent="0.25">
      <c r="A7742" s="71">
        <v>104099</v>
      </c>
      <c r="B7742" s="70" t="s">
        <v>7279</v>
      </c>
      <c r="C7742" s="71" t="s">
        <v>37</v>
      </c>
      <c r="D7742" s="72">
        <v>0</v>
      </c>
    </row>
    <row r="7743" spans="1:4" x14ac:dyDescent="0.25">
      <c r="A7743" s="71">
        <v>104102</v>
      </c>
      <c r="B7743" s="70" t="s">
        <v>7280</v>
      </c>
      <c r="C7743" s="71" t="s">
        <v>37</v>
      </c>
      <c r="D7743" s="72">
        <v>0</v>
      </c>
    </row>
    <row r="7744" spans="1:4" x14ac:dyDescent="0.25">
      <c r="A7744" s="71">
        <v>104101</v>
      </c>
      <c r="B7744" s="70" t="s">
        <v>7281</v>
      </c>
      <c r="C7744" s="71" t="s">
        <v>37</v>
      </c>
      <c r="D7744" s="72">
        <v>0</v>
      </c>
    </row>
    <row r="7745" spans="1:4" x14ac:dyDescent="0.25">
      <c r="A7745" s="71">
        <v>104103</v>
      </c>
      <c r="B7745" s="70" t="s">
        <v>19399</v>
      </c>
      <c r="C7745" s="71" t="s">
        <v>37</v>
      </c>
      <c r="D7745" s="72">
        <v>0</v>
      </c>
    </row>
    <row r="7746" spans="1:4" x14ac:dyDescent="0.25">
      <c r="A7746" s="71">
        <v>92123</v>
      </c>
      <c r="B7746" s="70" t="s">
        <v>7282</v>
      </c>
      <c r="C7746" s="71" t="s">
        <v>42</v>
      </c>
      <c r="D7746" s="72">
        <v>51.27</v>
      </c>
    </row>
    <row r="7747" spans="1:4" x14ac:dyDescent="0.25">
      <c r="A7747" s="71">
        <v>92121</v>
      </c>
      <c r="B7747" s="70" t="s">
        <v>7283</v>
      </c>
      <c r="C7747" s="71" t="s">
        <v>42</v>
      </c>
      <c r="D7747" s="72">
        <v>29.87</v>
      </c>
    </row>
    <row r="7748" spans="1:4" x14ac:dyDescent="0.25">
      <c r="A7748" s="71">
        <v>92122</v>
      </c>
      <c r="B7748" s="70" t="s">
        <v>7284</v>
      </c>
      <c r="C7748" s="71" t="s">
        <v>42</v>
      </c>
      <c r="D7748" s="72">
        <v>49.73</v>
      </c>
    </row>
    <row r="7749" spans="1:4" x14ac:dyDescent="0.25">
      <c r="A7749" s="71">
        <v>103615</v>
      </c>
      <c r="B7749" s="70" t="s">
        <v>7285</v>
      </c>
      <c r="C7749" s="71" t="s">
        <v>16</v>
      </c>
      <c r="D7749" s="72">
        <v>0</v>
      </c>
    </row>
    <row r="7750" spans="1:4" x14ac:dyDescent="0.25">
      <c r="A7750" s="71">
        <v>103637</v>
      </c>
      <c r="B7750" s="70" t="s">
        <v>7286</v>
      </c>
      <c r="C7750" s="71" t="s">
        <v>16</v>
      </c>
      <c r="D7750" s="72">
        <v>0</v>
      </c>
    </row>
    <row r="7751" spans="1:4" x14ac:dyDescent="0.25">
      <c r="A7751" s="71">
        <v>103593</v>
      </c>
      <c r="B7751" s="70" t="s">
        <v>7287</v>
      </c>
      <c r="C7751" s="71" t="s">
        <v>16</v>
      </c>
      <c r="D7751" s="72">
        <v>0</v>
      </c>
    </row>
    <row r="7752" spans="1:4" x14ac:dyDescent="0.25">
      <c r="A7752" s="71">
        <v>103616</v>
      </c>
      <c r="B7752" s="70" t="s">
        <v>7288</v>
      </c>
      <c r="C7752" s="71" t="s">
        <v>16</v>
      </c>
      <c r="D7752" s="72">
        <v>0</v>
      </c>
    </row>
    <row r="7753" spans="1:4" x14ac:dyDescent="0.25">
      <c r="A7753" s="71">
        <v>103638</v>
      </c>
      <c r="B7753" s="70" t="s">
        <v>7289</v>
      </c>
      <c r="C7753" s="71" t="s">
        <v>16</v>
      </c>
      <c r="D7753" s="72">
        <v>0</v>
      </c>
    </row>
    <row r="7754" spans="1:4" x14ac:dyDescent="0.25">
      <c r="A7754" s="71">
        <v>103594</v>
      </c>
      <c r="B7754" s="70" t="s">
        <v>7290</v>
      </c>
      <c r="C7754" s="71" t="s">
        <v>16</v>
      </c>
      <c r="D7754" s="72">
        <v>0</v>
      </c>
    </row>
    <row r="7755" spans="1:4" x14ac:dyDescent="0.25">
      <c r="A7755" s="71">
        <v>103617</v>
      </c>
      <c r="B7755" s="70" t="s">
        <v>7291</v>
      </c>
      <c r="C7755" s="71" t="s">
        <v>16</v>
      </c>
      <c r="D7755" s="72">
        <v>0</v>
      </c>
    </row>
    <row r="7756" spans="1:4" x14ac:dyDescent="0.25">
      <c r="A7756" s="71">
        <v>103639</v>
      </c>
      <c r="B7756" s="70" t="s">
        <v>7292</v>
      </c>
      <c r="C7756" s="71" t="s">
        <v>16</v>
      </c>
      <c r="D7756" s="72">
        <v>0</v>
      </c>
    </row>
    <row r="7757" spans="1:4" x14ac:dyDescent="0.25">
      <c r="A7757" s="71">
        <v>103595</v>
      </c>
      <c r="B7757" s="70" t="s">
        <v>7293</v>
      </c>
      <c r="C7757" s="71" t="s">
        <v>16</v>
      </c>
      <c r="D7757" s="72">
        <v>0</v>
      </c>
    </row>
    <row r="7758" spans="1:4" x14ac:dyDescent="0.25">
      <c r="A7758" s="71">
        <v>103609</v>
      </c>
      <c r="B7758" s="70" t="s">
        <v>7294</v>
      </c>
      <c r="C7758" s="71" t="s">
        <v>16</v>
      </c>
      <c r="D7758" s="72">
        <v>0</v>
      </c>
    </row>
    <row r="7759" spans="1:4" x14ac:dyDescent="0.25">
      <c r="A7759" s="71">
        <v>103631</v>
      </c>
      <c r="B7759" s="70" t="s">
        <v>7295</v>
      </c>
      <c r="C7759" s="71" t="s">
        <v>16</v>
      </c>
      <c r="D7759" s="72">
        <v>0</v>
      </c>
    </row>
    <row r="7760" spans="1:4" x14ac:dyDescent="0.25">
      <c r="A7760" s="71">
        <v>103587</v>
      </c>
      <c r="B7760" s="70" t="s">
        <v>7296</v>
      </c>
      <c r="C7760" s="71" t="s">
        <v>16</v>
      </c>
      <c r="D7760" s="72">
        <v>0</v>
      </c>
    </row>
    <row r="7761" spans="1:4" x14ac:dyDescent="0.25">
      <c r="A7761" s="71">
        <v>103618</v>
      </c>
      <c r="B7761" s="70" t="s">
        <v>7297</v>
      </c>
      <c r="C7761" s="71" t="s">
        <v>16</v>
      </c>
      <c r="D7761" s="72">
        <v>0</v>
      </c>
    </row>
    <row r="7762" spans="1:4" x14ac:dyDescent="0.25">
      <c r="A7762" s="71">
        <v>103640</v>
      </c>
      <c r="B7762" s="70" t="s">
        <v>7298</v>
      </c>
      <c r="C7762" s="71" t="s">
        <v>16</v>
      </c>
      <c r="D7762" s="72">
        <v>0</v>
      </c>
    </row>
    <row r="7763" spans="1:4" x14ac:dyDescent="0.25">
      <c r="A7763" s="71">
        <v>103596</v>
      </c>
      <c r="B7763" s="70" t="s">
        <v>7299</v>
      </c>
      <c r="C7763" s="71" t="s">
        <v>16</v>
      </c>
      <c r="D7763" s="72">
        <v>0</v>
      </c>
    </row>
    <row r="7764" spans="1:4" x14ac:dyDescent="0.25">
      <c r="A7764" s="71">
        <v>103619</v>
      </c>
      <c r="B7764" s="70" t="s">
        <v>7300</v>
      </c>
      <c r="C7764" s="71" t="s">
        <v>16</v>
      </c>
      <c r="D7764" s="72">
        <v>0</v>
      </c>
    </row>
    <row r="7765" spans="1:4" x14ac:dyDescent="0.25">
      <c r="A7765" s="71">
        <v>103641</v>
      </c>
      <c r="B7765" s="70" t="s">
        <v>7301</v>
      </c>
      <c r="C7765" s="71" t="s">
        <v>16</v>
      </c>
      <c r="D7765" s="72">
        <v>0</v>
      </c>
    </row>
    <row r="7766" spans="1:4" x14ac:dyDescent="0.25">
      <c r="A7766" s="71">
        <v>103597</v>
      </c>
      <c r="B7766" s="70" t="s">
        <v>7302</v>
      </c>
      <c r="C7766" s="71" t="s">
        <v>16</v>
      </c>
      <c r="D7766" s="72">
        <v>0</v>
      </c>
    </row>
    <row r="7767" spans="1:4" x14ac:dyDescent="0.25">
      <c r="A7767" s="71">
        <v>103620</v>
      </c>
      <c r="B7767" s="70" t="s">
        <v>7303</v>
      </c>
      <c r="C7767" s="71" t="s">
        <v>16</v>
      </c>
      <c r="D7767" s="72">
        <v>0</v>
      </c>
    </row>
    <row r="7768" spans="1:4" x14ac:dyDescent="0.25">
      <c r="A7768" s="71">
        <v>103642</v>
      </c>
      <c r="B7768" s="70" t="s">
        <v>7304</v>
      </c>
      <c r="C7768" s="71" t="s">
        <v>16</v>
      </c>
      <c r="D7768" s="72">
        <v>0</v>
      </c>
    </row>
    <row r="7769" spans="1:4" x14ac:dyDescent="0.25">
      <c r="A7769" s="71">
        <v>103598</v>
      </c>
      <c r="B7769" s="70" t="s">
        <v>7305</v>
      </c>
      <c r="C7769" s="71" t="s">
        <v>16</v>
      </c>
      <c r="D7769" s="72">
        <v>0</v>
      </c>
    </row>
    <row r="7770" spans="1:4" x14ac:dyDescent="0.25">
      <c r="A7770" s="71">
        <v>103621</v>
      </c>
      <c r="B7770" s="70" t="s">
        <v>7306</v>
      </c>
      <c r="C7770" s="71" t="s">
        <v>16</v>
      </c>
      <c r="D7770" s="72">
        <v>0</v>
      </c>
    </row>
    <row r="7771" spans="1:4" x14ac:dyDescent="0.25">
      <c r="A7771" s="71">
        <v>103643</v>
      </c>
      <c r="B7771" s="70" t="s">
        <v>7307</v>
      </c>
      <c r="C7771" s="71" t="s">
        <v>16</v>
      </c>
      <c r="D7771" s="72">
        <v>0</v>
      </c>
    </row>
    <row r="7772" spans="1:4" x14ac:dyDescent="0.25">
      <c r="A7772" s="71">
        <v>103599</v>
      </c>
      <c r="B7772" s="70" t="s">
        <v>7308</v>
      </c>
      <c r="C7772" s="71" t="s">
        <v>16</v>
      </c>
      <c r="D7772" s="72">
        <v>0</v>
      </c>
    </row>
    <row r="7773" spans="1:4" x14ac:dyDescent="0.25">
      <c r="A7773" s="71">
        <v>103622</v>
      </c>
      <c r="B7773" s="70" t="s">
        <v>7309</v>
      </c>
      <c r="C7773" s="71" t="s">
        <v>16</v>
      </c>
      <c r="D7773" s="72">
        <v>0</v>
      </c>
    </row>
    <row r="7774" spans="1:4" x14ac:dyDescent="0.25">
      <c r="A7774" s="71">
        <v>103644</v>
      </c>
      <c r="B7774" s="70" t="s">
        <v>7310</v>
      </c>
      <c r="C7774" s="71" t="s">
        <v>16</v>
      </c>
      <c r="D7774" s="72">
        <v>0</v>
      </c>
    </row>
    <row r="7775" spans="1:4" x14ac:dyDescent="0.25">
      <c r="A7775" s="71">
        <v>103600</v>
      </c>
      <c r="B7775" s="70" t="s">
        <v>7311</v>
      </c>
      <c r="C7775" s="71" t="s">
        <v>16</v>
      </c>
      <c r="D7775" s="72">
        <v>0</v>
      </c>
    </row>
    <row r="7776" spans="1:4" x14ac:dyDescent="0.25">
      <c r="A7776" s="71">
        <v>103610</v>
      </c>
      <c r="B7776" s="70" t="s">
        <v>7312</v>
      </c>
      <c r="C7776" s="71" t="s">
        <v>16</v>
      </c>
      <c r="D7776" s="72">
        <v>0</v>
      </c>
    </row>
    <row r="7777" spans="1:4" x14ac:dyDescent="0.25">
      <c r="A7777" s="71">
        <v>103632</v>
      </c>
      <c r="B7777" s="70" t="s">
        <v>7313</v>
      </c>
      <c r="C7777" s="71" t="s">
        <v>16</v>
      </c>
      <c r="D7777" s="72">
        <v>0</v>
      </c>
    </row>
    <row r="7778" spans="1:4" x14ac:dyDescent="0.25">
      <c r="A7778" s="71">
        <v>103588</v>
      </c>
      <c r="B7778" s="70" t="s">
        <v>7314</v>
      </c>
      <c r="C7778" s="71" t="s">
        <v>16</v>
      </c>
      <c r="D7778" s="72">
        <v>0</v>
      </c>
    </row>
    <row r="7779" spans="1:4" x14ac:dyDescent="0.25">
      <c r="A7779" s="71">
        <v>103623</v>
      </c>
      <c r="B7779" s="70" t="s">
        <v>7315</v>
      </c>
      <c r="C7779" s="71" t="s">
        <v>16</v>
      </c>
      <c r="D7779" s="72">
        <v>0</v>
      </c>
    </row>
    <row r="7780" spans="1:4" x14ac:dyDescent="0.25">
      <c r="A7780" s="71">
        <v>103645</v>
      </c>
      <c r="B7780" s="70" t="s">
        <v>7316</v>
      </c>
      <c r="C7780" s="71" t="s">
        <v>16</v>
      </c>
      <c r="D7780" s="72">
        <v>0</v>
      </c>
    </row>
    <row r="7781" spans="1:4" x14ac:dyDescent="0.25">
      <c r="A7781" s="71">
        <v>103601</v>
      </c>
      <c r="B7781" s="70" t="s">
        <v>7317</v>
      </c>
      <c r="C7781" s="71" t="s">
        <v>16</v>
      </c>
      <c r="D7781" s="72">
        <v>0</v>
      </c>
    </row>
    <row r="7782" spans="1:4" x14ac:dyDescent="0.25">
      <c r="A7782" s="71">
        <v>103624</v>
      </c>
      <c r="B7782" s="70" t="s">
        <v>7318</v>
      </c>
      <c r="C7782" s="71" t="s">
        <v>16</v>
      </c>
      <c r="D7782" s="72">
        <v>0</v>
      </c>
    </row>
    <row r="7783" spans="1:4" x14ac:dyDescent="0.25">
      <c r="A7783" s="71">
        <v>103646</v>
      </c>
      <c r="B7783" s="70" t="s">
        <v>7319</v>
      </c>
      <c r="C7783" s="71" t="s">
        <v>16</v>
      </c>
      <c r="D7783" s="72">
        <v>0</v>
      </c>
    </row>
    <row r="7784" spans="1:4" x14ac:dyDescent="0.25">
      <c r="A7784" s="71">
        <v>103602</v>
      </c>
      <c r="B7784" s="70" t="s">
        <v>7320</v>
      </c>
      <c r="C7784" s="71" t="s">
        <v>16</v>
      </c>
      <c r="D7784" s="72">
        <v>0</v>
      </c>
    </row>
    <row r="7785" spans="1:4" x14ac:dyDescent="0.25">
      <c r="A7785" s="71">
        <v>103625</v>
      </c>
      <c r="B7785" s="70" t="s">
        <v>7321</v>
      </c>
      <c r="C7785" s="71" t="s">
        <v>16</v>
      </c>
      <c r="D7785" s="72">
        <v>0</v>
      </c>
    </row>
    <row r="7786" spans="1:4" x14ac:dyDescent="0.25">
      <c r="A7786" s="71">
        <v>103647</v>
      </c>
      <c r="B7786" s="70" t="s">
        <v>7322</v>
      </c>
      <c r="C7786" s="71" t="s">
        <v>16</v>
      </c>
      <c r="D7786" s="72">
        <v>0</v>
      </c>
    </row>
    <row r="7787" spans="1:4" x14ac:dyDescent="0.25">
      <c r="A7787" s="71">
        <v>103603</v>
      </c>
      <c r="B7787" s="70" t="s">
        <v>7323</v>
      </c>
      <c r="C7787" s="71" t="s">
        <v>16</v>
      </c>
      <c r="D7787" s="72">
        <v>0</v>
      </c>
    </row>
    <row r="7788" spans="1:4" x14ac:dyDescent="0.25">
      <c r="A7788" s="71">
        <v>103611</v>
      </c>
      <c r="B7788" s="70" t="s">
        <v>7324</v>
      </c>
      <c r="C7788" s="71" t="s">
        <v>16</v>
      </c>
      <c r="D7788" s="72">
        <v>0</v>
      </c>
    </row>
    <row r="7789" spans="1:4" x14ac:dyDescent="0.25">
      <c r="A7789" s="71">
        <v>103633</v>
      </c>
      <c r="B7789" s="70" t="s">
        <v>7325</v>
      </c>
      <c r="C7789" s="71" t="s">
        <v>16</v>
      </c>
      <c r="D7789" s="72">
        <v>0</v>
      </c>
    </row>
    <row r="7790" spans="1:4" x14ac:dyDescent="0.25">
      <c r="A7790" s="71">
        <v>103589</v>
      </c>
      <c r="B7790" s="70" t="s">
        <v>7326</v>
      </c>
      <c r="C7790" s="71" t="s">
        <v>16</v>
      </c>
      <c r="D7790" s="72">
        <v>0</v>
      </c>
    </row>
    <row r="7791" spans="1:4" x14ac:dyDescent="0.25">
      <c r="A7791" s="71">
        <v>103626</v>
      </c>
      <c r="B7791" s="70" t="s">
        <v>7327</v>
      </c>
      <c r="C7791" s="71" t="s">
        <v>16</v>
      </c>
      <c r="D7791" s="72">
        <v>0</v>
      </c>
    </row>
    <row r="7792" spans="1:4" x14ac:dyDescent="0.25">
      <c r="A7792" s="71">
        <v>103648</v>
      </c>
      <c r="B7792" s="70" t="s">
        <v>7328</v>
      </c>
      <c r="C7792" s="71" t="s">
        <v>16</v>
      </c>
      <c r="D7792" s="72">
        <v>0</v>
      </c>
    </row>
    <row r="7793" spans="1:4" x14ac:dyDescent="0.25">
      <c r="A7793" s="71">
        <v>103604</v>
      </c>
      <c r="B7793" s="70" t="s">
        <v>7329</v>
      </c>
      <c r="C7793" s="71" t="s">
        <v>16</v>
      </c>
      <c r="D7793" s="72">
        <v>0</v>
      </c>
    </row>
    <row r="7794" spans="1:4" x14ac:dyDescent="0.25">
      <c r="A7794" s="71">
        <v>103627</v>
      </c>
      <c r="B7794" s="70" t="s">
        <v>7330</v>
      </c>
      <c r="C7794" s="71" t="s">
        <v>16</v>
      </c>
      <c r="D7794" s="72">
        <v>0</v>
      </c>
    </row>
    <row r="7795" spans="1:4" x14ac:dyDescent="0.25">
      <c r="A7795" s="71">
        <v>103649</v>
      </c>
      <c r="B7795" s="70" t="s">
        <v>7331</v>
      </c>
      <c r="C7795" s="71" t="s">
        <v>16</v>
      </c>
      <c r="D7795" s="72">
        <v>0</v>
      </c>
    </row>
    <row r="7796" spans="1:4" x14ac:dyDescent="0.25">
      <c r="A7796" s="71">
        <v>103605</v>
      </c>
      <c r="B7796" s="70" t="s">
        <v>7332</v>
      </c>
      <c r="C7796" s="71" t="s">
        <v>16</v>
      </c>
      <c r="D7796" s="72">
        <v>0</v>
      </c>
    </row>
    <row r="7797" spans="1:4" x14ac:dyDescent="0.25">
      <c r="A7797" s="71">
        <v>103612</v>
      </c>
      <c r="B7797" s="70" t="s">
        <v>7333</v>
      </c>
      <c r="C7797" s="71" t="s">
        <v>16</v>
      </c>
      <c r="D7797" s="72">
        <v>0</v>
      </c>
    </row>
    <row r="7798" spans="1:4" x14ac:dyDescent="0.25">
      <c r="A7798" s="71">
        <v>103634</v>
      </c>
      <c r="B7798" s="70" t="s">
        <v>7334</v>
      </c>
      <c r="C7798" s="71" t="s">
        <v>16</v>
      </c>
      <c r="D7798" s="72">
        <v>0</v>
      </c>
    </row>
    <row r="7799" spans="1:4" x14ac:dyDescent="0.25">
      <c r="A7799" s="71">
        <v>103590</v>
      </c>
      <c r="B7799" s="70" t="s">
        <v>7335</v>
      </c>
      <c r="C7799" s="71" t="s">
        <v>16</v>
      </c>
      <c r="D7799" s="72">
        <v>0</v>
      </c>
    </row>
    <row r="7800" spans="1:4" x14ac:dyDescent="0.25">
      <c r="A7800" s="71">
        <v>103628</v>
      </c>
      <c r="B7800" s="70" t="s">
        <v>7336</v>
      </c>
      <c r="C7800" s="71" t="s">
        <v>16</v>
      </c>
      <c r="D7800" s="72">
        <v>0</v>
      </c>
    </row>
    <row r="7801" spans="1:4" x14ac:dyDescent="0.25">
      <c r="A7801" s="71">
        <v>103650</v>
      </c>
      <c r="B7801" s="70" t="s">
        <v>7337</v>
      </c>
      <c r="C7801" s="71" t="s">
        <v>16</v>
      </c>
      <c r="D7801" s="72">
        <v>0</v>
      </c>
    </row>
    <row r="7802" spans="1:4" x14ac:dyDescent="0.25">
      <c r="A7802" s="71">
        <v>103606</v>
      </c>
      <c r="B7802" s="70" t="s">
        <v>7338</v>
      </c>
      <c r="C7802" s="71" t="s">
        <v>16</v>
      </c>
      <c r="D7802" s="72">
        <v>0</v>
      </c>
    </row>
    <row r="7803" spans="1:4" x14ac:dyDescent="0.25">
      <c r="A7803" s="71">
        <v>103629</v>
      </c>
      <c r="B7803" s="70" t="s">
        <v>7339</v>
      </c>
      <c r="C7803" s="71" t="s">
        <v>16</v>
      </c>
      <c r="D7803" s="72">
        <v>0</v>
      </c>
    </row>
    <row r="7804" spans="1:4" x14ac:dyDescent="0.25">
      <c r="A7804" s="71">
        <v>103651</v>
      </c>
      <c r="B7804" s="70" t="s">
        <v>7340</v>
      </c>
      <c r="C7804" s="71" t="s">
        <v>16</v>
      </c>
      <c r="D7804" s="72">
        <v>0</v>
      </c>
    </row>
    <row r="7805" spans="1:4" x14ac:dyDescent="0.25">
      <c r="A7805" s="71">
        <v>103607</v>
      </c>
      <c r="B7805" s="70" t="s">
        <v>7341</v>
      </c>
      <c r="C7805" s="71" t="s">
        <v>16</v>
      </c>
      <c r="D7805" s="72">
        <v>0</v>
      </c>
    </row>
    <row r="7806" spans="1:4" x14ac:dyDescent="0.25">
      <c r="A7806" s="71">
        <v>103613</v>
      </c>
      <c r="B7806" s="70" t="s">
        <v>7342</v>
      </c>
      <c r="C7806" s="71" t="s">
        <v>16</v>
      </c>
      <c r="D7806" s="72">
        <v>0</v>
      </c>
    </row>
    <row r="7807" spans="1:4" x14ac:dyDescent="0.25">
      <c r="A7807" s="71">
        <v>103635</v>
      </c>
      <c r="B7807" s="70" t="s">
        <v>7343</v>
      </c>
      <c r="C7807" s="71" t="s">
        <v>16</v>
      </c>
      <c r="D7807" s="72">
        <v>0</v>
      </c>
    </row>
    <row r="7808" spans="1:4" x14ac:dyDescent="0.25">
      <c r="A7808" s="71">
        <v>103591</v>
      </c>
      <c r="B7808" s="70" t="s">
        <v>7344</v>
      </c>
      <c r="C7808" s="71" t="s">
        <v>16</v>
      </c>
      <c r="D7808" s="72">
        <v>0</v>
      </c>
    </row>
    <row r="7809" spans="1:4" x14ac:dyDescent="0.25">
      <c r="A7809" s="71">
        <v>103630</v>
      </c>
      <c r="B7809" s="70" t="s">
        <v>7345</v>
      </c>
      <c r="C7809" s="71" t="s">
        <v>16</v>
      </c>
      <c r="D7809" s="72">
        <v>0</v>
      </c>
    </row>
    <row r="7810" spans="1:4" x14ac:dyDescent="0.25">
      <c r="A7810" s="71">
        <v>103652</v>
      </c>
      <c r="B7810" s="70" t="s">
        <v>7346</v>
      </c>
      <c r="C7810" s="71" t="s">
        <v>16</v>
      </c>
      <c r="D7810" s="72">
        <v>0</v>
      </c>
    </row>
    <row r="7811" spans="1:4" x14ac:dyDescent="0.25">
      <c r="A7811" s="71">
        <v>103608</v>
      </c>
      <c r="B7811" s="70" t="s">
        <v>7347</v>
      </c>
      <c r="C7811" s="71" t="s">
        <v>16</v>
      </c>
      <c r="D7811" s="72">
        <v>0</v>
      </c>
    </row>
    <row r="7812" spans="1:4" x14ac:dyDescent="0.25">
      <c r="A7812" s="71">
        <v>103614</v>
      </c>
      <c r="B7812" s="70" t="s">
        <v>7348</v>
      </c>
      <c r="C7812" s="71" t="s">
        <v>16</v>
      </c>
      <c r="D7812" s="72">
        <v>0</v>
      </c>
    </row>
    <row r="7813" spans="1:4" x14ac:dyDescent="0.25">
      <c r="A7813" s="71">
        <v>103636</v>
      </c>
      <c r="B7813" s="70" t="s">
        <v>7349</v>
      </c>
      <c r="C7813" s="71" t="s">
        <v>16</v>
      </c>
      <c r="D7813" s="72">
        <v>0</v>
      </c>
    </row>
    <row r="7814" spans="1:4" x14ac:dyDescent="0.25">
      <c r="A7814" s="71">
        <v>103592</v>
      </c>
      <c r="B7814" s="70" t="s">
        <v>7350</v>
      </c>
      <c r="C7814" s="71" t="s">
        <v>16</v>
      </c>
      <c r="D7814" s="72">
        <v>0</v>
      </c>
    </row>
    <row r="7815" spans="1:4" x14ac:dyDescent="0.25">
      <c r="A7815" s="71">
        <v>88412</v>
      </c>
      <c r="B7815" s="70" t="s">
        <v>7351</v>
      </c>
      <c r="C7815" s="71" t="s">
        <v>37</v>
      </c>
      <c r="D7815" s="72">
        <v>3.63</v>
      </c>
    </row>
    <row r="7816" spans="1:4" x14ac:dyDescent="0.25">
      <c r="A7816" s="71">
        <v>88411</v>
      </c>
      <c r="B7816" s="70" t="s">
        <v>7352</v>
      </c>
      <c r="C7816" s="71" t="s">
        <v>37</v>
      </c>
      <c r="D7816" s="72">
        <v>4.43</v>
      </c>
    </row>
    <row r="7817" spans="1:4" x14ac:dyDescent="0.25">
      <c r="A7817" s="71">
        <v>88415</v>
      </c>
      <c r="B7817" s="70" t="s">
        <v>7353</v>
      </c>
      <c r="C7817" s="71" t="s">
        <v>37</v>
      </c>
      <c r="D7817" s="72">
        <v>4.5</v>
      </c>
    </row>
    <row r="7818" spans="1:4" x14ac:dyDescent="0.25">
      <c r="A7818" s="71">
        <v>88413</v>
      </c>
      <c r="B7818" s="70" t="s">
        <v>7354</v>
      </c>
      <c r="C7818" s="71" t="s">
        <v>37</v>
      </c>
      <c r="D7818" s="72">
        <v>5.45</v>
      </c>
    </row>
    <row r="7819" spans="1:4" x14ac:dyDescent="0.25">
      <c r="A7819" s="71">
        <v>88414</v>
      </c>
      <c r="B7819" s="70" t="s">
        <v>7355</v>
      </c>
      <c r="C7819" s="71" t="s">
        <v>37</v>
      </c>
      <c r="D7819" s="72">
        <v>6.48</v>
      </c>
    </row>
    <row r="7820" spans="1:4" x14ac:dyDescent="0.25">
      <c r="A7820" s="71">
        <v>96131</v>
      </c>
      <c r="B7820" s="70" t="s">
        <v>7356</v>
      </c>
      <c r="C7820" s="71" t="s">
        <v>37</v>
      </c>
      <c r="D7820" s="72">
        <v>26.73</v>
      </c>
    </row>
    <row r="7821" spans="1:4" x14ac:dyDescent="0.25">
      <c r="A7821" s="71">
        <v>96126</v>
      </c>
      <c r="B7821" s="70" t="s">
        <v>7357</v>
      </c>
      <c r="C7821" s="71" t="s">
        <v>37</v>
      </c>
      <c r="D7821" s="72">
        <v>16.91</v>
      </c>
    </row>
    <row r="7822" spans="1:4" x14ac:dyDescent="0.25">
      <c r="A7822" s="71">
        <v>96132</v>
      </c>
      <c r="B7822" s="70" t="s">
        <v>7358</v>
      </c>
      <c r="C7822" s="71" t="s">
        <v>37</v>
      </c>
      <c r="D7822" s="72">
        <v>17.95</v>
      </c>
    </row>
    <row r="7823" spans="1:4" x14ac:dyDescent="0.25">
      <c r="A7823" s="71">
        <v>96127</v>
      </c>
      <c r="B7823" s="70" t="s">
        <v>7359</v>
      </c>
      <c r="C7823" s="71" t="s">
        <v>37</v>
      </c>
      <c r="D7823" s="72">
        <v>11</v>
      </c>
    </row>
    <row r="7824" spans="1:4" x14ac:dyDescent="0.25">
      <c r="A7824" s="71">
        <v>96135</v>
      </c>
      <c r="B7824" s="70" t="s">
        <v>7360</v>
      </c>
      <c r="C7824" s="71" t="s">
        <v>37</v>
      </c>
      <c r="D7824" s="72">
        <v>28.61</v>
      </c>
    </row>
    <row r="7825" spans="1:4" x14ac:dyDescent="0.25">
      <c r="A7825" s="71">
        <v>96130</v>
      </c>
      <c r="B7825" s="70" t="s">
        <v>7361</v>
      </c>
      <c r="C7825" s="71" t="s">
        <v>37</v>
      </c>
      <c r="D7825" s="72">
        <v>18.239999999999998</v>
      </c>
    </row>
    <row r="7826" spans="1:4" x14ac:dyDescent="0.25">
      <c r="A7826" s="71">
        <v>96133</v>
      </c>
      <c r="B7826" s="70" t="s">
        <v>7362</v>
      </c>
      <c r="C7826" s="71" t="s">
        <v>37</v>
      </c>
      <c r="D7826" s="72">
        <v>42.36</v>
      </c>
    </row>
    <row r="7827" spans="1:4" x14ac:dyDescent="0.25">
      <c r="A7827" s="71">
        <v>96128</v>
      </c>
      <c r="B7827" s="70" t="s">
        <v>7363</v>
      </c>
      <c r="C7827" s="71" t="s">
        <v>37</v>
      </c>
      <c r="D7827" s="72">
        <v>27.64</v>
      </c>
    </row>
    <row r="7828" spans="1:4" x14ac:dyDescent="0.25">
      <c r="A7828" s="71">
        <v>96134</v>
      </c>
      <c r="B7828" s="70" t="s">
        <v>7364</v>
      </c>
      <c r="C7828" s="71" t="s">
        <v>37</v>
      </c>
      <c r="D7828" s="72">
        <v>49.92</v>
      </c>
    </row>
    <row r="7829" spans="1:4" x14ac:dyDescent="0.25">
      <c r="A7829" s="71">
        <v>96129</v>
      </c>
      <c r="B7829" s="70" t="s">
        <v>7365</v>
      </c>
      <c r="C7829" s="71" t="s">
        <v>37</v>
      </c>
      <c r="D7829" s="72">
        <v>32.520000000000003</v>
      </c>
    </row>
    <row r="7830" spans="1:4" x14ac:dyDescent="0.25">
      <c r="A7830" s="71">
        <v>88432</v>
      </c>
      <c r="B7830" s="70" t="s">
        <v>7366</v>
      </c>
      <c r="C7830" s="71" t="s">
        <v>37</v>
      </c>
      <c r="D7830" s="72">
        <v>29.38</v>
      </c>
    </row>
    <row r="7831" spans="1:4" x14ac:dyDescent="0.25">
      <c r="A7831" s="71">
        <v>88426</v>
      </c>
      <c r="B7831" s="70" t="s">
        <v>7367</v>
      </c>
      <c r="C7831" s="71" t="s">
        <v>37</v>
      </c>
      <c r="D7831" s="72">
        <v>18.579999999999998</v>
      </c>
    </row>
    <row r="7832" spans="1:4" x14ac:dyDescent="0.25">
      <c r="A7832" s="71">
        <v>88417</v>
      </c>
      <c r="B7832" s="70" t="s">
        <v>7368</v>
      </c>
      <c r="C7832" s="71" t="s">
        <v>37</v>
      </c>
      <c r="D7832" s="72">
        <v>16.809999999999999</v>
      </c>
    </row>
    <row r="7833" spans="1:4" x14ac:dyDescent="0.25">
      <c r="A7833" s="71">
        <v>88424</v>
      </c>
      <c r="B7833" s="70" t="s">
        <v>7369</v>
      </c>
      <c r="C7833" s="71" t="s">
        <v>37</v>
      </c>
      <c r="D7833" s="72">
        <v>23.06</v>
      </c>
    </row>
    <row r="7834" spans="1:4" x14ac:dyDescent="0.25">
      <c r="A7834" s="71">
        <v>88416</v>
      </c>
      <c r="B7834" s="70" t="s">
        <v>7370</v>
      </c>
      <c r="C7834" s="71" t="s">
        <v>37</v>
      </c>
      <c r="D7834" s="72">
        <v>19.8</v>
      </c>
    </row>
    <row r="7835" spans="1:4" x14ac:dyDescent="0.25">
      <c r="A7835" s="71">
        <v>88431</v>
      </c>
      <c r="B7835" s="70" t="s">
        <v>7371</v>
      </c>
      <c r="C7835" s="71" t="s">
        <v>37</v>
      </c>
      <c r="D7835" s="72">
        <v>23.47</v>
      </c>
    </row>
    <row r="7836" spans="1:4" x14ac:dyDescent="0.25">
      <c r="A7836" s="71">
        <v>88423</v>
      </c>
      <c r="B7836" s="70" t="s">
        <v>7372</v>
      </c>
      <c r="C7836" s="71" t="s">
        <v>37</v>
      </c>
      <c r="D7836" s="72">
        <v>19.79</v>
      </c>
    </row>
    <row r="7837" spans="1:4" x14ac:dyDescent="0.25">
      <c r="A7837" s="71">
        <v>88428</v>
      </c>
      <c r="B7837" s="70" t="s">
        <v>7373</v>
      </c>
      <c r="C7837" s="71" t="s">
        <v>37</v>
      </c>
      <c r="D7837" s="72">
        <v>28.86</v>
      </c>
    </row>
    <row r="7838" spans="1:4" x14ac:dyDescent="0.25">
      <c r="A7838" s="71">
        <v>88420</v>
      </c>
      <c r="B7838" s="70" t="s">
        <v>7374</v>
      </c>
      <c r="C7838" s="71" t="s">
        <v>37</v>
      </c>
      <c r="D7838" s="72">
        <v>22.59</v>
      </c>
    </row>
    <row r="7839" spans="1:4" x14ac:dyDescent="0.25">
      <c r="A7839" s="71">
        <v>88429</v>
      </c>
      <c r="B7839" s="70" t="s">
        <v>7375</v>
      </c>
      <c r="C7839" s="71" t="s">
        <v>37</v>
      </c>
      <c r="D7839" s="72">
        <v>34.57</v>
      </c>
    </row>
    <row r="7840" spans="1:4" x14ac:dyDescent="0.25">
      <c r="A7840" s="71">
        <v>88421</v>
      </c>
      <c r="B7840" s="70" t="s">
        <v>7376</v>
      </c>
      <c r="C7840" s="71" t="s">
        <v>37</v>
      </c>
      <c r="D7840" s="72">
        <v>27.27</v>
      </c>
    </row>
    <row r="7841" spans="1:4" x14ac:dyDescent="0.25">
      <c r="A7841" s="71">
        <v>95622</v>
      </c>
      <c r="B7841" s="70" t="s">
        <v>7377</v>
      </c>
      <c r="C7841" s="71" t="s">
        <v>37</v>
      </c>
      <c r="D7841" s="72">
        <v>13.8</v>
      </c>
    </row>
    <row r="7842" spans="1:4" x14ac:dyDescent="0.25">
      <c r="A7842" s="71">
        <v>95623</v>
      </c>
      <c r="B7842" s="70" t="s">
        <v>7378</v>
      </c>
      <c r="C7842" s="71" t="s">
        <v>37</v>
      </c>
      <c r="D7842" s="72">
        <v>9.7200000000000006</v>
      </c>
    </row>
    <row r="7843" spans="1:4" x14ac:dyDescent="0.25">
      <c r="A7843" s="71">
        <v>95626</v>
      </c>
      <c r="B7843" s="70" t="s">
        <v>7379</v>
      </c>
      <c r="C7843" s="71" t="s">
        <v>37</v>
      </c>
      <c r="D7843" s="72">
        <v>14.6</v>
      </c>
    </row>
    <row r="7844" spans="1:4" x14ac:dyDescent="0.25">
      <c r="A7844" s="71">
        <v>95624</v>
      </c>
      <c r="B7844" s="70" t="s">
        <v>7380</v>
      </c>
      <c r="C7844" s="71" t="s">
        <v>37</v>
      </c>
      <c r="D7844" s="72">
        <v>20.74</v>
      </c>
    </row>
    <row r="7845" spans="1:4" x14ac:dyDescent="0.25">
      <c r="A7845" s="71">
        <v>95625</v>
      </c>
      <c r="B7845" s="70" t="s">
        <v>7381</v>
      </c>
      <c r="C7845" s="71" t="s">
        <v>37</v>
      </c>
      <c r="D7845" s="72">
        <v>24.53</v>
      </c>
    </row>
    <row r="7846" spans="1:4" x14ac:dyDescent="0.25">
      <c r="A7846" s="71">
        <v>88497</v>
      </c>
      <c r="B7846" s="70" t="s">
        <v>7382</v>
      </c>
      <c r="C7846" s="71" t="s">
        <v>37</v>
      </c>
      <c r="D7846" s="72">
        <v>17.3</v>
      </c>
    </row>
    <row r="7847" spans="1:4" x14ac:dyDescent="0.25">
      <c r="A7847" s="71">
        <v>104648</v>
      </c>
      <c r="B7847" s="70" t="s">
        <v>7383</v>
      </c>
      <c r="C7847" s="71" t="s">
        <v>37</v>
      </c>
      <c r="D7847" s="72">
        <v>0</v>
      </c>
    </row>
    <row r="7848" spans="1:4" x14ac:dyDescent="0.25">
      <c r="A7848" s="71">
        <v>88495</v>
      </c>
      <c r="B7848" s="70" t="s">
        <v>7384</v>
      </c>
      <c r="C7848" s="71" t="s">
        <v>37</v>
      </c>
      <c r="D7848" s="72">
        <v>11.1</v>
      </c>
    </row>
    <row r="7849" spans="1:4" x14ac:dyDescent="0.25">
      <c r="A7849" s="71">
        <v>104646</v>
      </c>
      <c r="B7849" s="70" t="s">
        <v>7385</v>
      </c>
      <c r="C7849" s="71" t="s">
        <v>37</v>
      </c>
      <c r="D7849" s="72">
        <v>0</v>
      </c>
    </row>
    <row r="7850" spans="1:4" x14ac:dyDescent="0.25">
      <c r="A7850" s="71">
        <v>88496</v>
      </c>
      <c r="B7850" s="70" t="s">
        <v>7386</v>
      </c>
      <c r="C7850" s="71" t="s">
        <v>37</v>
      </c>
      <c r="D7850" s="72">
        <v>30.38</v>
      </c>
    </row>
    <row r="7851" spans="1:4" x14ac:dyDescent="0.25">
      <c r="A7851" s="71">
        <v>104647</v>
      </c>
      <c r="B7851" s="70" t="s">
        <v>7387</v>
      </c>
      <c r="C7851" s="71" t="s">
        <v>37</v>
      </c>
      <c r="D7851" s="72">
        <v>0</v>
      </c>
    </row>
    <row r="7852" spans="1:4" x14ac:dyDescent="0.25">
      <c r="A7852" s="71">
        <v>88494</v>
      </c>
      <c r="B7852" s="70" t="s">
        <v>7388</v>
      </c>
      <c r="C7852" s="71" t="s">
        <v>37</v>
      </c>
      <c r="D7852" s="72">
        <v>20.010000000000002</v>
      </c>
    </row>
    <row r="7853" spans="1:4" x14ac:dyDescent="0.25">
      <c r="A7853" s="71">
        <v>104645</v>
      </c>
      <c r="B7853" s="70" t="s">
        <v>7389</v>
      </c>
      <c r="C7853" s="71" t="s">
        <v>37</v>
      </c>
      <c r="D7853" s="72">
        <v>0</v>
      </c>
    </row>
    <row r="7854" spans="1:4" x14ac:dyDescent="0.25">
      <c r="A7854" s="71">
        <v>88485</v>
      </c>
      <c r="B7854" s="70" t="s">
        <v>7390</v>
      </c>
      <c r="C7854" s="71" t="s">
        <v>37</v>
      </c>
      <c r="D7854" s="72">
        <v>3.84</v>
      </c>
    </row>
    <row r="7855" spans="1:4" x14ac:dyDescent="0.25">
      <c r="A7855" s="71">
        <v>88484</v>
      </c>
      <c r="B7855" s="70" t="s">
        <v>7391</v>
      </c>
      <c r="C7855" s="71" t="s">
        <v>37</v>
      </c>
      <c r="D7855" s="72">
        <v>4.74</v>
      </c>
    </row>
    <row r="7856" spans="1:4" x14ac:dyDescent="0.25">
      <c r="A7856" s="71">
        <v>104638</v>
      </c>
      <c r="B7856" s="70" t="s">
        <v>7392</v>
      </c>
      <c r="C7856" s="71" t="s">
        <v>37</v>
      </c>
      <c r="D7856" s="72">
        <v>0</v>
      </c>
    </row>
    <row r="7857" spans="1:4" x14ac:dyDescent="0.25">
      <c r="A7857" s="71">
        <v>104637</v>
      </c>
      <c r="B7857" s="70" t="s">
        <v>7393</v>
      </c>
      <c r="C7857" s="71" t="s">
        <v>37</v>
      </c>
      <c r="D7857" s="72">
        <v>0</v>
      </c>
    </row>
    <row r="7858" spans="1:4" x14ac:dyDescent="0.25">
      <c r="A7858" s="71">
        <v>104641</v>
      </c>
      <c r="B7858" s="70" t="s">
        <v>7394</v>
      </c>
      <c r="C7858" s="71" t="s">
        <v>37</v>
      </c>
      <c r="D7858" s="72">
        <v>8.7100000000000009</v>
      </c>
    </row>
    <row r="7859" spans="1:4" x14ac:dyDescent="0.25">
      <c r="A7859" s="71">
        <v>104639</v>
      </c>
      <c r="B7859" s="70" t="s">
        <v>7395</v>
      </c>
      <c r="C7859" s="71" t="s">
        <v>37</v>
      </c>
      <c r="D7859" s="72">
        <v>10.91</v>
      </c>
    </row>
    <row r="7860" spans="1:4" x14ac:dyDescent="0.25">
      <c r="A7860" s="71">
        <v>104644</v>
      </c>
      <c r="B7860" s="70" t="s">
        <v>7396</v>
      </c>
      <c r="C7860" s="71" t="s">
        <v>37</v>
      </c>
      <c r="D7860" s="72">
        <v>0</v>
      </c>
    </row>
    <row r="7861" spans="1:4" x14ac:dyDescent="0.25">
      <c r="A7861" s="71">
        <v>104643</v>
      </c>
      <c r="B7861" s="70" t="s">
        <v>7397</v>
      </c>
      <c r="C7861" s="71" t="s">
        <v>37</v>
      </c>
      <c r="D7861" s="72">
        <v>0</v>
      </c>
    </row>
    <row r="7862" spans="1:4" x14ac:dyDescent="0.25">
      <c r="A7862" s="71">
        <v>88489</v>
      </c>
      <c r="B7862" s="70" t="s">
        <v>7398</v>
      </c>
      <c r="C7862" s="71" t="s">
        <v>37</v>
      </c>
      <c r="D7862" s="72">
        <v>11.98</v>
      </c>
    </row>
    <row r="7863" spans="1:4" x14ac:dyDescent="0.25">
      <c r="A7863" s="71">
        <v>88488</v>
      </c>
      <c r="B7863" s="70" t="s">
        <v>7399</v>
      </c>
      <c r="C7863" s="71" t="s">
        <v>37</v>
      </c>
      <c r="D7863" s="72">
        <v>14.18</v>
      </c>
    </row>
    <row r="7864" spans="1:4" x14ac:dyDescent="0.25">
      <c r="A7864" s="71">
        <v>104642</v>
      </c>
      <c r="B7864" s="70" t="s">
        <v>7400</v>
      </c>
      <c r="C7864" s="71" t="s">
        <v>37</v>
      </c>
      <c r="D7864" s="72">
        <v>9.92</v>
      </c>
    </row>
    <row r="7865" spans="1:4" x14ac:dyDescent="0.25">
      <c r="A7865" s="71">
        <v>104640</v>
      </c>
      <c r="B7865" s="70" t="s">
        <v>7401</v>
      </c>
      <c r="C7865" s="71" t="s">
        <v>37</v>
      </c>
      <c r="D7865" s="72">
        <v>12.12</v>
      </c>
    </row>
    <row r="7866" spans="1:4" x14ac:dyDescent="0.25">
      <c r="A7866" s="71">
        <v>95305</v>
      </c>
      <c r="B7866" s="70" t="s">
        <v>83</v>
      </c>
      <c r="C7866" s="71" t="s">
        <v>37</v>
      </c>
      <c r="D7866" s="72">
        <v>12.67</v>
      </c>
    </row>
    <row r="7867" spans="1:4" x14ac:dyDescent="0.25">
      <c r="A7867" s="71">
        <v>95306</v>
      </c>
      <c r="B7867" s="70" t="s">
        <v>7402</v>
      </c>
      <c r="C7867" s="71" t="s">
        <v>37</v>
      </c>
      <c r="D7867" s="72">
        <v>14.75</v>
      </c>
    </row>
    <row r="7868" spans="1:4" x14ac:dyDescent="0.25">
      <c r="A7868" s="71">
        <v>102201</v>
      </c>
      <c r="B7868" s="70" t="s">
        <v>7403</v>
      </c>
      <c r="C7868" s="71" t="s">
        <v>37</v>
      </c>
      <c r="D7868" s="72">
        <v>18.45</v>
      </c>
    </row>
    <row r="7869" spans="1:4" x14ac:dyDescent="0.25">
      <c r="A7869" s="71">
        <v>102200</v>
      </c>
      <c r="B7869" s="70" t="s">
        <v>7404</v>
      </c>
      <c r="C7869" s="71" t="s">
        <v>37</v>
      </c>
      <c r="D7869" s="72">
        <v>20.309999999999999</v>
      </c>
    </row>
    <row r="7870" spans="1:4" x14ac:dyDescent="0.25">
      <c r="A7870" s="71">
        <v>102202</v>
      </c>
      <c r="B7870" s="70" t="s">
        <v>7405</v>
      </c>
      <c r="C7870" s="71" t="s">
        <v>37</v>
      </c>
      <c r="D7870" s="72">
        <v>50.5</v>
      </c>
    </row>
    <row r="7871" spans="1:4" x14ac:dyDescent="0.25">
      <c r="A7871" s="71">
        <v>102193</v>
      </c>
      <c r="B7871" s="70" t="s">
        <v>7406</v>
      </c>
      <c r="C7871" s="71" t="s">
        <v>37</v>
      </c>
      <c r="D7871" s="72">
        <v>1.96</v>
      </c>
    </row>
    <row r="7872" spans="1:4" x14ac:dyDescent="0.25">
      <c r="A7872" s="71">
        <v>102194</v>
      </c>
      <c r="B7872" s="70" t="s">
        <v>7407</v>
      </c>
      <c r="C7872" s="71" t="s">
        <v>37</v>
      </c>
      <c r="D7872" s="72">
        <v>7.75</v>
      </c>
    </row>
    <row r="7873" spans="1:4" x14ac:dyDescent="0.25">
      <c r="A7873" s="71">
        <v>102198</v>
      </c>
      <c r="B7873" s="70" t="s">
        <v>7408</v>
      </c>
      <c r="C7873" s="71" t="s">
        <v>37</v>
      </c>
      <c r="D7873" s="72">
        <v>0</v>
      </c>
    </row>
    <row r="7874" spans="1:4" x14ac:dyDescent="0.25">
      <c r="A7874" s="71">
        <v>102197</v>
      </c>
      <c r="B7874" s="70" t="s">
        <v>7409</v>
      </c>
      <c r="C7874" s="71" t="s">
        <v>37</v>
      </c>
      <c r="D7874" s="72">
        <v>26.24</v>
      </c>
    </row>
    <row r="7875" spans="1:4" x14ac:dyDescent="0.25">
      <c r="A7875" s="71">
        <v>102195</v>
      </c>
      <c r="B7875" s="70" t="s">
        <v>7410</v>
      </c>
      <c r="C7875" s="71" t="s">
        <v>37</v>
      </c>
      <c r="D7875" s="72">
        <v>0</v>
      </c>
    </row>
    <row r="7876" spans="1:4" x14ac:dyDescent="0.25">
      <c r="A7876" s="71">
        <v>102199</v>
      </c>
      <c r="B7876" s="70" t="s">
        <v>7411</v>
      </c>
      <c r="C7876" s="71" t="s">
        <v>37</v>
      </c>
      <c r="D7876" s="72">
        <v>0</v>
      </c>
    </row>
    <row r="7877" spans="1:4" x14ac:dyDescent="0.25">
      <c r="A7877" s="71">
        <v>102196</v>
      </c>
      <c r="B7877" s="70" t="s">
        <v>7412</v>
      </c>
      <c r="C7877" s="71" t="s">
        <v>37</v>
      </c>
      <c r="D7877" s="72">
        <v>0</v>
      </c>
    </row>
    <row r="7878" spans="1:4" x14ac:dyDescent="0.25">
      <c r="A7878" s="71">
        <v>102233</v>
      </c>
      <c r="B7878" s="70" t="s">
        <v>7413</v>
      </c>
      <c r="C7878" s="71" t="s">
        <v>37</v>
      </c>
      <c r="D7878" s="72">
        <v>11.25</v>
      </c>
    </row>
    <row r="7879" spans="1:4" x14ac:dyDescent="0.25">
      <c r="A7879" s="71">
        <v>102234</v>
      </c>
      <c r="B7879" s="70" t="s">
        <v>7414</v>
      </c>
      <c r="C7879" s="71" t="s">
        <v>37</v>
      </c>
      <c r="D7879" s="72">
        <v>22.5</v>
      </c>
    </row>
    <row r="7880" spans="1:4" x14ac:dyDescent="0.25">
      <c r="A7880" s="71">
        <v>102207</v>
      </c>
      <c r="B7880" s="70" t="s">
        <v>7415</v>
      </c>
      <c r="C7880" s="71" t="s">
        <v>37</v>
      </c>
      <c r="D7880" s="72">
        <v>8.25</v>
      </c>
    </row>
    <row r="7881" spans="1:4" x14ac:dyDescent="0.25">
      <c r="A7881" s="71">
        <v>102217</v>
      </c>
      <c r="B7881" s="70" t="s">
        <v>7416</v>
      </c>
      <c r="C7881" s="71" t="s">
        <v>37</v>
      </c>
      <c r="D7881" s="72">
        <v>16.510000000000002</v>
      </c>
    </row>
    <row r="7882" spans="1:4" x14ac:dyDescent="0.25">
      <c r="A7882" s="71">
        <v>102227</v>
      </c>
      <c r="B7882" s="70" t="s">
        <v>7417</v>
      </c>
      <c r="C7882" s="71" t="s">
        <v>37</v>
      </c>
      <c r="D7882" s="72">
        <v>24.76</v>
      </c>
    </row>
    <row r="7883" spans="1:4" x14ac:dyDescent="0.25">
      <c r="A7883" s="71">
        <v>102211</v>
      </c>
      <c r="B7883" s="70" t="s">
        <v>7418</v>
      </c>
      <c r="C7883" s="71" t="s">
        <v>37</v>
      </c>
      <c r="D7883" s="72">
        <v>0</v>
      </c>
    </row>
    <row r="7884" spans="1:4" x14ac:dyDescent="0.25">
      <c r="A7884" s="71">
        <v>102221</v>
      </c>
      <c r="B7884" s="70" t="s">
        <v>7419</v>
      </c>
      <c r="C7884" s="71" t="s">
        <v>37</v>
      </c>
      <c r="D7884" s="72">
        <v>0</v>
      </c>
    </row>
    <row r="7885" spans="1:4" x14ac:dyDescent="0.25">
      <c r="A7885" s="71">
        <v>102231</v>
      </c>
      <c r="B7885" s="70" t="s">
        <v>7420</v>
      </c>
      <c r="C7885" s="71" t="s">
        <v>37</v>
      </c>
      <c r="D7885" s="72">
        <v>0</v>
      </c>
    </row>
    <row r="7886" spans="1:4" x14ac:dyDescent="0.25">
      <c r="A7886" s="71">
        <v>102209</v>
      </c>
      <c r="B7886" s="70" t="s">
        <v>7421</v>
      </c>
      <c r="C7886" s="71" t="s">
        <v>37</v>
      </c>
      <c r="D7886" s="72">
        <v>8.11</v>
      </c>
    </row>
    <row r="7887" spans="1:4" x14ac:dyDescent="0.25">
      <c r="A7887" s="71">
        <v>102219</v>
      </c>
      <c r="B7887" s="70" t="s">
        <v>7422</v>
      </c>
      <c r="C7887" s="71" t="s">
        <v>37</v>
      </c>
      <c r="D7887" s="72">
        <v>16.239999999999998</v>
      </c>
    </row>
    <row r="7888" spans="1:4" x14ac:dyDescent="0.25">
      <c r="A7888" s="71">
        <v>102229</v>
      </c>
      <c r="B7888" s="70" t="s">
        <v>7423</v>
      </c>
      <c r="C7888" s="71" t="s">
        <v>37</v>
      </c>
      <c r="D7888" s="72">
        <v>24.37</v>
      </c>
    </row>
    <row r="7889" spans="1:4" x14ac:dyDescent="0.25">
      <c r="A7889" s="71">
        <v>102210</v>
      </c>
      <c r="B7889" s="70" t="s">
        <v>7424</v>
      </c>
      <c r="C7889" s="71" t="s">
        <v>37</v>
      </c>
      <c r="D7889" s="72">
        <v>7.73</v>
      </c>
    </row>
    <row r="7890" spans="1:4" x14ac:dyDescent="0.25">
      <c r="A7890" s="71">
        <v>102220</v>
      </c>
      <c r="B7890" s="70" t="s">
        <v>7425</v>
      </c>
      <c r="C7890" s="71" t="s">
        <v>37</v>
      </c>
      <c r="D7890" s="72">
        <v>15.47</v>
      </c>
    </row>
    <row r="7891" spans="1:4" x14ac:dyDescent="0.25">
      <c r="A7891" s="71">
        <v>102230</v>
      </c>
      <c r="B7891" s="70" t="s">
        <v>7426</v>
      </c>
      <c r="C7891" s="71" t="s">
        <v>37</v>
      </c>
      <c r="D7891" s="72">
        <v>23.2</v>
      </c>
    </row>
    <row r="7892" spans="1:4" x14ac:dyDescent="0.25">
      <c r="A7892" s="71">
        <v>102208</v>
      </c>
      <c r="B7892" s="70" t="s">
        <v>7427</v>
      </c>
      <c r="C7892" s="71" t="s">
        <v>37</v>
      </c>
      <c r="D7892" s="72">
        <v>7.87</v>
      </c>
    </row>
    <row r="7893" spans="1:4" x14ac:dyDescent="0.25">
      <c r="A7893" s="71">
        <v>102218</v>
      </c>
      <c r="B7893" s="70" t="s">
        <v>7428</v>
      </c>
      <c r="C7893" s="71" t="s">
        <v>37</v>
      </c>
      <c r="D7893" s="72">
        <v>15.73</v>
      </c>
    </row>
    <row r="7894" spans="1:4" x14ac:dyDescent="0.25">
      <c r="A7894" s="71">
        <v>102228</v>
      </c>
      <c r="B7894" s="70" t="s">
        <v>7429</v>
      </c>
      <c r="C7894" s="71" t="s">
        <v>37</v>
      </c>
      <c r="D7894" s="72">
        <v>23.61</v>
      </c>
    </row>
    <row r="7895" spans="1:4" x14ac:dyDescent="0.25">
      <c r="A7895" s="71">
        <v>102212</v>
      </c>
      <c r="B7895" s="70" t="s">
        <v>7430</v>
      </c>
      <c r="C7895" s="71" t="s">
        <v>37</v>
      </c>
      <c r="D7895" s="72">
        <v>0</v>
      </c>
    </row>
    <row r="7896" spans="1:4" x14ac:dyDescent="0.25">
      <c r="A7896" s="71">
        <v>102222</v>
      </c>
      <c r="B7896" s="70" t="s">
        <v>7431</v>
      </c>
      <c r="C7896" s="71" t="s">
        <v>37</v>
      </c>
      <c r="D7896" s="72">
        <v>0</v>
      </c>
    </row>
    <row r="7897" spans="1:4" x14ac:dyDescent="0.25">
      <c r="A7897" s="71">
        <v>102232</v>
      </c>
      <c r="B7897" s="70" t="s">
        <v>7432</v>
      </c>
      <c r="C7897" s="71" t="s">
        <v>37</v>
      </c>
      <c r="D7897" s="72">
        <v>0</v>
      </c>
    </row>
    <row r="7898" spans="1:4" x14ac:dyDescent="0.25">
      <c r="A7898" s="71">
        <v>102203</v>
      </c>
      <c r="B7898" s="70" t="s">
        <v>7433</v>
      </c>
      <c r="C7898" s="71" t="s">
        <v>37</v>
      </c>
      <c r="D7898" s="72">
        <v>10.17</v>
      </c>
    </row>
    <row r="7899" spans="1:4" x14ac:dyDescent="0.25">
      <c r="A7899" s="71">
        <v>102213</v>
      </c>
      <c r="B7899" s="70" t="s">
        <v>7434</v>
      </c>
      <c r="C7899" s="71" t="s">
        <v>37</v>
      </c>
      <c r="D7899" s="72">
        <v>20.37</v>
      </c>
    </row>
    <row r="7900" spans="1:4" x14ac:dyDescent="0.25">
      <c r="A7900" s="71">
        <v>102223</v>
      </c>
      <c r="B7900" s="70" t="s">
        <v>7435</v>
      </c>
      <c r="C7900" s="71" t="s">
        <v>37</v>
      </c>
      <c r="D7900" s="72">
        <v>30.56</v>
      </c>
    </row>
    <row r="7901" spans="1:4" x14ac:dyDescent="0.25">
      <c r="A7901" s="71">
        <v>102204</v>
      </c>
      <c r="B7901" s="70" t="s">
        <v>7436</v>
      </c>
      <c r="C7901" s="71" t="s">
        <v>37</v>
      </c>
      <c r="D7901" s="72">
        <v>10.52</v>
      </c>
    </row>
    <row r="7902" spans="1:4" x14ac:dyDescent="0.25">
      <c r="A7902" s="71">
        <v>102214</v>
      </c>
      <c r="B7902" s="70" t="s">
        <v>7437</v>
      </c>
      <c r="C7902" s="71" t="s">
        <v>37</v>
      </c>
      <c r="D7902" s="72">
        <v>21.05</v>
      </c>
    </row>
    <row r="7903" spans="1:4" x14ac:dyDescent="0.25">
      <c r="A7903" s="71">
        <v>102224</v>
      </c>
      <c r="B7903" s="70" t="s">
        <v>7438</v>
      </c>
      <c r="C7903" s="71" t="s">
        <v>37</v>
      </c>
      <c r="D7903" s="72">
        <v>31.57</v>
      </c>
    </row>
    <row r="7904" spans="1:4" x14ac:dyDescent="0.25">
      <c r="A7904" s="71">
        <v>102205</v>
      </c>
      <c r="B7904" s="70" t="s">
        <v>7439</v>
      </c>
      <c r="C7904" s="71" t="s">
        <v>37</v>
      </c>
      <c r="D7904" s="72">
        <v>9.4600000000000009</v>
      </c>
    </row>
    <row r="7905" spans="1:4" x14ac:dyDescent="0.25">
      <c r="A7905" s="71">
        <v>102215</v>
      </c>
      <c r="B7905" s="70" t="s">
        <v>7440</v>
      </c>
      <c r="C7905" s="71" t="s">
        <v>37</v>
      </c>
      <c r="D7905" s="72">
        <v>18.920000000000002</v>
      </c>
    </row>
    <row r="7906" spans="1:4" x14ac:dyDescent="0.25">
      <c r="A7906" s="71">
        <v>102225</v>
      </c>
      <c r="B7906" s="70" t="s">
        <v>7441</v>
      </c>
      <c r="C7906" s="71" t="s">
        <v>37</v>
      </c>
      <c r="D7906" s="72">
        <v>28.38</v>
      </c>
    </row>
    <row r="7907" spans="1:4" x14ac:dyDescent="0.25">
      <c r="A7907" s="71">
        <v>102206</v>
      </c>
      <c r="B7907" s="70" t="s">
        <v>7442</v>
      </c>
      <c r="C7907" s="71" t="s">
        <v>37</v>
      </c>
      <c r="D7907" s="72">
        <v>0</v>
      </c>
    </row>
    <row r="7908" spans="1:4" x14ac:dyDescent="0.25">
      <c r="A7908" s="71">
        <v>102216</v>
      </c>
      <c r="B7908" s="70" t="s">
        <v>7443</v>
      </c>
      <c r="C7908" s="71" t="s">
        <v>37</v>
      </c>
      <c r="D7908" s="72">
        <v>0</v>
      </c>
    </row>
    <row r="7909" spans="1:4" x14ac:dyDescent="0.25">
      <c r="A7909" s="71">
        <v>102226</v>
      </c>
      <c r="B7909" s="70" t="s">
        <v>7444</v>
      </c>
      <c r="C7909" s="71" t="s">
        <v>37</v>
      </c>
      <c r="D7909" s="72">
        <v>0</v>
      </c>
    </row>
    <row r="7910" spans="1:4" x14ac:dyDescent="0.25">
      <c r="A7910" s="71">
        <v>100718</v>
      </c>
      <c r="B7910" s="70" t="s">
        <v>7445</v>
      </c>
      <c r="C7910" s="71" t="s">
        <v>16</v>
      </c>
      <c r="D7910" s="72">
        <v>1.5</v>
      </c>
    </row>
    <row r="7911" spans="1:4" x14ac:dyDescent="0.25">
      <c r="A7911" s="71">
        <v>100716</v>
      </c>
      <c r="B7911" s="70" t="s">
        <v>7446</v>
      </c>
      <c r="C7911" s="71" t="s">
        <v>37</v>
      </c>
      <c r="D7911" s="72">
        <v>24.26</v>
      </c>
    </row>
    <row r="7912" spans="1:4" x14ac:dyDescent="0.25">
      <c r="A7912" s="71">
        <v>100717</v>
      </c>
      <c r="B7912" s="70" t="s">
        <v>7447</v>
      </c>
      <c r="C7912" s="71" t="s">
        <v>37</v>
      </c>
      <c r="D7912" s="72">
        <v>9.27</v>
      </c>
    </row>
    <row r="7913" spans="1:4" x14ac:dyDescent="0.25">
      <c r="A7913" s="71">
        <v>100754</v>
      </c>
      <c r="B7913" s="70" t="s">
        <v>7448</v>
      </c>
      <c r="C7913" s="71" t="s">
        <v>37</v>
      </c>
      <c r="D7913" s="72">
        <v>28.2</v>
      </c>
    </row>
    <row r="7914" spans="1:4" x14ac:dyDescent="0.25">
      <c r="A7914" s="71">
        <v>100736</v>
      </c>
      <c r="B7914" s="70" t="s">
        <v>7449</v>
      </c>
      <c r="C7914" s="71" t="s">
        <v>37</v>
      </c>
      <c r="D7914" s="72">
        <v>14.09</v>
      </c>
    </row>
    <row r="7915" spans="1:4" x14ac:dyDescent="0.25">
      <c r="A7915" s="71">
        <v>100753</v>
      </c>
      <c r="B7915" s="70" t="s">
        <v>7450</v>
      </c>
      <c r="C7915" s="71" t="s">
        <v>37</v>
      </c>
      <c r="D7915" s="72">
        <v>21.35</v>
      </c>
    </row>
    <row r="7916" spans="1:4" x14ac:dyDescent="0.25">
      <c r="A7916" s="71">
        <v>100735</v>
      </c>
      <c r="B7916" s="70" t="s">
        <v>7451</v>
      </c>
      <c r="C7916" s="71" t="s">
        <v>37</v>
      </c>
      <c r="D7916" s="72">
        <v>10.67</v>
      </c>
    </row>
    <row r="7917" spans="1:4" x14ac:dyDescent="0.25">
      <c r="A7917" s="71">
        <v>100734</v>
      </c>
      <c r="B7917" s="70" t="s">
        <v>7452</v>
      </c>
      <c r="C7917" s="71" t="s">
        <v>37</v>
      </c>
      <c r="D7917" s="72">
        <v>15.07</v>
      </c>
    </row>
    <row r="7918" spans="1:4" x14ac:dyDescent="0.25">
      <c r="A7918" s="71">
        <v>100733</v>
      </c>
      <c r="B7918" s="70" t="s">
        <v>7453</v>
      </c>
      <c r="C7918" s="71" t="s">
        <v>37</v>
      </c>
      <c r="D7918" s="72">
        <v>11.8</v>
      </c>
    </row>
    <row r="7919" spans="1:4" x14ac:dyDescent="0.25">
      <c r="A7919" s="71">
        <v>100740</v>
      </c>
      <c r="B7919" s="70" t="s">
        <v>7454</v>
      </c>
      <c r="C7919" s="71" t="s">
        <v>37</v>
      </c>
      <c r="D7919" s="72">
        <v>11.02</v>
      </c>
    </row>
    <row r="7920" spans="1:4" x14ac:dyDescent="0.25">
      <c r="A7920" s="71">
        <v>100758</v>
      </c>
      <c r="B7920" s="70" t="s">
        <v>7455</v>
      </c>
      <c r="C7920" s="71" t="s">
        <v>37</v>
      </c>
      <c r="D7920" s="72">
        <v>47.76</v>
      </c>
    </row>
    <row r="7921" spans="1:4" x14ac:dyDescent="0.25">
      <c r="A7921" s="71">
        <v>100742</v>
      </c>
      <c r="B7921" s="70" t="s">
        <v>7456</v>
      </c>
      <c r="C7921" s="71" t="s">
        <v>37</v>
      </c>
      <c r="D7921" s="72">
        <v>23.87</v>
      </c>
    </row>
    <row r="7922" spans="1:4" x14ac:dyDescent="0.25">
      <c r="A7922" s="71">
        <v>100739</v>
      </c>
      <c r="B7922" s="70" t="s">
        <v>7457</v>
      </c>
      <c r="C7922" s="71" t="s">
        <v>37</v>
      </c>
      <c r="D7922" s="72">
        <v>10.51</v>
      </c>
    </row>
    <row r="7923" spans="1:4" x14ac:dyDescent="0.25">
      <c r="A7923" s="71">
        <v>100757</v>
      </c>
      <c r="B7923" s="70" t="s">
        <v>7458</v>
      </c>
      <c r="C7923" s="71" t="s">
        <v>37</v>
      </c>
      <c r="D7923" s="72">
        <v>47.55</v>
      </c>
    </row>
    <row r="7924" spans="1:4" x14ac:dyDescent="0.25">
      <c r="A7924" s="71">
        <v>100741</v>
      </c>
      <c r="B7924" s="70" t="s">
        <v>7459</v>
      </c>
      <c r="C7924" s="71" t="s">
        <v>37</v>
      </c>
      <c r="D7924" s="72">
        <v>23.76</v>
      </c>
    </row>
    <row r="7925" spans="1:4" x14ac:dyDescent="0.25">
      <c r="A7925" s="71">
        <v>100744</v>
      </c>
      <c r="B7925" s="70" t="s">
        <v>7460</v>
      </c>
      <c r="C7925" s="71" t="s">
        <v>37</v>
      </c>
      <c r="D7925" s="72">
        <v>10.87</v>
      </c>
    </row>
    <row r="7926" spans="1:4" x14ac:dyDescent="0.25">
      <c r="A7926" s="71">
        <v>100760</v>
      </c>
      <c r="B7926" s="70" t="s">
        <v>7461</v>
      </c>
      <c r="C7926" s="71" t="s">
        <v>37</v>
      </c>
      <c r="D7926" s="72">
        <v>47.44</v>
      </c>
    </row>
    <row r="7927" spans="1:4" x14ac:dyDescent="0.25">
      <c r="A7927" s="71">
        <v>100746</v>
      </c>
      <c r="B7927" s="70" t="s">
        <v>7462</v>
      </c>
      <c r="C7927" s="71" t="s">
        <v>37</v>
      </c>
      <c r="D7927" s="72">
        <v>23.71</v>
      </c>
    </row>
    <row r="7928" spans="1:4" x14ac:dyDescent="0.25">
      <c r="A7928" s="71">
        <v>100743</v>
      </c>
      <c r="B7928" s="70" t="s">
        <v>19400</v>
      </c>
      <c r="C7928" s="71" t="s">
        <v>37</v>
      </c>
      <c r="D7928" s="72">
        <v>10.26</v>
      </c>
    </row>
    <row r="7929" spans="1:4" x14ac:dyDescent="0.25">
      <c r="A7929" s="71">
        <v>100759</v>
      </c>
      <c r="B7929" s="70" t="s">
        <v>7463</v>
      </c>
      <c r="C7929" s="71" t="s">
        <v>37</v>
      </c>
      <c r="D7929" s="72">
        <v>47.02</v>
      </c>
    </row>
    <row r="7930" spans="1:4" x14ac:dyDescent="0.25">
      <c r="A7930" s="71">
        <v>100745</v>
      </c>
      <c r="B7930" s="70" t="s">
        <v>19401</v>
      </c>
      <c r="C7930" s="71" t="s">
        <v>37</v>
      </c>
      <c r="D7930" s="72">
        <v>23.5</v>
      </c>
    </row>
    <row r="7931" spans="1:4" x14ac:dyDescent="0.25">
      <c r="A7931" s="71">
        <v>100748</v>
      </c>
      <c r="B7931" s="70" t="s">
        <v>7464</v>
      </c>
      <c r="C7931" s="71" t="s">
        <v>37</v>
      </c>
      <c r="D7931" s="72">
        <v>10.93</v>
      </c>
    </row>
    <row r="7932" spans="1:4" x14ac:dyDescent="0.25">
      <c r="A7932" s="71">
        <v>100762</v>
      </c>
      <c r="B7932" s="70" t="s">
        <v>7465</v>
      </c>
      <c r="C7932" s="71" t="s">
        <v>37</v>
      </c>
      <c r="D7932" s="72">
        <v>47.57</v>
      </c>
    </row>
    <row r="7933" spans="1:4" x14ac:dyDescent="0.25">
      <c r="A7933" s="71">
        <v>100750</v>
      </c>
      <c r="B7933" s="70" t="s">
        <v>7466</v>
      </c>
      <c r="C7933" s="71" t="s">
        <v>37</v>
      </c>
      <c r="D7933" s="72">
        <v>23.78</v>
      </c>
    </row>
    <row r="7934" spans="1:4" x14ac:dyDescent="0.25">
      <c r="A7934" s="71">
        <v>100747</v>
      </c>
      <c r="B7934" s="70" t="s">
        <v>7467</v>
      </c>
      <c r="C7934" s="71" t="s">
        <v>37</v>
      </c>
      <c r="D7934" s="72">
        <v>10.37</v>
      </c>
    </row>
    <row r="7935" spans="1:4" x14ac:dyDescent="0.25">
      <c r="A7935" s="71">
        <v>100761</v>
      </c>
      <c r="B7935" s="70" t="s">
        <v>7468</v>
      </c>
      <c r="C7935" s="71" t="s">
        <v>37</v>
      </c>
      <c r="D7935" s="72">
        <v>47.24</v>
      </c>
    </row>
    <row r="7936" spans="1:4" x14ac:dyDescent="0.25">
      <c r="A7936" s="71">
        <v>100749</v>
      </c>
      <c r="B7936" s="70" t="s">
        <v>7469</v>
      </c>
      <c r="C7936" s="71" t="s">
        <v>37</v>
      </c>
      <c r="D7936" s="72">
        <v>23.61</v>
      </c>
    </row>
    <row r="7937" spans="1:4" x14ac:dyDescent="0.25">
      <c r="A7937" s="71">
        <v>100720</v>
      </c>
      <c r="B7937" s="70" t="s">
        <v>7470</v>
      </c>
      <c r="C7937" s="71" t="s">
        <v>37</v>
      </c>
      <c r="D7937" s="72">
        <v>10.47</v>
      </c>
    </row>
    <row r="7938" spans="1:4" x14ac:dyDescent="0.25">
      <c r="A7938" s="71">
        <v>100722</v>
      </c>
      <c r="B7938" s="70" t="s">
        <v>7471</v>
      </c>
      <c r="C7938" s="71" t="s">
        <v>37</v>
      </c>
      <c r="D7938" s="72">
        <v>23.34</v>
      </c>
    </row>
    <row r="7939" spans="1:4" x14ac:dyDescent="0.25">
      <c r="A7939" s="71">
        <v>100719</v>
      </c>
      <c r="B7939" s="70" t="s">
        <v>7472</v>
      </c>
      <c r="C7939" s="71" t="s">
        <v>37</v>
      </c>
      <c r="D7939" s="72">
        <v>10.68</v>
      </c>
    </row>
    <row r="7940" spans="1:4" x14ac:dyDescent="0.25">
      <c r="A7940" s="71">
        <v>100721</v>
      </c>
      <c r="B7940" s="70" t="s">
        <v>7473</v>
      </c>
      <c r="C7940" s="71" t="s">
        <v>37</v>
      </c>
      <c r="D7940" s="72">
        <v>24.13</v>
      </c>
    </row>
    <row r="7941" spans="1:4" x14ac:dyDescent="0.25">
      <c r="A7941" s="71">
        <v>100724</v>
      </c>
      <c r="B7941" s="70" t="s">
        <v>7474</v>
      </c>
      <c r="C7941" s="71" t="s">
        <v>37</v>
      </c>
      <c r="D7941" s="72">
        <v>13.68</v>
      </c>
    </row>
    <row r="7942" spans="1:4" x14ac:dyDescent="0.25">
      <c r="A7942" s="71">
        <v>100726</v>
      </c>
      <c r="B7942" s="70" t="s">
        <v>7475</v>
      </c>
      <c r="C7942" s="71" t="s">
        <v>37</v>
      </c>
      <c r="D7942" s="72">
        <v>26.45</v>
      </c>
    </row>
    <row r="7943" spans="1:4" x14ac:dyDescent="0.25">
      <c r="A7943" s="71">
        <v>100723</v>
      </c>
      <c r="B7943" s="70" t="s">
        <v>7476</v>
      </c>
      <c r="C7943" s="71" t="s">
        <v>37</v>
      </c>
      <c r="D7943" s="72">
        <v>11.47</v>
      </c>
    </row>
    <row r="7944" spans="1:4" x14ac:dyDescent="0.25">
      <c r="A7944" s="71">
        <v>100725</v>
      </c>
      <c r="B7944" s="70" t="s">
        <v>7477</v>
      </c>
      <c r="C7944" s="71" t="s">
        <v>37</v>
      </c>
      <c r="D7944" s="72">
        <v>24.4</v>
      </c>
    </row>
    <row r="7945" spans="1:4" x14ac:dyDescent="0.25">
      <c r="A7945" s="71">
        <v>100752</v>
      </c>
      <c r="B7945" s="70" t="s">
        <v>7478</v>
      </c>
      <c r="C7945" s="71" t="s">
        <v>37</v>
      </c>
      <c r="D7945" s="72">
        <v>46.28</v>
      </c>
    </row>
    <row r="7946" spans="1:4" x14ac:dyDescent="0.25">
      <c r="A7946" s="71">
        <v>100730</v>
      </c>
      <c r="B7946" s="70" t="s">
        <v>7479</v>
      </c>
      <c r="C7946" s="71" t="s">
        <v>37</v>
      </c>
      <c r="D7946" s="72">
        <v>23.13</v>
      </c>
    </row>
    <row r="7947" spans="1:4" x14ac:dyDescent="0.25">
      <c r="A7947" s="71">
        <v>100751</v>
      </c>
      <c r="B7947" s="70" t="s">
        <v>7480</v>
      </c>
      <c r="C7947" s="71" t="s">
        <v>37</v>
      </c>
      <c r="D7947" s="72">
        <v>39.78</v>
      </c>
    </row>
    <row r="7948" spans="1:4" x14ac:dyDescent="0.25">
      <c r="A7948" s="71">
        <v>100729</v>
      </c>
      <c r="B7948" s="70" t="s">
        <v>7481</v>
      </c>
      <c r="C7948" s="71" t="s">
        <v>37</v>
      </c>
      <c r="D7948" s="72">
        <v>19.89</v>
      </c>
    </row>
    <row r="7949" spans="1:4" x14ac:dyDescent="0.25">
      <c r="A7949" s="71">
        <v>100728</v>
      </c>
      <c r="B7949" s="70" t="s">
        <v>7482</v>
      </c>
      <c r="C7949" s="71" t="s">
        <v>37</v>
      </c>
      <c r="D7949" s="72">
        <v>23.58</v>
      </c>
    </row>
    <row r="7950" spans="1:4" x14ac:dyDescent="0.25">
      <c r="A7950" s="71">
        <v>100732</v>
      </c>
      <c r="B7950" s="70" t="s">
        <v>7483</v>
      </c>
      <c r="C7950" s="71" t="s">
        <v>37</v>
      </c>
      <c r="D7950" s="72">
        <v>0</v>
      </c>
    </row>
    <row r="7951" spans="1:4" x14ac:dyDescent="0.25">
      <c r="A7951" s="71">
        <v>100731</v>
      </c>
      <c r="B7951" s="70" t="s">
        <v>7484</v>
      </c>
      <c r="C7951" s="71" t="s">
        <v>37</v>
      </c>
      <c r="D7951" s="72">
        <v>0</v>
      </c>
    </row>
    <row r="7952" spans="1:4" x14ac:dyDescent="0.25">
      <c r="A7952" s="71">
        <v>100727</v>
      </c>
      <c r="B7952" s="70" t="s">
        <v>7485</v>
      </c>
      <c r="C7952" s="71" t="s">
        <v>37</v>
      </c>
      <c r="D7952" s="72">
        <v>26.47</v>
      </c>
    </row>
    <row r="7953" spans="1:4" x14ac:dyDescent="0.25">
      <c r="A7953" s="71">
        <v>100756</v>
      </c>
      <c r="B7953" s="70" t="s">
        <v>7486</v>
      </c>
      <c r="C7953" s="71" t="s">
        <v>37</v>
      </c>
      <c r="D7953" s="72">
        <v>0</v>
      </c>
    </row>
    <row r="7954" spans="1:4" x14ac:dyDescent="0.25">
      <c r="A7954" s="71">
        <v>100738</v>
      </c>
      <c r="B7954" s="70" t="s">
        <v>7487</v>
      </c>
      <c r="C7954" s="71" t="s">
        <v>37</v>
      </c>
      <c r="D7954" s="72">
        <v>0</v>
      </c>
    </row>
    <row r="7955" spans="1:4" x14ac:dyDescent="0.25">
      <c r="A7955" s="71">
        <v>100755</v>
      </c>
      <c r="B7955" s="70" t="s">
        <v>7488</v>
      </c>
      <c r="C7955" s="71" t="s">
        <v>37</v>
      </c>
      <c r="D7955" s="72">
        <v>0</v>
      </c>
    </row>
    <row r="7956" spans="1:4" x14ac:dyDescent="0.25">
      <c r="A7956" s="71">
        <v>100737</v>
      </c>
      <c r="B7956" s="70" t="s">
        <v>7489</v>
      </c>
      <c r="C7956" s="71" t="s">
        <v>37</v>
      </c>
      <c r="D7956" s="72">
        <v>0</v>
      </c>
    </row>
    <row r="7957" spans="1:4" x14ac:dyDescent="0.25">
      <c r="A7957" s="71">
        <v>102499</v>
      </c>
      <c r="B7957" s="70" t="s">
        <v>7490</v>
      </c>
      <c r="C7957" s="71" t="s">
        <v>37</v>
      </c>
      <c r="D7957" s="72">
        <v>2.99</v>
      </c>
    </row>
    <row r="7958" spans="1:4" x14ac:dyDescent="0.25">
      <c r="A7958" s="71">
        <v>102505</v>
      </c>
      <c r="B7958" s="70" t="s">
        <v>7491</v>
      </c>
      <c r="C7958" s="71" t="s">
        <v>16</v>
      </c>
      <c r="D7958" s="72">
        <v>10.18</v>
      </c>
    </row>
    <row r="7959" spans="1:4" x14ac:dyDescent="0.25">
      <c r="A7959" s="71">
        <v>102504</v>
      </c>
      <c r="B7959" s="70" t="s">
        <v>7492</v>
      </c>
      <c r="C7959" s="71" t="s">
        <v>16</v>
      </c>
      <c r="D7959" s="72">
        <v>9.75</v>
      </c>
    </row>
    <row r="7960" spans="1:4" x14ac:dyDescent="0.25">
      <c r="A7960" s="71">
        <v>102506</v>
      </c>
      <c r="B7960" s="70" t="s">
        <v>7493</v>
      </c>
      <c r="C7960" s="71" t="s">
        <v>16</v>
      </c>
      <c r="D7960" s="72">
        <v>10.74</v>
      </c>
    </row>
    <row r="7961" spans="1:4" x14ac:dyDescent="0.25">
      <c r="A7961" s="71">
        <v>102500</v>
      </c>
      <c r="B7961" s="70" t="s">
        <v>7494</v>
      </c>
      <c r="C7961" s="71" t="s">
        <v>16</v>
      </c>
      <c r="D7961" s="72">
        <v>4.53</v>
      </c>
    </row>
    <row r="7962" spans="1:4" x14ac:dyDescent="0.25">
      <c r="A7962" s="71">
        <v>102502</v>
      </c>
      <c r="B7962" s="70" t="s">
        <v>7495</v>
      </c>
      <c r="C7962" s="71" t="s">
        <v>16</v>
      </c>
      <c r="D7962" s="72">
        <v>0</v>
      </c>
    </row>
    <row r="7963" spans="1:4" x14ac:dyDescent="0.25">
      <c r="A7963" s="71">
        <v>102507</v>
      </c>
      <c r="B7963" s="70" t="s">
        <v>7496</v>
      </c>
      <c r="C7963" s="71" t="s">
        <v>16</v>
      </c>
      <c r="D7963" s="72">
        <v>6.51</v>
      </c>
    </row>
    <row r="7964" spans="1:4" x14ac:dyDescent="0.25">
      <c r="A7964" s="71">
        <v>102510</v>
      </c>
      <c r="B7964" s="70" t="s">
        <v>19402</v>
      </c>
      <c r="C7964" s="71" t="s">
        <v>16</v>
      </c>
      <c r="D7964" s="72">
        <v>0</v>
      </c>
    </row>
    <row r="7965" spans="1:4" x14ac:dyDescent="0.25">
      <c r="A7965" s="71">
        <v>102512</v>
      </c>
      <c r="B7965" s="70" t="s">
        <v>19403</v>
      </c>
      <c r="C7965" s="71" t="s">
        <v>16</v>
      </c>
      <c r="D7965" s="72">
        <v>6.23</v>
      </c>
    </row>
    <row r="7966" spans="1:4" x14ac:dyDescent="0.25">
      <c r="A7966" s="71">
        <v>102501</v>
      </c>
      <c r="B7966" s="70" t="s">
        <v>19404</v>
      </c>
      <c r="C7966" s="71" t="s">
        <v>37</v>
      </c>
      <c r="D7966" s="72">
        <v>23.81</v>
      </c>
    </row>
    <row r="7967" spans="1:4" x14ac:dyDescent="0.25">
      <c r="A7967" s="71">
        <v>102503</v>
      </c>
      <c r="B7967" s="70" t="s">
        <v>19405</v>
      </c>
      <c r="C7967" s="71" t="s">
        <v>37</v>
      </c>
      <c r="D7967" s="72">
        <v>0</v>
      </c>
    </row>
    <row r="7968" spans="1:4" x14ac:dyDescent="0.25">
      <c r="A7968" s="71">
        <v>102508</v>
      </c>
      <c r="B7968" s="70" t="s">
        <v>19406</v>
      </c>
      <c r="C7968" s="71" t="s">
        <v>37</v>
      </c>
      <c r="D7968" s="72">
        <v>43.96</v>
      </c>
    </row>
    <row r="7969" spans="1:4" x14ac:dyDescent="0.25">
      <c r="A7969" s="71">
        <v>102511</v>
      </c>
      <c r="B7969" s="70" t="s">
        <v>7497</v>
      </c>
      <c r="C7969" s="71" t="s">
        <v>37</v>
      </c>
      <c r="D7969" s="72">
        <v>0</v>
      </c>
    </row>
    <row r="7970" spans="1:4" x14ac:dyDescent="0.25">
      <c r="A7970" s="71">
        <v>102509</v>
      </c>
      <c r="B7970" s="70" t="s">
        <v>7498</v>
      </c>
      <c r="C7970" s="71" t="s">
        <v>37</v>
      </c>
      <c r="D7970" s="72">
        <v>30.84</v>
      </c>
    </row>
    <row r="7971" spans="1:4" x14ac:dyDescent="0.25">
      <c r="A7971" s="71">
        <v>102498</v>
      </c>
      <c r="B7971" s="70" t="s">
        <v>142</v>
      </c>
      <c r="C7971" s="71" t="s">
        <v>16</v>
      </c>
      <c r="D7971" s="72">
        <v>1.55</v>
      </c>
    </row>
    <row r="7972" spans="1:4" x14ac:dyDescent="0.25">
      <c r="A7972" s="71">
        <v>102519</v>
      </c>
      <c r="B7972" s="70" t="s">
        <v>19407</v>
      </c>
      <c r="C7972" s="71" t="s">
        <v>14</v>
      </c>
      <c r="D7972" s="72">
        <v>0</v>
      </c>
    </row>
    <row r="7973" spans="1:4" x14ac:dyDescent="0.25">
      <c r="A7973" s="71">
        <v>102491</v>
      </c>
      <c r="B7973" s="70" t="s">
        <v>7499</v>
      </c>
      <c r="C7973" s="71" t="s">
        <v>37</v>
      </c>
      <c r="D7973" s="72">
        <v>19.61</v>
      </c>
    </row>
    <row r="7974" spans="1:4" x14ac:dyDescent="0.25">
      <c r="A7974" s="71">
        <v>102492</v>
      </c>
      <c r="B7974" s="70" t="s">
        <v>7500</v>
      </c>
      <c r="C7974" s="71" t="s">
        <v>37</v>
      </c>
      <c r="D7974" s="72">
        <v>24.86</v>
      </c>
    </row>
    <row r="7975" spans="1:4" x14ac:dyDescent="0.25">
      <c r="A7975" s="71">
        <v>102804</v>
      </c>
      <c r="B7975" s="70" t="s">
        <v>7501</v>
      </c>
      <c r="C7975" s="71" t="s">
        <v>37</v>
      </c>
      <c r="D7975" s="72">
        <v>0</v>
      </c>
    </row>
    <row r="7976" spans="1:4" x14ac:dyDescent="0.25">
      <c r="A7976" s="71">
        <v>102494</v>
      </c>
      <c r="B7976" s="70" t="s">
        <v>7502</v>
      </c>
      <c r="C7976" s="71" t="s">
        <v>37</v>
      </c>
      <c r="D7976" s="72">
        <v>62.27</v>
      </c>
    </row>
    <row r="7977" spans="1:4" x14ac:dyDescent="0.25">
      <c r="A7977" s="71">
        <v>102805</v>
      </c>
      <c r="B7977" s="70" t="s">
        <v>7503</v>
      </c>
      <c r="C7977" s="71" t="s">
        <v>37</v>
      </c>
      <c r="D7977" s="72">
        <v>0</v>
      </c>
    </row>
    <row r="7978" spans="1:4" x14ac:dyDescent="0.25">
      <c r="A7978" s="71">
        <v>102490</v>
      </c>
      <c r="B7978" s="70" t="s">
        <v>7504</v>
      </c>
      <c r="C7978" s="71" t="s">
        <v>37</v>
      </c>
      <c r="D7978" s="72">
        <v>0</v>
      </c>
    </row>
    <row r="7979" spans="1:4" x14ac:dyDescent="0.25">
      <c r="A7979" s="71">
        <v>102496</v>
      </c>
      <c r="B7979" s="70" t="s">
        <v>7505</v>
      </c>
      <c r="C7979" s="71" t="s">
        <v>16</v>
      </c>
      <c r="D7979" s="72">
        <v>13.12</v>
      </c>
    </row>
    <row r="7980" spans="1:4" x14ac:dyDescent="0.25">
      <c r="A7980" s="71">
        <v>102497</v>
      </c>
      <c r="B7980" s="70" t="s">
        <v>7506</v>
      </c>
      <c r="C7980" s="71" t="s">
        <v>16</v>
      </c>
      <c r="D7980" s="72">
        <v>5.0999999999999996</v>
      </c>
    </row>
    <row r="7981" spans="1:4" x14ac:dyDescent="0.25">
      <c r="A7981" s="71">
        <v>102520</v>
      </c>
      <c r="B7981" s="70" t="s">
        <v>7507</v>
      </c>
      <c r="C7981" s="71" t="s">
        <v>37</v>
      </c>
      <c r="D7981" s="72">
        <v>79.23</v>
      </c>
    </row>
    <row r="7982" spans="1:4" x14ac:dyDescent="0.25">
      <c r="A7982" s="71">
        <v>102518</v>
      </c>
      <c r="B7982" s="70" t="s">
        <v>7508</v>
      </c>
      <c r="C7982" s="71" t="s">
        <v>14</v>
      </c>
      <c r="D7982" s="72">
        <v>0</v>
      </c>
    </row>
    <row r="7983" spans="1:4" x14ac:dyDescent="0.25">
      <c r="A7983" s="71">
        <v>102514</v>
      </c>
      <c r="B7983" s="70" t="s">
        <v>7509</v>
      </c>
      <c r="C7983" s="71" t="s">
        <v>14</v>
      </c>
      <c r="D7983" s="72">
        <v>0</v>
      </c>
    </row>
    <row r="7984" spans="1:4" x14ac:dyDescent="0.25">
      <c r="A7984" s="71">
        <v>102516</v>
      </c>
      <c r="B7984" s="70" t="s">
        <v>7510</v>
      </c>
      <c r="C7984" s="71" t="s">
        <v>14</v>
      </c>
      <c r="D7984" s="72">
        <v>0</v>
      </c>
    </row>
    <row r="7985" spans="1:4" x14ac:dyDescent="0.25">
      <c r="A7985" s="71">
        <v>102515</v>
      </c>
      <c r="B7985" s="70" t="s">
        <v>7511</v>
      </c>
      <c r="C7985" s="71" t="s">
        <v>14</v>
      </c>
      <c r="D7985" s="72">
        <v>0</v>
      </c>
    </row>
    <row r="7986" spans="1:4" x14ac:dyDescent="0.25">
      <c r="A7986" s="71">
        <v>102517</v>
      </c>
      <c r="B7986" s="70" t="s">
        <v>7512</v>
      </c>
      <c r="C7986" s="71" t="s">
        <v>14</v>
      </c>
      <c r="D7986" s="72">
        <v>0</v>
      </c>
    </row>
    <row r="7987" spans="1:4" x14ac:dyDescent="0.25">
      <c r="A7987" s="71">
        <v>102513</v>
      </c>
      <c r="B7987" s="70" t="s">
        <v>7513</v>
      </c>
      <c r="C7987" s="71" t="s">
        <v>37</v>
      </c>
      <c r="D7987" s="72">
        <v>46.9</v>
      </c>
    </row>
    <row r="7988" spans="1:4" x14ac:dyDescent="0.25">
      <c r="A7988" s="71">
        <v>102489</v>
      </c>
      <c r="B7988" s="70" t="s">
        <v>7514</v>
      </c>
      <c r="C7988" s="71" t="s">
        <v>37</v>
      </c>
      <c r="D7988" s="72">
        <v>27.31</v>
      </c>
    </row>
    <row r="7989" spans="1:4" x14ac:dyDescent="0.25">
      <c r="A7989" s="71">
        <v>102488</v>
      </c>
      <c r="B7989" s="70" t="s">
        <v>7515</v>
      </c>
      <c r="C7989" s="71" t="s">
        <v>37</v>
      </c>
      <c r="D7989" s="72">
        <v>3.39</v>
      </c>
    </row>
    <row r="7990" spans="1:4" x14ac:dyDescent="0.25">
      <c r="A7990" s="71">
        <v>101730</v>
      </c>
      <c r="B7990" s="70" t="s">
        <v>7516</v>
      </c>
      <c r="C7990" s="71" t="s">
        <v>37</v>
      </c>
      <c r="D7990" s="72">
        <v>0</v>
      </c>
    </row>
    <row r="7991" spans="1:4" x14ac:dyDescent="0.25">
      <c r="A7991" s="71">
        <v>101746</v>
      </c>
      <c r="B7991" s="70" t="s">
        <v>7517</v>
      </c>
      <c r="C7991" s="71" t="s">
        <v>37</v>
      </c>
      <c r="D7991" s="72">
        <v>486.26</v>
      </c>
    </row>
    <row r="7992" spans="1:4" x14ac:dyDescent="0.25">
      <c r="A7992" s="71">
        <v>98679</v>
      </c>
      <c r="B7992" s="70" t="s">
        <v>7518</v>
      </c>
      <c r="C7992" s="71" t="s">
        <v>37</v>
      </c>
      <c r="D7992" s="72">
        <v>36.56</v>
      </c>
    </row>
    <row r="7993" spans="1:4" x14ac:dyDescent="0.25">
      <c r="A7993" s="71">
        <v>98680</v>
      </c>
      <c r="B7993" s="70" t="s">
        <v>7519</v>
      </c>
      <c r="C7993" s="71" t="s">
        <v>37</v>
      </c>
      <c r="D7993" s="72">
        <v>46.09</v>
      </c>
    </row>
    <row r="7994" spans="1:4" x14ac:dyDescent="0.25">
      <c r="A7994" s="71">
        <v>101749</v>
      </c>
      <c r="B7994" s="70" t="s">
        <v>7520</v>
      </c>
      <c r="C7994" s="71" t="s">
        <v>37</v>
      </c>
      <c r="D7994" s="72">
        <v>53.89</v>
      </c>
    </row>
    <row r="7995" spans="1:4" x14ac:dyDescent="0.25">
      <c r="A7995" s="71">
        <v>98681</v>
      </c>
      <c r="B7995" s="70" t="s">
        <v>7521</v>
      </c>
      <c r="C7995" s="71" t="s">
        <v>37</v>
      </c>
      <c r="D7995" s="72">
        <v>34.14</v>
      </c>
    </row>
    <row r="7996" spans="1:4" x14ac:dyDescent="0.25">
      <c r="A7996" s="71">
        <v>98682</v>
      </c>
      <c r="B7996" s="70" t="s">
        <v>7522</v>
      </c>
      <c r="C7996" s="71" t="s">
        <v>37</v>
      </c>
      <c r="D7996" s="72">
        <v>43.67</v>
      </c>
    </row>
    <row r="7997" spans="1:4" x14ac:dyDescent="0.25">
      <c r="A7997" s="71">
        <v>101750</v>
      </c>
      <c r="B7997" s="70" t="s">
        <v>7523</v>
      </c>
      <c r="C7997" s="71" t="s">
        <v>37</v>
      </c>
      <c r="D7997" s="72">
        <v>51.47</v>
      </c>
    </row>
    <row r="7998" spans="1:4" x14ac:dyDescent="0.25">
      <c r="A7998" s="71">
        <v>101737</v>
      </c>
      <c r="B7998" s="70" t="s">
        <v>7524</v>
      </c>
      <c r="C7998" s="71" t="s">
        <v>37</v>
      </c>
      <c r="D7998" s="72">
        <v>119.26</v>
      </c>
    </row>
    <row r="7999" spans="1:4" x14ac:dyDescent="0.25">
      <c r="A7999" s="71">
        <v>101735</v>
      </c>
      <c r="B7999" s="70" t="s">
        <v>7525</v>
      </c>
      <c r="C7999" s="71" t="s">
        <v>37</v>
      </c>
      <c r="D7999" s="72">
        <v>400.86</v>
      </c>
    </row>
    <row r="8000" spans="1:4" x14ac:dyDescent="0.25">
      <c r="A8000" s="71">
        <v>101734</v>
      </c>
      <c r="B8000" s="70" t="s">
        <v>7526</v>
      </c>
      <c r="C8000" s="71" t="s">
        <v>37</v>
      </c>
      <c r="D8000" s="72">
        <v>391.19</v>
      </c>
    </row>
    <row r="8001" spans="1:4" x14ac:dyDescent="0.25">
      <c r="A8001" s="71">
        <v>101736</v>
      </c>
      <c r="B8001" s="70" t="s">
        <v>7527</v>
      </c>
      <c r="C8001" s="71" t="s">
        <v>37</v>
      </c>
      <c r="D8001" s="72">
        <v>100.16</v>
      </c>
    </row>
    <row r="8002" spans="1:4" x14ac:dyDescent="0.25">
      <c r="A8002" s="71">
        <v>101733</v>
      </c>
      <c r="B8002" s="70" t="s">
        <v>7528</v>
      </c>
      <c r="C8002" s="71" t="s">
        <v>37</v>
      </c>
      <c r="D8002" s="72">
        <v>258.07</v>
      </c>
    </row>
    <row r="8003" spans="1:4" x14ac:dyDescent="0.25">
      <c r="A8003" s="71">
        <v>98678</v>
      </c>
      <c r="B8003" s="70" t="s">
        <v>7529</v>
      </c>
      <c r="C8003" s="71" t="s">
        <v>37</v>
      </c>
      <c r="D8003" s="72">
        <v>517.37</v>
      </c>
    </row>
    <row r="8004" spans="1:4" x14ac:dyDescent="0.25">
      <c r="A8004" s="71">
        <v>98677</v>
      </c>
      <c r="B8004" s="70" t="s">
        <v>7530</v>
      </c>
      <c r="C8004" s="71" t="s">
        <v>37</v>
      </c>
      <c r="D8004" s="72">
        <v>0</v>
      </c>
    </row>
    <row r="8005" spans="1:4" x14ac:dyDescent="0.25">
      <c r="A8005" s="71">
        <v>98676</v>
      </c>
      <c r="B8005" s="70" t="s">
        <v>7531</v>
      </c>
      <c r="C8005" s="71" t="s">
        <v>37</v>
      </c>
      <c r="D8005" s="72">
        <v>0</v>
      </c>
    </row>
    <row r="8006" spans="1:4" x14ac:dyDescent="0.25">
      <c r="A8006" s="71">
        <v>98675</v>
      </c>
      <c r="B8006" s="70" t="s">
        <v>7532</v>
      </c>
      <c r="C8006" s="71" t="s">
        <v>37</v>
      </c>
      <c r="D8006" s="72">
        <v>0</v>
      </c>
    </row>
    <row r="8007" spans="1:4" x14ac:dyDescent="0.25">
      <c r="A8007" s="71">
        <v>101747</v>
      </c>
      <c r="B8007" s="70" t="s">
        <v>7533</v>
      </c>
      <c r="C8007" s="71" t="s">
        <v>37</v>
      </c>
      <c r="D8007" s="72">
        <v>83.58</v>
      </c>
    </row>
    <row r="8008" spans="1:4" x14ac:dyDescent="0.25">
      <c r="A8008" s="71">
        <v>104162</v>
      </c>
      <c r="B8008" s="70" t="s">
        <v>7534</v>
      </c>
      <c r="C8008" s="71" t="s">
        <v>37</v>
      </c>
      <c r="D8008" s="72">
        <v>101.59</v>
      </c>
    </row>
    <row r="8009" spans="1:4" x14ac:dyDescent="0.25">
      <c r="A8009" s="71">
        <v>98671</v>
      </c>
      <c r="B8009" s="70" t="s">
        <v>7535</v>
      </c>
      <c r="C8009" s="71" t="s">
        <v>37</v>
      </c>
      <c r="D8009" s="72">
        <v>456.31</v>
      </c>
    </row>
    <row r="8010" spans="1:4" x14ac:dyDescent="0.25">
      <c r="A8010" s="71">
        <v>101092</v>
      </c>
      <c r="B8010" s="70" t="s">
        <v>7536</v>
      </c>
      <c r="C8010" s="71" t="s">
        <v>37</v>
      </c>
      <c r="D8010" s="72">
        <v>466.66</v>
      </c>
    </row>
    <row r="8011" spans="1:4" x14ac:dyDescent="0.25">
      <c r="A8011" s="71">
        <v>101091</v>
      </c>
      <c r="B8011" s="70" t="s">
        <v>7537</v>
      </c>
      <c r="C8011" s="71" t="s">
        <v>37</v>
      </c>
      <c r="D8011" s="72">
        <v>170.36</v>
      </c>
    </row>
    <row r="8012" spans="1:4" x14ac:dyDescent="0.25">
      <c r="A8012" s="71">
        <v>101726</v>
      </c>
      <c r="B8012" s="70" t="s">
        <v>7538</v>
      </c>
      <c r="C8012" s="71" t="s">
        <v>37</v>
      </c>
      <c r="D8012" s="72">
        <v>209.81</v>
      </c>
    </row>
    <row r="8013" spans="1:4" x14ac:dyDescent="0.25">
      <c r="A8013" s="71">
        <v>101725</v>
      </c>
      <c r="B8013" s="70" t="s">
        <v>7539</v>
      </c>
      <c r="C8013" s="71" t="s">
        <v>37</v>
      </c>
      <c r="D8013" s="72">
        <v>296.01</v>
      </c>
    </row>
    <row r="8014" spans="1:4" x14ac:dyDescent="0.25">
      <c r="A8014" s="71">
        <v>98672</v>
      </c>
      <c r="B8014" s="70" t="s">
        <v>7540</v>
      </c>
      <c r="C8014" s="71" t="s">
        <v>37</v>
      </c>
      <c r="D8014" s="72">
        <v>762.74</v>
      </c>
    </row>
    <row r="8015" spans="1:4" x14ac:dyDescent="0.25">
      <c r="A8015" s="71">
        <v>101093</v>
      </c>
      <c r="B8015" s="70" t="s">
        <v>7541</v>
      </c>
      <c r="C8015" s="71" t="s">
        <v>37</v>
      </c>
      <c r="D8015" s="72">
        <v>773.09</v>
      </c>
    </row>
    <row r="8016" spans="1:4" x14ac:dyDescent="0.25">
      <c r="A8016" s="71">
        <v>101732</v>
      </c>
      <c r="B8016" s="70" t="s">
        <v>7542</v>
      </c>
      <c r="C8016" s="71" t="s">
        <v>37</v>
      </c>
      <c r="D8016" s="72">
        <v>100.67</v>
      </c>
    </row>
    <row r="8017" spans="1:4" x14ac:dyDescent="0.25">
      <c r="A8017" s="71">
        <v>101731</v>
      </c>
      <c r="B8017" s="70" t="s">
        <v>19408</v>
      </c>
      <c r="C8017" s="71" t="s">
        <v>37</v>
      </c>
      <c r="D8017" s="72">
        <v>342.44</v>
      </c>
    </row>
    <row r="8018" spans="1:4" x14ac:dyDescent="0.25">
      <c r="A8018" s="71">
        <v>101090</v>
      </c>
      <c r="B8018" s="70" t="s">
        <v>7543</v>
      </c>
      <c r="C8018" s="71" t="s">
        <v>37</v>
      </c>
      <c r="D8018" s="72">
        <v>229.17</v>
      </c>
    </row>
    <row r="8019" spans="1:4" x14ac:dyDescent="0.25">
      <c r="A8019" s="71">
        <v>101751</v>
      </c>
      <c r="B8019" s="70" t="s">
        <v>7544</v>
      </c>
      <c r="C8019" s="71" t="s">
        <v>37</v>
      </c>
      <c r="D8019" s="72">
        <v>315.42</v>
      </c>
    </row>
    <row r="8020" spans="1:4" x14ac:dyDescent="0.25">
      <c r="A8020" s="71">
        <v>101729</v>
      </c>
      <c r="B8020" s="70" t="s">
        <v>7545</v>
      </c>
      <c r="C8020" s="71" t="s">
        <v>37</v>
      </c>
      <c r="D8020" s="72">
        <v>309.33</v>
      </c>
    </row>
    <row r="8021" spans="1:4" x14ac:dyDescent="0.25">
      <c r="A8021" s="71">
        <v>98683</v>
      </c>
      <c r="B8021" s="70" t="s">
        <v>7546</v>
      </c>
      <c r="C8021" s="71" t="s">
        <v>37</v>
      </c>
      <c r="D8021" s="72">
        <v>0</v>
      </c>
    </row>
    <row r="8022" spans="1:4" x14ac:dyDescent="0.25">
      <c r="A8022" s="71">
        <v>101094</v>
      </c>
      <c r="B8022" s="70" t="s">
        <v>7547</v>
      </c>
      <c r="C8022" s="71" t="s">
        <v>16</v>
      </c>
      <c r="D8022" s="72">
        <v>161.02000000000001</v>
      </c>
    </row>
    <row r="8023" spans="1:4" x14ac:dyDescent="0.25">
      <c r="A8023" s="71">
        <v>101095</v>
      </c>
      <c r="B8023" s="70" t="s">
        <v>7548</v>
      </c>
      <c r="C8023" s="71" t="s">
        <v>16</v>
      </c>
      <c r="D8023" s="72">
        <v>0</v>
      </c>
    </row>
    <row r="8024" spans="1:4" x14ac:dyDescent="0.25">
      <c r="A8024" s="71">
        <v>101728</v>
      </c>
      <c r="B8024" s="70" t="s">
        <v>7549</v>
      </c>
      <c r="C8024" s="71" t="s">
        <v>37</v>
      </c>
      <c r="D8024" s="72">
        <v>0</v>
      </c>
    </row>
    <row r="8025" spans="1:4" x14ac:dyDescent="0.25">
      <c r="A8025" s="71">
        <v>101727</v>
      </c>
      <c r="B8025" s="70" t="s">
        <v>7550</v>
      </c>
      <c r="C8025" s="71" t="s">
        <v>37</v>
      </c>
      <c r="D8025" s="72">
        <v>188.78</v>
      </c>
    </row>
    <row r="8026" spans="1:4" x14ac:dyDescent="0.25">
      <c r="A8026" s="71">
        <v>101748</v>
      </c>
      <c r="B8026" s="70" t="s">
        <v>7551</v>
      </c>
      <c r="C8026" s="71" t="s">
        <v>37</v>
      </c>
      <c r="D8026" s="72">
        <v>3.42</v>
      </c>
    </row>
    <row r="8027" spans="1:4" x14ac:dyDescent="0.25">
      <c r="A8027" s="71">
        <v>101742</v>
      </c>
      <c r="B8027" s="70" t="s">
        <v>7552</v>
      </c>
      <c r="C8027" s="71" t="s">
        <v>16</v>
      </c>
      <c r="D8027" s="72">
        <v>57.05</v>
      </c>
    </row>
    <row r="8028" spans="1:4" x14ac:dyDescent="0.25">
      <c r="A8028" s="71">
        <v>101740</v>
      </c>
      <c r="B8028" s="70" t="s">
        <v>7553</v>
      </c>
      <c r="C8028" s="71" t="s">
        <v>16</v>
      </c>
      <c r="D8028" s="72">
        <v>49.2</v>
      </c>
    </row>
    <row r="8029" spans="1:4" x14ac:dyDescent="0.25">
      <c r="A8029" s="71">
        <v>98685</v>
      </c>
      <c r="B8029" s="70" t="s">
        <v>7554</v>
      </c>
      <c r="C8029" s="71" t="s">
        <v>16</v>
      </c>
      <c r="D8029" s="72">
        <v>82.57</v>
      </c>
    </row>
    <row r="8030" spans="1:4" x14ac:dyDescent="0.25">
      <c r="A8030" s="71">
        <v>98686</v>
      </c>
      <c r="B8030" s="70" t="s">
        <v>7555</v>
      </c>
      <c r="C8030" s="71" t="s">
        <v>16</v>
      </c>
      <c r="D8030" s="72">
        <v>44.08</v>
      </c>
    </row>
    <row r="8031" spans="1:4" x14ac:dyDescent="0.25">
      <c r="A8031" s="71">
        <v>101739</v>
      </c>
      <c r="B8031" s="70" t="s">
        <v>7556</v>
      </c>
      <c r="C8031" s="71" t="s">
        <v>16</v>
      </c>
      <c r="D8031" s="72">
        <v>42.27</v>
      </c>
    </row>
    <row r="8032" spans="1:4" x14ac:dyDescent="0.25">
      <c r="A8032" s="71">
        <v>101738</v>
      </c>
      <c r="B8032" s="70" t="s">
        <v>7557</v>
      </c>
      <c r="C8032" s="71" t="s">
        <v>16</v>
      </c>
      <c r="D8032" s="72">
        <v>39.74</v>
      </c>
    </row>
    <row r="8033" spans="1:4" x14ac:dyDescent="0.25">
      <c r="A8033" s="71">
        <v>101741</v>
      </c>
      <c r="B8033" s="70" t="s">
        <v>7558</v>
      </c>
      <c r="C8033" s="71" t="s">
        <v>16</v>
      </c>
      <c r="D8033" s="72">
        <v>23.17</v>
      </c>
    </row>
    <row r="8034" spans="1:4" x14ac:dyDescent="0.25">
      <c r="A8034" s="71">
        <v>98697</v>
      </c>
      <c r="B8034" s="70" t="s">
        <v>7559</v>
      </c>
      <c r="C8034" s="71" t="s">
        <v>16</v>
      </c>
      <c r="D8034" s="72">
        <v>87.1</v>
      </c>
    </row>
    <row r="8035" spans="1:4" x14ac:dyDescent="0.25">
      <c r="A8035" s="71">
        <v>98688</v>
      </c>
      <c r="B8035" s="70" t="s">
        <v>7560</v>
      </c>
      <c r="C8035" s="71" t="s">
        <v>16</v>
      </c>
      <c r="D8035" s="72">
        <v>65.3</v>
      </c>
    </row>
    <row r="8036" spans="1:4" x14ac:dyDescent="0.25">
      <c r="A8036" s="71">
        <v>98687</v>
      </c>
      <c r="B8036" s="70" t="s">
        <v>7561</v>
      </c>
      <c r="C8036" s="71" t="s">
        <v>16</v>
      </c>
      <c r="D8036" s="72">
        <v>0</v>
      </c>
    </row>
    <row r="8037" spans="1:4" x14ac:dyDescent="0.25">
      <c r="A8037" s="71">
        <v>98689</v>
      </c>
      <c r="B8037" s="70" t="s">
        <v>7562</v>
      </c>
      <c r="C8037" s="71" t="s">
        <v>16</v>
      </c>
      <c r="D8037" s="72">
        <v>116.9</v>
      </c>
    </row>
    <row r="8038" spans="1:4" x14ac:dyDescent="0.25">
      <c r="A8038" s="71">
        <v>98695</v>
      </c>
      <c r="B8038" s="70" t="s">
        <v>7563</v>
      </c>
      <c r="C8038" s="71" t="s">
        <v>16</v>
      </c>
      <c r="D8038" s="72">
        <v>129.76</v>
      </c>
    </row>
    <row r="8039" spans="1:4" x14ac:dyDescent="0.25">
      <c r="A8039" s="71">
        <v>100606</v>
      </c>
      <c r="B8039" s="70" t="s">
        <v>19409</v>
      </c>
      <c r="C8039" s="71" t="s">
        <v>14</v>
      </c>
      <c r="D8039" s="72">
        <v>1550.89</v>
      </c>
    </row>
    <row r="8040" spans="1:4" x14ac:dyDescent="0.25">
      <c r="A8040" s="71">
        <v>100604</v>
      </c>
      <c r="B8040" s="70" t="s">
        <v>19410</v>
      </c>
      <c r="C8040" s="71" t="s">
        <v>14</v>
      </c>
      <c r="D8040" s="72">
        <v>729.36</v>
      </c>
    </row>
    <row r="8041" spans="1:4" x14ac:dyDescent="0.25">
      <c r="A8041" s="71">
        <v>100605</v>
      </c>
      <c r="B8041" s="70" t="s">
        <v>19411</v>
      </c>
      <c r="C8041" s="71" t="s">
        <v>14</v>
      </c>
      <c r="D8041" s="72">
        <v>1068.29</v>
      </c>
    </row>
    <row r="8042" spans="1:4" x14ac:dyDescent="0.25">
      <c r="A8042" s="71">
        <v>100580</v>
      </c>
      <c r="B8042" s="70" t="s">
        <v>19412</v>
      </c>
      <c r="C8042" s="71" t="s">
        <v>14</v>
      </c>
      <c r="D8042" s="72">
        <v>670.74</v>
      </c>
    </row>
    <row r="8043" spans="1:4" x14ac:dyDescent="0.25">
      <c r="A8043" s="71">
        <v>100579</v>
      </c>
      <c r="B8043" s="70" t="s">
        <v>19413</v>
      </c>
      <c r="C8043" s="71" t="s">
        <v>14</v>
      </c>
      <c r="D8043" s="72">
        <v>626.12</v>
      </c>
    </row>
    <row r="8044" spans="1:4" x14ac:dyDescent="0.25">
      <c r="A8044" s="71">
        <v>100609</v>
      </c>
      <c r="B8044" s="70" t="s">
        <v>19414</v>
      </c>
      <c r="C8044" s="71" t="s">
        <v>14</v>
      </c>
      <c r="D8044" s="72">
        <v>1580.75</v>
      </c>
    </row>
    <row r="8045" spans="1:4" x14ac:dyDescent="0.25">
      <c r="A8045" s="71">
        <v>100607</v>
      </c>
      <c r="B8045" s="70" t="s">
        <v>19415</v>
      </c>
      <c r="C8045" s="71" t="s">
        <v>14</v>
      </c>
      <c r="D8045" s="72">
        <v>748.96</v>
      </c>
    </row>
    <row r="8046" spans="1:4" x14ac:dyDescent="0.25">
      <c r="A8046" s="71">
        <v>100608</v>
      </c>
      <c r="B8046" s="70" t="s">
        <v>19416</v>
      </c>
      <c r="C8046" s="71" t="s">
        <v>14</v>
      </c>
      <c r="D8046" s="72">
        <v>1091.67</v>
      </c>
    </row>
    <row r="8047" spans="1:4" x14ac:dyDescent="0.25">
      <c r="A8047" s="71">
        <v>100582</v>
      </c>
      <c r="B8047" s="70" t="s">
        <v>19417</v>
      </c>
      <c r="C8047" s="71" t="s">
        <v>14</v>
      </c>
      <c r="D8047" s="72">
        <v>729.45</v>
      </c>
    </row>
    <row r="8048" spans="1:4" x14ac:dyDescent="0.25">
      <c r="A8048" s="71">
        <v>100581</v>
      </c>
      <c r="B8048" s="70" t="s">
        <v>19418</v>
      </c>
      <c r="C8048" s="71" t="s">
        <v>14</v>
      </c>
      <c r="D8048" s="72">
        <v>650.39</v>
      </c>
    </row>
    <row r="8049" spans="1:4" x14ac:dyDescent="0.25">
      <c r="A8049" s="71">
        <v>100613</v>
      </c>
      <c r="B8049" s="70" t="s">
        <v>19419</v>
      </c>
      <c r="C8049" s="71" t="s">
        <v>14</v>
      </c>
      <c r="D8049" s="72">
        <v>1610.46</v>
      </c>
    </row>
    <row r="8050" spans="1:4" x14ac:dyDescent="0.25">
      <c r="A8050" s="71">
        <v>100610</v>
      </c>
      <c r="B8050" s="70" t="s">
        <v>19420</v>
      </c>
      <c r="C8050" s="71" t="s">
        <v>14</v>
      </c>
      <c r="D8050" s="72">
        <v>768.17</v>
      </c>
    </row>
    <row r="8051" spans="1:4" x14ac:dyDescent="0.25">
      <c r="A8051" s="71">
        <v>100611</v>
      </c>
      <c r="B8051" s="70" t="s">
        <v>19421</v>
      </c>
      <c r="C8051" s="71" t="s">
        <v>14</v>
      </c>
      <c r="D8051" s="72">
        <v>922.18</v>
      </c>
    </row>
    <row r="8052" spans="1:4" x14ac:dyDescent="0.25">
      <c r="A8052" s="71">
        <v>100612</v>
      </c>
      <c r="B8052" s="70" t="s">
        <v>19422</v>
      </c>
      <c r="C8052" s="71" t="s">
        <v>14</v>
      </c>
      <c r="D8052" s="72">
        <v>1114.68</v>
      </c>
    </row>
    <row r="8053" spans="1:4" x14ac:dyDescent="0.25">
      <c r="A8053" s="71">
        <v>100584</v>
      </c>
      <c r="B8053" s="70" t="s">
        <v>19423</v>
      </c>
      <c r="C8053" s="71" t="s">
        <v>14</v>
      </c>
      <c r="D8053" s="72">
        <v>724.42</v>
      </c>
    </row>
    <row r="8054" spans="1:4" x14ac:dyDescent="0.25">
      <c r="A8054" s="71">
        <v>100583</v>
      </c>
      <c r="B8054" s="70" t="s">
        <v>19424</v>
      </c>
      <c r="C8054" s="71" t="s">
        <v>14</v>
      </c>
      <c r="D8054" s="72">
        <v>676.03</v>
      </c>
    </row>
    <row r="8055" spans="1:4" x14ac:dyDescent="0.25">
      <c r="A8055" s="71">
        <v>100616</v>
      </c>
      <c r="B8055" s="70" t="s">
        <v>19425</v>
      </c>
      <c r="C8055" s="71" t="s">
        <v>14</v>
      </c>
      <c r="D8055" s="72">
        <v>1672.43</v>
      </c>
    </row>
    <row r="8056" spans="1:4" x14ac:dyDescent="0.25">
      <c r="A8056" s="71">
        <v>100614</v>
      </c>
      <c r="B8056" s="70" t="s">
        <v>19426</v>
      </c>
      <c r="C8056" s="71" t="s">
        <v>14</v>
      </c>
      <c r="D8056" s="72">
        <v>963.92</v>
      </c>
    </row>
    <row r="8057" spans="1:4" x14ac:dyDescent="0.25">
      <c r="A8057" s="71">
        <v>100615</v>
      </c>
      <c r="B8057" s="70" t="s">
        <v>19427</v>
      </c>
      <c r="C8057" s="71" t="s">
        <v>14</v>
      </c>
      <c r="D8057" s="72">
        <v>1160.6400000000001</v>
      </c>
    </row>
    <row r="8058" spans="1:4" x14ac:dyDescent="0.25">
      <c r="A8058" s="71">
        <v>100586</v>
      </c>
      <c r="B8058" s="70" t="s">
        <v>19428</v>
      </c>
      <c r="C8058" s="71" t="s">
        <v>14</v>
      </c>
      <c r="D8058" s="72">
        <v>803.51</v>
      </c>
    </row>
    <row r="8059" spans="1:4" x14ac:dyDescent="0.25">
      <c r="A8059" s="71">
        <v>100585</v>
      </c>
      <c r="B8059" s="70" t="s">
        <v>19429</v>
      </c>
      <c r="C8059" s="71" t="s">
        <v>14</v>
      </c>
      <c r="D8059" s="72">
        <v>726.11</v>
      </c>
    </row>
    <row r="8060" spans="1:4" x14ac:dyDescent="0.25">
      <c r="A8060" s="71">
        <v>100618</v>
      </c>
      <c r="B8060" s="70" t="s">
        <v>19430</v>
      </c>
      <c r="C8060" s="71" t="s">
        <v>14</v>
      </c>
      <c r="D8060" s="72">
        <v>1738.66</v>
      </c>
    </row>
    <row r="8061" spans="1:4" x14ac:dyDescent="0.25">
      <c r="A8061" s="71">
        <v>100617</v>
      </c>
      <c r="B8061" s="70" t="s">
        <v>19431</v>
      </c>
      <c r="C8061" s="71" t="s">
        <v>14</v>
      </c>
      <c r="D8061" s="72">
        <v>1206.54</v>
      </c>
    </row>
    <row r="8062" spans="1:4" x14ac:dyDescent="0.25">
      <c r="A8062" s="71">
        <v>100588</v>
      </c>
      <c r="B8062" s="70" t="s">
        <v>19432</v>
      </c>
      <c r="C8062" s="71" t="s">
        <v>14</v>
      </c>
      <c r="D8062" s="72">
        <v>837.86</v>
      </c>
    </row>
    <row r="8063" spans="1:4" x14ac:dyDescent="0.25">
      <c r="A8063" s="71">
        <v>100587</v>
      </c>
      <c r="B8063" s="70" t="s">
        <v>19433</v>
      </c>
      <c r="C8063" s="71" t="s">
        <v>14</v>
      </c>
      <c r="D8063" s="72">
        <v>777.82</v>
      </c>
    </row>
    <row r="8064" spans="1:4" x14ac:dyDescent="0.25">
      <c r="A8064" s="71">
        <v>100590</v>
      </c>
      <c r="B8064" s="70" t="s">
        <v>19434</v>
      </c>
      <c r="C8064" s="71" t="s">
        <v>14</v>
      </c>
      <c r="D8064" s="72">
        <v>903.06</v>
      </c>
    </row>
    <row r="8065" spans="1:4" x14ac:dyDescent="0.25">
      <c r="A8065" s="71">
        <v>100589</v>
      </c>
      <c r="B8065" s="70" t="s">
        <v>19435</v>
      </c>
      <c r="C8065" s="71" t="s">
        <v>14</v>
      </c>
      <c r="D8065" s="72">
        <v>843.55</v>
      </c>
    </row>
    <row r="8066" spans="1:4" x14ac:dyDescent="0.25">
      <c r="A8066" s="71">
        <v>100592</v>
      </c>
      <c r="B8066" s="70" t="s">
        <v>19436</v>
      </c>
      <c r="C8066" s="71" t="s">
        <v>14</v>
      </c>
      <c r="D8066" s="72">
        <v>894.57</v>
      </c>
    </row>
    <row r="8067" spans="1:4" x14ac:dyDescent="0.25">
      <c r="A8067" s="71">
        <v>100591</v>
      </c>
      <c r="B8067" s="70" t="s">
        <v>19437</v>
      </c>
      <c r="C8067" s="71" t="s">
        <v>14</v>
      </c>
      <c r="D8067" s="72">
        <v>830.57</v>
      </c>
    </row>
    <row r="8068" spans="1:4" x14ac:dyDescent="0.25">
      <c r="A8068" s="71">
        <v>100594</v>
      </c>
      <c r="B8068" s="70" t="s">
        <v>19438</v>
      </c>
      <c r="C8068" s="71" t="s">
        <v>14</v>
      </c>
      <c r="D8068" s="72">
        <v>983.33</v>
      </c>
    </row>
    <row r="8069" spans="1:4" x14ac:dyDescent="0.25">
      <c r="A8069" s="71">
        <v>100593</v>
      </c>
      <c r="B8069" s="70" t="s">
        <v>19439</v>
      </c>
      <c r="C8069" s="71" t="s">
        <v>14</v>
      </c>
      <c r="D8069" s="72">
        <v>899.43</v>
      </c>
    </row>
    <row r="8070" spans="1:4" x14ac:dyDescent="0.25">
      <c r="A8070" s="71">
        <v>100596</v>
      </c>
      <c r="B8070" s="70" t="s">
        <v>19440</v>
      </c>
      <c r="C8070" s="71" t="s">
        <v>14</v>
      </c>
      <c r="D8070" s="72">
        <v>1176.05</v>
      </c>
    </row>
    <row r="8071" spans="1:4" x14ac:dyDescent="0.25">
      <c r="A8071" s="71">
        <v>100595</v>
      </c>
      <c r="B8071" s="70" t="s">
        <v>19441</v>
      </c>
      <c r="C8071" s="71" t="s">
        <v>14</v>
      </c>
      <c r="D8071" s="72">
        <v>1062.51</v>
      </c>
    </row>
    <row r="8072" spans="1:4" x14ac:dyDescent="0.25">
      <c r="A8072" s="71">
        <v>100598</v>
      </c>
      <c r="B8072" s="70" t="s">
        <v>19442</v>
      </c>
      <c r="C8072" s="71" t="s">
        <v>14</v>
      </c>
      <c r="D8072" s="72">
        <v>1303.71</v>
      </c>
    </row>
    <row r="8073" spans="1:4" x14ac:dyDescent="0.25">
      <c r="A8073" s="71">
        <v>100597</v>
      </c>
      <c r="B8073" s="70" t="s">
        <v>19443</v>
      </c>
      <c r="C8073" s="71" t="s">
        <v>14</v>
      </c>
      <c r="D8073" s="72">
        <v>1209.8900000000001</v>
      </c>
    </row>
    <row r="8074" spans="1:4" x14ac:dyDescent="0.25">
      <c r="A8074" s="71">
        <v>100603</v>
      </c>
      <c r="B8074" s="70" t="s">
        <v>19444</v>
      </c>
      <c r="C8074" s="71" t="s">
        <v>14</v>
      </c>
      <c r="D8074" s="72">
        <v>1494.27</v>
      </c>
    </row>
    <row r="8075" spans="1:4" x14ac:dyDescent="0.25">
      <c r="A8075" s="71">
        <v>100599</v>
      </c>
      <c r="B8075" s="70" t="s">
        <v>19445</v>
      </c>
      <c r="C8075" s="71" t="s">
        <v>14</v>
      </c>
      <c r="D8075" s="72">
        <v>601.98</v>
      </c>
    </row>
    <row r="8076" spans="1:4" x14ac:dyDescent="0.25">
      <c r="A8076" s="71">
        <v>100600</v>
      </c>
      <c r="B8076" s="70" t="s">
        <v>19446</v>
      </c>
      <c r="C8076" s="71" t="s">
        <v>14</v>
      </c>
      <c r="D8076" s="72">
        <v>689.55</v>
      </c>
    </row>
    <row r="8077" spans="1:4" x14ac:dyDescent="0.25">
      <c r="A8077" s="71">
        <v>100601</v>
      </c>
      <c r="B8077" s="70" t="s">
        <v>19447</v>
      </c>
      <c r="C8077" s="71" t="s">
        <v>14</v>
      </c>
      <c r="D8077" s="72">
        <v>836.82</v>
      </c>
    </row>
    <row r="8078" spans="1:4" x14ac:dyDescent="0.25">
      <c r="A8078" s="71">
        <v>100602</v>
      </c>
      <c r="B8078" s="70" t="s">
        <v>19448</v>
      </c>
      <c r="C8078" s="71" t="s">
        <v>14</v>
      </c>
      <c r="D8078" s="72">
        <v>1020.88</v>
      </c>
    </row>
    <row r="8079" spans="1:4" x14ac:dyDescent="0.25">
      <c r="A8079" s="71">
        <v>100578</v>
      </c>
      <c r="B8079" s="70" t="s">
        <v>19449</v>
      </c>
      <c r="C8079" s="71" t="s">
        <v>14</v>
      </c>
      <c r="D8079" s="72">
        <v>577.39</v>
      </c>
    </row>
    <row r="8080" spans="1:4" x14ac:dyDescent="0.25">
      <c r="A8080" s="71">
        <v>105975</v>
      </c>
      <c r="B8080" s="70" t="s">
        <v>19450</v>
      </c>
      <c r="C8080" s="71" t="s">
        <v>16</v>
      </c>
      <c r="D8080" s="72">
        <v>0</v>
      </c>
    </row>
    <row r="8081" spans="1:4" x14ac:dyDescent="0.25">
      <c r="A8081" s="71">
        <v>105976</v>
      </c>
      <c r="B8081" s="70" t="s">
        <v>19451</v>
      </c>
      <c r="C8081" s="71" t="s">
        <v>16</v>
      </c>
      <c r="D8081" s="72">
        <v>0</v>
      </c>
    </row>
    <row r="8082" spans="1:4" x14ac:dyDescent="0.25">
      <c r="A8082" s="71">
        <v>105977</v>
      </c>
      <c r="B8082" s="70" t="s">
        <v>19452</v>
      </c>
      <c r="C8082" s="71" t="s">
        <v>16</v>
      </c>
      <c r="D8082" s="72">
        <v>0</v>
      </c>
    </row>
    <row r="8083" spans="1:4" x14ac:dyDescent="0.25">
      <c r="A8083" s="71">
        <v>105978</v>
      </c>
      <c r="B8083" s="70" t="s">
        <v>19453</v>
      </c>
      <c r="C8083" s="71" t="s">
        <v>16</v>
      </c>
      <c r="D8083" s="72">
        <v>0</v>
      </c>
    </row>
    <row r="8084" spans="1:4" x14ac:dyDescent="0.25">
      <c r="A8084" s="71">
        <v>105970</v>
      </c>
      <c r="B8084" s="70" t="s">
        <v>19454</v>
      </c>
      <c r="C8084" s="71" t="s">
        <v>14</v>
      </c>
      <c r="D8084" s="72">
        <v>0</v>
      </c>
    </row>
    <row r="8085" spans="1:4" x14ac:dyDescent="0.25">
      <c r="A8085" s="71">
        <v>105972</v>
      </c>
      <c r="B8085" s="70" t="s">
        <v>19455</v>
      </c>
      <c r="C8085" s="71" t="s">
        <v>14</v>
      </c>
      <c r="D8085" s="72">
        <v>0</v>
      </c>
    </row>
    <row r="8086" spans="1:4" x14ac:dyDescent="0.25">
      <c r="A8086" s="71">
        <v>105973</v>
      </c>
      <c r="B8086" s="70" t="s">
        <v>19456</v>
      </c>
      <c r="C8086" s="71" t="s">
        <v>14</v>
      </c>
      <c r="D8086" s="72">
        <v>0</v>
      </c>
    </row>
    <row r="8087" spans="1:4" x14ac:dyDescent="0.25">
      <c r="A8087" s="71">
        <v>105974</v>
      </c>
      <c r="B8087" s="70" t="s">
        <v>19457</v>
      </c>
      <c r="C8087" s="71" t="s">
        <v>14</v>
      </c>
      <c r="D8087" s="72">
        <v>0</v>
      </c>
    </row>
    <row r="8088" spans="1:4" x14ac:dyDescent="0.25">
      <c r="A8088" s="71">
        <v>105971</v>
      </c>
      <c r="B8088" s="70" t="s">
        <v>19458</v>
      </c>
      <c r="C8088" s="71" t="s">
        <v>14</v>
      </c>
      <c r="D8088" s="72">
        <v>0</v>
      </c>
    </row>
    <row r="8089" spans="1:4" x14ac:dyDescent="0.25">
      <c r="A8089" s="71">
        <v>105967</v>
      </c>
      <c r="B8089" s="70" t="s">
        <v>19459</v>
      </c>
      <c r="C8089" s="71" t="s">
        <v>14</v>
      </c>
      <c r="D8089" s="72">
        <v>0</v>
      </c>
    </row>
    <row r="8090" spans="1:4" x14ac:dyDescent="0.25">
      <c r="A8090" s="71">
        <v>105968</v>
      </c>
      <c r="B8090" s="70" t="s">
        <v>19460</v>
      </c>
      <c r="C8090" s="71" t="s">
        <v>14</v>
      </c>
      <c r="D8090" s="72">
        <v>0</v>
      </c>
    </row>
    <row r="8091" spans="1:4" x14ac:dyDescent="0.25">
      <c r="A8091" s="71">
        <v>105969</v>
      </c>
      <c r="B8091" s="70" t="s">
        <v>19461</v>
      </c>
      <c r="C8091" s="71" t="s">
        <v>14</v>
      </c>
      <c r="D8091" s="72">
        <v>0</v>
      </c>
    </row>
    <row r="8092" spans="1:4" x14ac:dyDescent="0.25">
      <c r="A8092" s="71">
        <v>100623</v>
      </c>
      <c r="B8092" s="70" t="s">
        <v>19462</v>
      </c>
      <c r="C8092" s="71" t="s">
        <v>14</v>
      </c>
      <c r="D8092" s="72">
        <v>2206.7600000000002</v>
      </c>
    </row>
    <row r="8093" spans="1:4" x14ac:dyDescent="0.25">
      <c r="A8093" s="71">
        <v>105964</v>
      </c>
      <c r="B8093" s="70" t="s">
        <v>19463</v>
      </c>
      <c r="C8093" s="71" t="s">
        <v>14</v>
      </c>
      <c r="D8093" s="72">
        <v>0</v>
      </c>
    </row>
    <row r="8094" spans="1:4" x14ac:dyDescent="0.25">
      <c r="A8094" s="71">
        <v>105965</v>
      </c>
      <c r="B8094" s="70" t="s">
        <v>19464</v>
      </c>
      <c r="C8094" s="71" t="s">
        <v>14</v>
      </c>
      <c r="D8094" s="72">
        <v>0</v>
      </c>
    </row>
    <row r="8095" spans="1:4" x14ac:dyDescent="0.25">
      <c r="A8095" s="71">
        <v>105966</v>
      </c>
      <c r="B8095" s="70" t="s">
        <v>19465</v>
      </c>
      <c r="C8095" s="71" t="s">
        <v>14</v>
      </c>
      <c r="D8095" s="72">
        <v>0</v>
      </c>
    </row>
    <row r="8096" spans="1:4" x14ac:dyDescent="0.25">
      <c r="A8096" s="71">
        <v>100621</v>
      </c>
      <c r="B8096" s="70" t="s">
        <v>19466</v>
      </c>
      <c r="C8096" s="71" t="s">
        <v>14</v>
      </c>
      <c r="D8096" s="72">
        <v>2761.89</v>
      </c>
    </row>
    <row r="8097" spans="1:4" x14ac:dyDescent="0.25">
      <c r="A8097" s="71">
        <v>105960</v>
      </c>
      <c r="B8097" s="70" t="s">
        <v>19467</v>
      </c>
      <c r="C8097" s="71" t="s">
        <v>14</v>
      </c>
      <c r="D8097" s="72">
        <v>0</v>
      </c>
    </row>
    <row r="8098" spans="1:4" x14ac:dyDescent="0.25">
      <c r="A8098" s="71">
        <v>105961</v>
      </c>
      <c r="B8098" s="70" t="s">
        <v>19468</v>
      </c>
      <c r="C8098" s="71" t="s">
        <v>14</v>
      </c>
      <c r="D8098" s="72">
        <v>0</v>
      </c>
    </row>
    <row r="8099" spans="1:4" x14ac:dyDescent="0.25">
      <c r="A8099" s="71">
        <v>105962</v>
      </c>
      <c r="B8099" s="70" t="s">
        <v>19469</v>
      </c>
      <c r="C8099" s="71" t="s">
        <v>14</v>
      </c>
      <c r="D8099" s="72">
        <v>0</v>
      </c>
    </row>
    <row r="8100" spans="1:4" x14ac:dyDescent="0.25">
      <c r="A8100" s="71">
        <v>105963</v>
      </c>
      <c r="B8100" s="70" t="s">
        <v>19470</v>
      </c>
      <c r="C8100" s="71" t="s">
        <v>14</v>
      </c>
      <c r="D8100" s="72">
        <v>0</v>
      </c>
    </row>
    <row r="8101" spans="1:4" x14ac:dyDescent="0.25">
      <c r="A8101" s="71">
        <v>100622</v>
      </c>
      <c r="B8101" s="70" t="s">
        <v>19471</v>
      </c>
      <c r="C8101" s="71" t="s">
        <v>14</v>
      </c>
      <c r="D8101" s="72">
        <v>2147.5</v>
      </c>
    </row>
    <row r="8102" spans="1:4" x14ac:dyDescent="0.25">
      <c r="A8102" s="71">
        <v>105956</v>
      </c>
      <c r="B8102" s="70" t="s">
        <v>19472</v>
      </c>
      <c r="C8102" s="71" t="s">
        <v>14</v>
      </c>
      <c r="D8102" s="72">
        <v>0</v>
      </c>
    </row>
    <row r="8103" spans="1:4" x14ac:dyDescent="0.25">
      <c r="A8103" s="71">
        <v>105957</v>
      </c>
      <c r="B8103" s="70" t="s">
        <v>19473</v>
      </c>
      <c r="C8103" s="71" t="s">
        <v>14</v>
      </c>
      <c r="D8103" s="72">
        <v>0</v>
      </c>
    </row>
    <row r="8104" spans="1:4" x14ac:dyDescent="0.25">
      <c r="A8104" s="71">
        <v>105958</v>
      </c>
      <c r="B8104" s="70" t="s">
        <v>19474</v>
      </c>
      <c r="C8104" s="71" t="s">
        <v>14</v>
      </c>
      <c r="D8104" s="72">
        <v>1933.13</v>
      </c>
    </row>
    <row r="8105" spans="1:4" x14ac:dyDescent="0.25">
      <c r="A8105" s="71">
        <v>105959</v>
      </c>
      <c r="B8105" s="70" t="s">
        <v>19475</v>
      </c>
      <c r="C8105" s="71" t="s">
        <v>14</v>
      </c>
      <c r="D8105" s="72">
        <v>0</v>
      </c>
    </row>
    <row r="8106" spans="1:4" x14ac:dyDescent="0.25">
      <c r="A8106" s="71">
        <v>100620</v>
      </c>
      <c r="B8106" s="70" t="s">
        <v>19476</v>
      </c>
      <c r="C8106" s="71" t="s">
        <v>14</v>
      </c>
      <c r="D8106" s="72">
        <v>2475.36</v>
      </c>
    </row>
    <row r="8107" spans="1:4" x14ac:dyDescent="0.25">
      <c r="A8107" s="71">
        <v>105951</v>
      </c>
      <c r="B8107" s="70" t="s">
        <v>19477</v>
      </c>
      <c r="C8107" s="71" t="s">
        <v>14</v>
      </c>
      <c r="D8107" s="72">
        <v>0</v>
      </c>
    </row>
    <row r="8108" spans="1:4" x14ac:dyDescent="0.25">
      <c r="A8108" s="71">
        <v>105952</v>
      </c>
      <c r="B8108" s="70" t="s">
        <v>19478</v>
      </c>
      <c r="C8108" s="71" t="s">
        <v>14</v>
      </c>
      <c r="D8108" s="72">
        <v>0</v>
      </c>
    </row>
    <row r="8109" spans="1:4" x14ac:dyDescent="0.25">
      <c r="A8109" s="71">
        <v>105953</v>
      </c>
      <c r="B8109" s="70" t="s">
        <v>19479</v>
      </c>
      <c r="C8109" s="71" t="s">
        <v>14</v>
      </c>
      <c r="D8109" s="72">
        <v>1673.29</v>
      </c>
    </row>
    <row r="8110" spans="1:4" x14ac:dyDescent="0.25">
      <c r="A8110" s="71">
        <v>105954</v>
      </c>
      <c r="B8110" s="70" t="s">
        <v>19480</v>
      </c>
      <c r="C8110" s="71" t="s">
        <v>14</v>
      </c>
      <c r="D8110" s="72">
        <v>0</v>
      </c>
    </row>
    <row r="8111" spans="1:4" x14ac:dyDescent="0.25">
      <c r="A8111" s="71">
        <v>105955</v>
      </c>
      <c r="B8111" s="70" t="s">
        <v>19481</v>
      </c>
      <c r="C8111" s="71" t="s">
        <v>14</v>
      </c>
      <c r="D8111" s="72">
        <v>2225.4299999999998</v>
      </c>
    </row>
    <row r="8112" spans="1:4" x14ac:dyDescent="0.25">
      <c r="A8112" s="71">
        <v>105946</v>
      </c>
      <c r="B8112" s="70" t="s">
        <v>19482</v>
      </c>
      <c r="C8112" s="71" t="s">
        <v>14</v>
      </c>
      <c r="D8112" s="72">
        <v>0</v>
      </c>
    </row>
    <row r="8113" spans="1:4" x14ac:dyDescent="0.25">
      <c r="A8113" s="71">
        <v>105947</v>
      </c>
      <c r="B8113" s="70" t="s">
        <v>19483</v>
      </c>
      <c r="C8113" s="71" t="s">
        <v>14</v>
      </c>
      <c r="D8113" s="72">
        <v>0</v>
      </c>
    </row>
    <row r="8114" spans="1:4" x14ac:dyDescent="0.25">
      <c r="A8114" s="71">
        <v>105948</v>
      </c>
      <c r="B8114" s="70" t="s">
        <v>19484</v>
      </c>
      <c r="C8114" s="71" t="s">
        <v>14</v>
      </c>
      <c r="D8114" s="72">
        <v>0</v>
      </c>
    </row>
    <row r="8115" spans="1:4" x14ac:dyDescent="0.25">
      <c r="A8115" s="71">
        <v>105949</v>
      </c>
      <c r="B8115" s="70" t="s">
        <v>19485</v>
      </c>
      <c r="C8115" s="71" t="s">
        <v>14</v>
      </c>
      <c r="D8115" s="72">
        <v>0</v>
      </c>
    </row>
    <row r="8116" spans="1:4" x14ac:dyDescent="0.25">
      <c r="A8116" s="71">
        <v>105950</v>
      </c>
      <c r="B8116" s="70" t="s">
        <v>19486</v>
      </c>
      <c r="C8116" s="71" t="s">
        <v>14</v>
      </c>
      <c r="D8116" s="72">
        <v>0</v>
      </c>
    </row>
    <row r="8117" spans="1:4" x14ac:dyDescent="0.25">
      <c r="A8117" s="71">
        <v>100619</v>
      </c>
      <c r="B8117" s="70" t="s">
        <v>19487</v>
      </c>
      <c r="C8117" s="71" t="s">
        <v>14</v>
      </c>
      <c r="D8117" s="72">
        <v>563</v>
      </c>
    </row>
    <row r="8118" spans="1:4" x14ac:dyDescent="0.25">
      <c r="A8118" s="71">
        <v>99283</v>
      </c>
      <c r="B8118" s="70" t="s">
        <v>7564</v>
      </c>
      <c r="C8118" s="71" t="s">
        <v>16</v>
      </c>
      <c r="D8118" s="72">
        <v>1105.96</v>
      </c>
    </row>
    <row r="8119" spans="1:4" x14ac:dyDescent="0.25">
      <c r="A8119" s="71">
        <v>99293</v>
      </c>
      <c r="B8119" s="70" t="s">
        <v>7565</v>
      </c>
      <c r="C8119" s="71" t="s">
        <v>16</v>
      </c>
      <c r="D8119" s="72">
        <v>1337.53</v>
      </c>
    </row>
    <row r="8120" spans="1:4" x14ac:dyDescent="0.25">
      <c r="A8120" s="71">
        <v>99243</v>
      </c>
      <c r="B8120" s="70" t="s">
        <v>7566</v>
      </c>
      <c r="C8120" s="71" t="s">
        <v>16</v>
      </c>
      <c r="D8120" s="72">
        <v>1569.05</v>
      </c>
    </row>
    <row r="8121" spans="1:4" x14ac:dyDescent="0.25">
      <c r="A8121" s="71">
        <v>99249</v>
      </c>
      <c r="B8121" s="70" t="s">
        <v>7567</v>
      </c>
      <c r="C8121" s="71" t="s">
        <v>16</v>
      </c>
      <c r="D8121" s="72">
        <v>1916.46</v>
      </c>
    </row>
    <row r="8122" spans="1:4" x14ac:dyDescent="0.25">
      <c r="A8122" s="71">
        <v>99278</v>
      </c>
      <c r="B8122" s="70" t="s">
        <v>7568</v>
      </c>
      <c r="C8122" s="71" t="s">
        <v>16</v>
      </c>
      <c r="D8122" s="72">
        <v>418.13</v>
      </c>
    </row>
    <row r="8123" spans="1:4" x14ac:dyDescent="0.25">
      <c r="A8123" s="71">
        <v>99288</v>
      </c>
      <c r="B8123" s="70" t="s">
        <v>7569</v>
      </c>
      <c r="C8123" s="71" t="s">
        <v>16</v>
      </c>
      <c r="D8123" s="72">
        <v>552.67999999999995</v>
      </c>
    </row>
    <row r="8124" spans="1:4" x14ac:dyDescent="0.25">
      <c r="A8124" s="71">
        <v>99240</v>
      </c>
      <c r="B8124" s="70" t="s">
        <v>7570</v>
      </c>
      <c r="C8124" s="71" t="s">
        <v>16</v>
      </c>
      <c r="D8124" s="72">
        <v>736.66</v>
      </c>
    </row>
    <row r="8125" spans="1:4" x14ac:dyDescent="0.25">
      <c r="A8125" s="71">
        <v>99246</v>
      </c>
      <c r="B8125" s="70" t="s">
        <v>7571</v>
      </c>
      <c r="C8125" s="71" t="s">
        <v>16</v>
      </c>
      <c r="D8125" s="72">
        <v>1010.42</v>
      </c>
    </row>
    <row r="8126" spans="1:4" x14ac:dyDescent="0.25">
      <c r="A8126" s="71">
        <v>97981</v>
      </c>
      <c r="B8126" s="70" t="s">
        <v>7572</v>
      </c>
      <c r="C8126" s="71" t="s">
        <v>16</v>
      </c>
      <c r="D8126" s="72">
        <v>1180.1500000000001</v>
      </c>
    </row>
    <row r="8127" spans="1:4" x14ac:dyDescent="0.25">
      <c r="A8127" s="71">
        <v>97985</v>
      </c>
      <c r="B8127" s="70" t="s">
        <v>19488</v>
      </c>
      <c r="C8127" s="71" t="s">
        <v>16</v>
      </c>
      <c r="D8127" s="72">
        <v>1421.42</v>
      </c>
    </row>
    <row r="8128" spans="1:4" x14ac:dyDescent="0.25">
      <c r="A8128" s="71">
        <v>97989</v>
      </c>
      <c r="B8128" s="70" t="s">
        <v>7573</v>
      </c>
      <c r="C8128" s="71" t="s">
        <v>16</v>
      </c>
      <c r="D8128" s="72">
        <v>1662.64</v>
      </c>
    </row>
    <row r="8129" spans="1:4" x14ac:dyDescent="0.25">
      <c r="A8129" s="71">
        <v>97993</v>
      </c>
      <c r="B8129" s="70" t="s">
        <v>19489</v>
      </c>
      <c r="C8129" s="71" t="s">
        <v>16</v>
      </c>
      <c r="D8129" s="72">
        <v>2024.62</v>
      </c>
    </row>
    <row r="8130" spans="1:4" x14ac:dyDescent="0.25">
      <c r="A8130" s="71">
        <v>98409</v>
      </c>
      <c r="B8130" s="70" t="s">
        <v>7574</v>
      </c>
      <c r="C8130" s="71" t="s">
        <v>16</v>
      </c>
      <c r="D8130" s="72">
        <v>420.23</v>
      </c>
    </row>
    <row r="8131" spans="1:4" x14ac:dyDescent="0.25">
      <c r="A8131" s="71">
        <v>97983</v>
      </c>
      <c r="B8131" s="70" t="s">
        <v>7575</v>
      </c>
      <c r="C8131" s="71" t="s">
        <v>16</v>
      </c>
      <c r="D8131" s="72">
        <v>555.44000000000005</v>
      </c>
    </row>
    <row r="8132" spans="1:4" x14ac:dyDescent="0.25">
      <c r="A8132" s="71">
        <v>97987</v>
      </c>
      <c r="B8132" s="70" t="s">
        <v>7576</v>
      </c>
      <c r="C8132" s="71" t="s">
        <v>16</v>
      </c>
      <c r="D8132" s="72">
        <v>740.12</v>
      </c>
    </row>
    <row r="8133" spans="1:4" x14ac:dyDescent="0.25">
      <c r="A8133" s="71">
        <v>97991</v>
      </c>
      <c r="B8133" s="70" t="s">
        <v>19490</v>
      </c>
      <c r="C8133" s="71" t="s">
        <v>16</v>
      </c>
      <c r="D8133" s="72">
        <v>1015.15</v>
      </c>
    </row>
    <row r="8134" spans="1:4" x14ac:dyDescent="0.25">
      <c r="A8134" s="71">
        <v>99241</v>
      </c>
      <c r="B8134" s="70" t="s">
        <v>7577</v>
      </c>
      <c r="C8134" s="71" t="s">
        <v>16</v>
      </c>
      <c r="D8134" s="72">
        <v>1822.09</v>
      </c>
    </row>
    <row r="8135" spans="1:4" x14ac:dyDescent="0.25">
      <c r="A8135" s="71">
        <v>99247</v>
      </c>
      <c r="B8135" s="70" t="s">
        <v>7578</v>
      </c>
      <c r="C8135" s="71" t="s">
        <v>16</v>
      </c>
      <c r="D8135" s="72">
        <v>2077.9899999999998</v>
      </c>
    </row>
    <row r="8136" spans="1:4" x14ac:dyDescent="0.25">
      <c r="A8136" s="71">
        <v>99263</v>
      </c>
      <c r="B8136" s="70" t="s">
        <v>7579</v>
      </c>
      <c r="C8136" s="71" t="s">
        <v>16</v>
      </c>
      <c r="D8136" s="72">
        <v>2333.94</v>
      </c>
    </row>
    <row r="8137" spans="1:4" x14ac:dyDescent="0.25">
      <c r="A8137" s="71">
        <v>99276</v>
      </c>
      <c r="B8137" s="70" t="s">
        <v>7580</v>
      </c>
      <c r="C8137" s="71" t="s">
        <v>16</v>
      </c>
      <c r="D8137" s="72">
        <v>2589.89</v>
      </c>
    </row>
    <row r="8138" spans="1:4" x14ac:dyDescent="0.25">
      <c r="A8138" s="71">
        <v>99291</v>
      </c>
      <c r="B8138" s="70" t="s">
        <v>7581</v>
      </c>
      <c r="C8138" s="71" t="s">
        <v>16</v>
      </c>
      <c r="D8138" s="72">
        <v>2845.76</v>
      </c>
    </row>
    <row r="8139" spans="1:4" x14ac:dyDescent="0.25">
      <c r="A8139" s="71">
        <v>99297</v>
      </c>
      <c r="B8139" s="70" t="s">
        <v>7582</v>
      </c>
      <c r="C8139" s="71" t="s">
        <v>16</v>
      </c>
      <c r="D8139" s="72">
        <v>3121.86</v>
      </c>
    </row>
    <row r="8140" spans="1:4" x14ac:dyDescent="0.25">
      <c r="A8140" s="71">
        <v>99254</v>
      </c>
      <c r="B8140" s="70" t="s">
        <v>7583</v>
      </c>
      <c r="C8140" s="71" t="s">
        <v>16</v>
      </c>
      <c r="D8140" s="72">
        <v>1310.27</v>
      </c>
    </row>
    <row r="8141" spans="1:4" x14ac:dyDescent="0.25">
      <c r="A8141" s="71">
        <v>99261</v>
      </c>
      <c r="B8141" s="70" t="s">
        <v>7584</v>
      </c>
      <c r="C8141" s="71" t="s">
        <v>16</v>
      </c>
      <c r="D8141" s="72">
        <v>1566.16</v>
      </c>
    </row>
    <row r="8142" spans="1:4" x14ac:dyDescent="0.25">
      <c r="A8142" s="71">
        <v>99266</v>
      </c>
      <c r="B8142" s="70" t="s">
        <v>7585</v>
      </c>
      <c r="C8142" s="71" t="s">
        <v>16</v>
      </c>
      <c r="D8142" s="72">
        <v>1822.09</v>
      </c>
    </row>
    <row r="8143" spans="1:4" x14ac:dyDescent="0.25">
      <c r="A8143" s="71">
        <v>99269</v>
      </c>
      <c r="B8143" s="70" t="s">
        <v>7586</v>
      </c>
      <c r="C8143" s="71" t="s">
        <v>16</v>
      </c>
      <c r="D8143" s="72">
        <v>2077.9899999999998</v>
      </c>
    </row>
    <row r="8144" spans="1:4" x14ac:dyDescent="0.25">
      <c r="A8144" s="71">
        <v>99277</v>
      </c>
      <c r="B8144" s="70" t="s">
        <v>7587</v>
      </c>
      <c r="C8144" s="71" t="s">
        <v>16</v>
      </c>
      <c r="D8144" s="72">
        <v>2333.94</v>
      </c>
    </row>
    <row r="8145" spans="1:4" x14ac:dyDescent="0.25">
      <c r="A8145" s="71">
        <v>99281</v>
      </c>
      <c r="B8145" s="70" t="s">
        <v>7588</v>
      </c>
      <c r="C8145" s="71" t="s">
        <v>16</v>
      </c>
      <c r="D8145" s="72">
        <v>2589.89</v>
      </c>
    </row>
    <row r="8146" spans="1:4" x14ac:dyDescent="0.25">
      <c r="A8146" s="71">
        <v>99289</v>
      </c>
      <c r="B8146" s="70" t="s">
        <v>7589</v>
      </c>
      <c r="C8146" s="71" t="s">
        <v>16</v>
      </c>
      <c r="D8146" s="72">
        <v>2845.76</v>
      </c>
    </row>
    <row r="8147" spans="1:4" x14ac:dyDescent="0.25">
      <c r="A8147" s="71">
        <v>99282</v>
      </c>
      <c r="B8147" s="70" t="s">
        <v>7590</v>
      </c>
      <c r="C8147" s="71" t="s">
        <v>16</v>
      </c>
      <c r="D8147" s="72">
        <v>2870.18</v>
      </c>
    </row>
    <row r="8148" spans="1:4" x14ac:dyDescent="0.25">
      <c r="A8148" s="71">
        <v>99296</v>
      </c>
      <c r="B8148" s="70" t="s">
        <v>7591</v>
      </c>
      <c r="C8148" s="71" t="s">
        <v>16</v>
      </c>
      <c r="D8148" s="72">
        <v>3126.06</v>
      </c>
    </row>
    <row r="8149" spans="1:4" x14ac:dyDescent="0.25">
      <c r="A8149" s="71">
        <v>99299</v>
      </c>
      <c r="B8149" s="70" t="s">
        <v>7592</v>
      </c>
      <c r="C8149" s="71" t="s">
        <v>16</v>
      </c>
      <c r="D8149" s="72">
        <v>3381.92</v>
      </c>
    </row>
    <row r="8150" spans="1:4" x14ac:dyDescent="0.25">
      <c r="A8150" s="71">
        <v>99302</v>
      </c>
      <c r="B8150" s="70" t="s">
        <v>7593</v>
      </c>
      <c r="C8150" s="71" t="s">
        <v>16</v>
      </c>
      <c r="D8150" s="72">
        <v>3642.02</v>
      </c>
    </row>
    <row r="8151" spans="1:4" x14ac:dyDescent="0.25">
      <c r="A8151" s="71">
        <v>99307</v>
      </c>
      <c r="B8151" s="70" t="s">
        <v>7594</v>
      </c>
      <c r="C8151" s="71" t="s">
        <v>16</v>
      </c>
      <c r="D8151" s="72">
        <v>2354.14</v>
      </c>
    </row>
    <row r="8152" spans="1:4" x14ac:dyDescent="0.25">
      <c r="A8152" s="71">
        <v>99317</v>
      </c>
      <c r="B8152" s="70" t="s">
        <v>7595</v>
      </c>
      <c r="C8152" s="71" t="s">
        <v>16</v>
      </c>
      <c r="D8152" s="72">
        <v>2610.0300000000002</v>
      </c>
    </row>
    <row r="8153" spans="1:4" x14ac:dyDescent="0.25">
      <c r="A8153" s="71">
        <v>99321</v>
      </c>
      <c r="B8153" s="70" t="s">
        <v>7596</v>
      </c>
      <c r="C8153" s="71" t="s">
        <v>16</v>
      </c>
      <c r="D8153" s="72">
        <v>2865.97</v>
      </c>
    </row>
    <row r="8154" spans="1:4" x14ac:dyDescent="0.25">
      <c r="A8154" s="71">
        <v>99323</v>
      </c>
      <c r="B8154" s="70" t="s">
        <v>7597</v>
      </c>
      <c r="C8154" s="71" t="s">
        <v>16</v>
      </c>
      <c r="D8154" s="72">
        <v>3121.86</v>
      </c>
    </row>
    <row r="8155" spans="1:4" x14ac:dyDescent="0.25">
      <c r="A8155" s="71">
        <v>99325</v>
      </c>
      <c r="B8155" s="70" t="s">
        <v>7598</v>
      </c>
      <c r="C8155" s="71" t="s">
        <v>16</v>
      </c>
      <c r="D8155" s="72">
        <v>3381.92</v>
      </c>
    </row>
    <row r="8156" spans="1:4" x14ac:dyDescent="0.25">
      <c r="A8156" s="71">
        <v>99311</v>
      </c>
      <c r="B8156" s="70" t="s">
        <v>7599</v>
      </c>
      <c r="C8156" s="71" t="s">
        <v>16</v>
      </c>
      <c r="D8156" s="72">
        <v>3902.16</v>
      </c>
    </row>
    <row r="8157" spans="1:4" x14ac:dyDescent="0.25">
      <c r="A8157" s="71">
        <v>99314</v>
      </c>
      <c r="B8157" s="70" t="s">
        <v>7600</v>
      </c>
      <c r="C8157" s="71" t="s">
        <v>16</v>
      </c>
      <c r="D8157" s="72">
        <v>4162.2700000000004</v>
      </c>
    </row>
    <row r="8158" spans="1:4" x14ac:dyDescent="0.25">
      <c r="A8158" s="71">
        <v>99304</v>
      </c>
      <c r="B8158" s="70" t="s">
        <v>7601</v>
      </c>
      <c r="C8158" s="71" t="s">
        <v>16</v>
      </c>
      <c r="D8158" s="72">
        <v>3386.12</v>
      </c>
    </row>
    <row r="8159" spans="1:4" x14ac:dyDescent="0.25">
      <c r="A8159" s="71">
        <v>99306</v>
      </c>
      <c r="B8159" s="70" t="s">
        <v>7602</v>
      </c>
      <c r="C8159" s="71" t="s">
        <v>16</v>
      </c>
      <c r="D8159" s="72">
        <v>3642.02</v>
      </c>
    </row>
    <row r="8160" spans="1:4" x14ac:dyDescent="0.25">
      <c r="A8160" s="71">
        <v>99309</v>
      </c>
      <c r="B8160" s="70" t="s">
        <v>7603</v>
      </c>
      <c r="C8160" s="71" t="s">
        <v>16</v>
      </c>
      <c r="D8160" s="72">
        <v>3902.16</v>
      </c>
    </row>
    <row r="8161" spans="1:4" x14ac:dyDescent="0.25">
      <c r="A8161" s="71">
        <v>99327</v>
      </c>
      <c r="B8161" s="70" t="s">
        <v>7604</v>
      </c>
      <c r="C8161" s="71" t="s">
        <v>16</v>
      </c>
      <c r="D8161" s="72">
        <v>4381.22</v>
      </c>
    </row>
    <row r="8162" spans="1:4" x14ac:dyDescent="0.25">
      <c r="A8162" s="71">
        <v>98009</v>
      </c>
      <c r="B8162" s="70" t="s">
        <v>7605</v>
      </c>
      <c r="C8162" s="71" t="s">
        <v>16</v>
      </c>
      <c r="D8162" s="72">
        <v>1894.77</v>
      </c>
    </row>
    <row r="8163" spans="1:4" x14ac:dyDescent="0.25">
      <c r="A8163" s="71">
        <v>98011</v>
      </c>
      <c r="B8163" s="70" t="s">
        <v>7606</v>
      </c>
      <c r="C8163" s="71" t="s">
        <v>16</v>
      </c>
      <c r="D8163" s="72">
        <v>2161.34</v>
      </c>
    </row>
    <row r="8164" spans="1:4" x14ac:dyDescent="0.25">
      <c r="A8164" s="71">
        <v>98013</v>
      </c>
      <c r="B8164" s="70" t="s">
        <v>7607</v>
      </c>
      <c r="C8164" s="71" t="s">
        <v>16</v>
      </c>
      <c r="D8164" s="72">
        <v>2427.98</v>
      </c>
    </row>
    <row r="8165" spans="1:4" x14ac:dyDescent="0.25">
      <c r="A8165" s="71">
        <v>98015</v>
      </c>
      <c r="B8165" s="70" t="s">
        <v>7608</v>
      </c>
      <c r="C8165" s="71" t="s">
        <v>16</v>
      </c>
      <c r="D8165" s="72">
        <v>2694.63</v>
      </c>
    </row>
    <row r="8166" spans="1:4" x14ac:dyDescent="0.25">
      <c r="A8166" s="71">
        <v>98017</v>
      </c>
      <c r="B8166" s="70" t="s">
        <v>7609</v>
      </c>
      <c r="C8166" s="71" t="s">
        <v>16</v>
      </c>
      <c r="D8166" s="72">
        <v>2961.18</v>
      </c>
    </row>
    <row r="8167" spans="1:4" x14ac:dyDescent="0.25">
      <c r="A8167" s="71">
        <v>98019</v>
      </c>
      <c r="B8167" s="70" t="s">
        <v>7610</v>
      </c>
      <c r="C8167" s="71" t="s">
        <v>16</v>
      </c>
      <c r="D8167" s="72">
        <v>3251.17</v>
      </c>
    </row>
    <row r="8168" spans="1:4" x14ac:dyDescent="0.25">
      <c r="A8168" s="71">
        <v>97995</v>
      </c>
      <c r="B8168" s="70" t="s">
        <v>7611</v>
      </c>
      <c r="C8168" s="71" t="s">
        <v>16</v>
      </c>
      <c r="D8168" s="72">
        <v>1361.57</v>
      </c>
    </row>
    <row r="8169" spans="1:4" x14ac:dyDescent="0.25">
      <c r="A8169" s="71">
        <v>97997</v>
      </c>
      <c r="B8169" s="70" t="s">
        <v>7612</v>
      </c>
      <c r="C8169" s="71" t="s">
        <v>16</v>
      </c>
      <c r="D8169" s="72">
        <v>1628.14</v>
      </c>
    </row>
    <row r="8170" spans="1:4" x14ac:dyDescent="0.25">
      <c r="A8170" s="71">
        <v>97999</v>
      </c>
      <c r="B8170" s="70" t="s">
        <v>7613</v>
      </c>
      <c r="C8170" s="71" t="s">
        <v>16</v>
      </c>
      <c r="D8170" s="72">
        <v>1894.77</v>
      </c>
    </row>
    <row r="8171" spans="1:4" x14ac:dyDescent="0.25">
      <c r="A8171" s="71">
        <v>98001</v>
      </c>
      <c r="B8171" s="70" t="s">
        <v>7614</v>
      </c>
      <c r="C8171" s="71" t="s">
        <v>16</v>
      </c>
      <c r="D8171" s="72">
        <v>2161.34</v>
      </c>
    </row>
    <row r="8172" spans="1:4" x14ac:dyDescent="0.25">
      <c r="A8172" s="71">
        <v>98003</v>
      </c>
      <c r="B8172" s="70" t="s">
        <v>7615</v>
      </c>
      <c r="C8172" s="71" t="s">
        <v>16</v>
      </c>
      <c r="D8172" s="72">
        <v>2427.98</v>
      </c>
    </row>
    <row r="8173" spans="1:4" x14ac:dyDescent="0.25">
      <c r="A8173" s="71">
        <v>98005</v>
      </c>
      <c r="B8173" s="70" t="s">
        <v>7616</v>
      </c>
      <c r="C8173" s="71" t="s">
        <v>16</v>
      </c>
      <c r="D8173" s="72">
        <v>2694.63</v>
      </c>
    </row>
    <row r="8174" spans="1:4" x14ac:dyDescent="0.25">
      <c r="A8174" s="71">
        <v>98007</v>
      </c>
      <c r="B8174" s="70" t="s">
        <v>7617</v>
      </c>
      <c r="C8174" s="71" t="s">
        <v>16</v>
      </c>
      <c r="D8174" s="72">
        <v>2961.18</v>
      </c>
    </row>
    <row r="8175" spans="1:4" x14ac:dyDescent="0.25">
      <c r="A8175" s="71">
        <v>98031</v>
      </c>
      <c r="B8175" s="70" t="s">
        <v>7618</v>
      </c>
      <c r="C8175" s="71" t="s">
        <v>16</v>
      </c>
      <c r="D8175" s="72">
        <v>2989.49</v>
      </c>
    </row>
    <row r="8176" spans="1:4" x14ac:dyDescent="0.25">
      <c r="A8176" s="71">
        <v>98033</v>
      </c>
      <c r="B8176" s="70" t="s">
        <v>7619</v>
      </c>
      <c r="C8176" s="71" t="s">
        <v>16</v>
      </c>
      <c r="D8176" s="72">
        <v>3256.05</v>
      </c>
    </row>
    <row r="8177" spans="1:4" x14ac:dyDescent="0.25">
      <c r="A8177" s="71">
        <v>98035</v>
      </c>
      <c r="B8177" s="70" t="s">
        <v>7620</v>
      </c>
      <c r="C8177" s="71" t="s">
        <v>16</v>
      </c>
      <c r="D8177" s="72">
        <v>3522.6</v>
      </c>
    </row>
    <row r="8178" spans="1:4" x14ac:dyDescent="0.25">
      <c r="A8178" s="71">
        <v>98037</v>
      </c>
      <c r="B8178" s="70" t="s">
        <v>7621</v>
      </c>
      <c r="C8178" s="71" t="s">
        <v>16</v>
      </c>
      <c r="D8178" s="72">
        <v>3794.05</v>
      </c>
    </row>
    <row r="8179" spans="1:4" x14ac:dyDescent="0.25">
      <c r="A8179" s="71">
        <v>98021</v>
      </c>
      <c r="B8179" s="70" t="s">
        <v>7622</v>
      </c>
      <c r="C8179" s="71" t="s">
        <v>16</v>
      </c>
      <c r="D8179" s="72">
        <v>2451.41</v>
      </c>
    </row>
    <row r="8180" spans="1:4" x14ac:dyDescent="0.25">
      <c r="A8180" s="71">
        <v>98023</v>
      </c>
      <c r="B8180" s="70" t="s">
        <v>7623</v>
      </c>
      <c r="C8180" s="71" t="s">
        <v>16</v>
      </c>
      <c r="D8180" s="72">
        <v>2717.98</v>
      </c>
    </row>
    <row r="8181" spans="1:4" x14ac:dyDescent="0.25">
      <c r="A8181" s="71">
        <v>98025</v>
      </c>
      <c r="B8181" s="70" t="s">
        <v>7624</v>
      </c>
      <c r="C8181" s="71" t="s">
        <v>16</v>
      </c>
      <c r="D8181" s="72">
        <v>2984.61</v>
      </c>
    </row>
    <row r="8182" spans="1:4" x14ac:dyDescent="0.25">
      <c r="A8182" s="71">
        <v>98027</v>
      </c>
      <c r="B8182" s="70" t="s">
        <v>7625</v>
      </c>
      <c r="C8182" s="71" t="s">
        <v>16</v>
      </c>
      <c r="D8182" s="72">
        <v>3251.17</v>
      </c>
    </row>
    <row r="8183" spans="1:4" x14ac:dyDescent="0.25">
      <c r="A8183" s="71">
        <v>98029</v>
      </c>
      <c r="B8183" s="70" t="s">
        <v>7626</v>
      </c>
      <c r="C8183" s="71" t="s">
        <v>16</v>
      </c>
      <c r="D8183" s="72">
        <v>3522.6</v>
      </c>
    </row>
    <row r="8184" spans="1:4" x14ac:dyDescent="0.25">
      <c r="A8184" s="71">
        <v>98045</v>
      </c>
      <c r="B8184" s="70" t="s">
        <v>7627</v>
      </c>
      <c r="C8184" s="71" t="s">
        <v>16</v>
      </c>
      <c r="D8184" s="72">
        <v>4065.56</v>
      </c>
    </row>
    <row r="8185" spans="1:4" x14ac:dyDescent="0.25">
      <c r="A8185" s="71">
        <v>98047</v>
      </c>
      <c r="B8185" s="70" t="s">
        <v>7628</v>
      </c>
      <c r="C8185" s="71" t="s">
        <v>16</v>
      </c>
      <c r="D8185" s="72">
        <v>4337.0200000000004</v>
      </c>
    </row>
    <row r="8186" spans="1:4" x14ac:dyDescent="0.25">
      <c r="A8186" s="71">
        <v>98039</v>
      </c>
      <c r="B8186" s="70" t="s">
        <v>7629</v>
      </c>
      <c r="C8186" s="71" t="s">
        <v>16</v>
      </c>
      <c r="D8186" s="72">
        <v>3527.47</v>
      </c>
    </row>
    <row r="8187" spans="1:4" x14ac:dyDescent="0.25">
      <c r="A8187" s="71">
        <v>98041</v>
      </c>
      <c r="B8187" s="70" t="s">
        <v>7630</v>
      </c>
      <c r="C8187" s="71" t="s">
        <v>16</v>
      </c>
      <c r="D8187" s="72">
        <v>3794.05</v>
      </c>
    </row>
    <row r="8188" spans="1:4" x14ac:dyDescent="0.25">
      <c r="A8188" s="71">
        <v>98043</v>
      </c>
      <c r="B8188" s="70" t="s">
        <v>7631</v>
      </c>
      <c r="C8188" s="71" t="s">
        <v>16</v>
      </c>
      <c r="D8188" s="72">
        <v>4065.56</v>
      </c>
    </row>
    <row r="8189" spans="1:4" x14ac:dyDescent="0.25">
      <c r="A8189" s="71">
        <v>98049</v>
      </c>
      <c r="B8189" s="70" t="s">
        <v>7632</v>
      </c>
      <c r="C8189" s="71" t="s">
        <v>16</v>
      </c>
      <c r="D8189" s="72">
        <v>4560.7700000000004</v>
      </c>
    </row>
    <row r="8190" spans="1:4" x14ac:dyDescent="0.25">
      <c r="A8190" s="71">
        <v>101809</v>
      </c>
      <c r="B8190" s="70" t="s">
        <v>7633</v>
      </c>
      <c r="C8190" s="71" t="s">
        <v>14</v>
      </c>
      <c r="D8190" s="72">
        <v>2738.54</v>
      </c>
    </row>
    <row r="8191" spans="1:4" x14ac:dyDescent="0.25">
      <c r="A8191" s="71">
        <v>99280</v>
      </c>
      <c r="B8191" s="70" t="s">
        <v>7634</v>
      </c>
      <c r="C8191" s="71" t="s">
        <v>14</v>
      </c>
      <c r="D8191" s="72">
        <v>1951.67</v>
      </c>
    </row>
    <row r="8192" spans="1:4" x14ac:dyDescent="0.25">
      <c r="A8192" s="71">
        <v>99292</v>
      </c>
      <c r="B8192" s="70" t="s">
        <v>7635</v>
      </c>
      <c r="C8192" s="71" t="s">
        <v>14</v>
      </c>
      <c r="D8192" s="72">
        <v>2416.89</v>
      </c>
    </row>
    <row r="8193" spans="1:4" x14ac:dyDescent="0.25">
      <c r="A8193" s="71">
        <v>99242</v>
      </c>
      <c r="B8193" s="70" t="s">
        <v>7636</v>
      </c>
      <c r="C8193" s="71" t="s">
        <v>14</v>
      </c>
      <c r="D8193" s="72">
        <v>2883.78</v>
      </c>
    </row>
    <row r="8194" spans="1:4" x14ac:dyDescent="0.25">
      <c r="A8194" s="71">
        <v>99248</v>
      </c>
      <c r="B8194" s="70" t="s">
        <v>7637</v>
      </c>
      <c r="C8194" s="71" t="s">
        <v>14</v>
      </c>
      <c r="D8194" s="72">
        <v>3710.05</v>
      </c>
    </row>
    <row r="8195" spans="1:4" x14ac:dyDescent="0.25">
      <c r="A8195" s="71">
        <v>99275</v>
      </c>
      <c r="B8195" s="70" t="s">
        <v>7638</v>
      </c>
      <c r="C8195" s="71" t="s">
        <v>14</v>
      </c>
      <c r="D8195" s="72">
        <v>969.42</v>
      </c>
    </row>
    <row r="8196" spans="1:4" x14ac:dyDescent="0.25">
      <c r="A8196" s="71">
        <v>99285</v>
      </c>
      <c r="B8196" s="70" t="s">
        <v>7639</v>
      </c>
      <c r="C8196" s="71" t="s">
        <v>14</v>
      </c>
      <c r="D8196" s="72">
        <v>1323.05</v>
      </c>
    </row>
    <row r="8197" spans="1:4" x14ac:dyDescent="0.25">
      <c r="A8197" s="71">
        <v>102457</v>
      </c>
      <c r="B8197" s="70" t="s">
        <v>7640</v>
      </c>
      <c r="C8197" s="71" t="s">
        <v>14</v>
      </c>
      <c r="D8197" s="72">
        <v>1682.68</v>
      </c>
    </row>
    <row r="8198" spans="1:4" x14ac:dyDescent="0.25">
      <c r="A8198" s="71">
        <v>102142</v>
      </c>
      <c r="B8198" s="70" t="s">
        <v>7641</v>
      </c>
      <c r="C8198" s="71" t="s">
        <v>14</v>
      </c>
      <c r="D8198" s="72">
        <v>2678.29</v>
      </c>
    </row>
    <row r="8199" spans="1:4" x14ac:dyDescent="0.25">
      <c r="A8199" s="71">
        <v>97980</v>
      </c>
      <c r="B8199" s="70" t="s">
        <v>19491</v>
      </c>
      <c r="C8199" s="71" t="s">
        <v>14</v>
      </c>
      <c r="D8199" s="72">
        <v>2029.61</v>
      </c>
    </row>
    <row r="8200" spans="1:4" x14ac:dyDescent="0.25">
      <c r="A8200" s="71">
        <v>98405</v>
      </c>
      <c r="B8200" s="70" t="s">
        <v>19492</v>
      </c>
      <c r="C8200" s="71" t="s">
        <v>14</v>
      </c>
      <c r="D8200" s="72">
        <v>2505.75</v>
      </c>
    </row>
    <row r="8201" spans="1:4" x14ac:dyDescent="0.25">
      <c r="A8201" s="71">
        <v>97988</v>
      </c>
      <c r="B8201" s="70" t="s">
        <v>19493</v>
      </c>
      <c r="C8201" s="71" t="s">
        <v>14</v>
      </c>
      <c r="D8201" s="72">
        <v>2982.6</v>
      </c>
    </row>
    <row r="8202" spans="1:4" x14ac:dyDescent="0.25">
      <c r="A8202" s="71">
        <v>97992</v>
      </c>
      <c r="B8202" s="70" t="s">
        <v>7642</v>
      </c>
      <c r="C8202" s="71" t="s">
        <v>14</v>
      </c>
      <c r="D8202" s="72">
        <v>3829.31</v>
      </c>
    </row>
    <row r="8203" spans="1:4" x14ac:dyDescent="0.25">
      <c r="A8203" s="71">
        <v>97978</v>
      </c>
      <c r="B8203" s="70" t="s">
        <v>7643</v>
      </c>
      <c r="C8203" s="71" t="s">
        <v>14</v>
      </c>
      <c r="D8203" s="72">
        <v>978.1</v>
      </c>
    </row>
    <row r="8204" spans="1:4" x14ac:dyDescent="0.25">
      <c r="A8204" s="71">
        <v>98410</v>
      </c>
      <c r="B8204" s="70" t="s">
        <v>7644</v>
      </c>
      <c r="C8204" s="71" t="s">
        <v>14</v>
      </c>
      <c r="D8204" s="72">
        <v>1269.9000000000001</v>
      </c>
    </row>
    <row r="8205" spans="1:4" x14ac:dyDescent="0.25">
      <c r="A8205" s="71">
        <v>102139</v>
      </c>
      <c r="B8205" s="70" t="s">
        <v>19494</v>
      </c>
      <c r="C8205" s="71" t="s">
        <v>14</v>
      </c>
      <c r="D8205" s="72">
        <v>1752.83</v>
      </c>
    </row>
    <row r="8206" spans="1:4" x14ac:dyDescent="0.25">
      <c r="A8206" s="71">
        <v>102141</v>
      </c>
      <c r="B8206" s="70" t="s">
        <v>19495</v>
      </c>
      <c r="C8206" s="71" t="s">
        <v>14</v>
      </c>
      <c r="D8206" s="72">
        <v>2717.49</v>
      </c>
    </row>
    <row r="8207" spans="1:4" x14ac:dyDescent="0.25">
      <c r="A8207" s="71">
        <v>99290</v>
      </c>
      <c r="B8207" s="70" t="s">
        <v>7645</v>
      </c>
      <c r="C8207" s="71" t="s">
        <v>14</v>
      </c>
      <c r="D8207" s="72">
        <v>4009.79</v>
      </c>
    </row>
    <row r="8208" spans="1:4" x14ac:dyDescent="0.25">
      <c r="A8208" s="71">
        <v>99244</v>
      </c>
      <c r="B8208" s="70" t="s">
        <v>7646</v>
      </c>
      <c r="C8208" s="71" t="s">
        <v>14</v>
      </c>
      <c r="D8208" s="72">
        <v>4903.57</v>
      </c>
    </row>
    <row r="8209" spans="1:4" x14ac:dyDescent="0.25">
      <c r="A8209" s="71">
        <v>99256</v>
      </c>
      <c r="B8209" s="70" t="s">
        <v>7647</v>
      </c>
      <c r="C8209" s="71" t="s">
        <v>14</v>
      </c>
      <c r="D8209" s="72">
        <v>5767.88</v>
      </c>
    </row>
    <row r="8210" spans="1:4" x14ac:dyDescent="0.25">
      <c r="A8210" s="71">
        <v>99271</v>
      </c>
      <c r="B8210" s="70" t="s">
        <v>7648</v>
      </c>
      <c r="C8210" s="71" t="s">
        <v>14</v>
      </c>
      <c r="D8210" s="72">
        <v>6632.08</v>
      </c>
    </row>
    <row r="8211" spans="1:4" x14ac:dyDescent="0.25">
      <c r="A8211" s="71">
        <v>99284</v>
      </c>
      <c r="B8211" s="70" t="s">
        <v>7649</v>
      </c>
      <c r="C8211" s="71" t="s">
        <v>14</v>
      </c>
      <c r="D8211" s="72">
        <v>7496.47</v>
      </c>
    </row>
    <row r="8212" spans="1:4" x14ac:dyDescent="0.25">
      <c r="A8212" s="71">
        <v>99294</v>
      </c>
      <c r="B8212" s="70" t="s">
        <v>7650</v>
      </c>
      <c r="C8212" s="71" t="s">
        <v>14</v>
      </c>
      <c r="D8212" s="72">
        <v>8360.73</v>
      </c>
    </row>
    <row r="8213" spans="1:4" x14ac:dyDescent="0.25">
      <c r="A8213" s="71">
        <v>99252</v>
      </c>
      <c r="B8213" s="70" t="s">
        <v>7651</v>
      </c>
      <c r="C8213" s="71" t="s">
        <v>14</v>
      </c>
      <c r="D8213" s="72">
        <v>2549.39</v>
      </c>
    </row>
    <row r="8214" spans="1:4" x14ac:dyDescent="0.25">
      <c r="A8214" s="71">
        <v>99259</v>
      </c>
      <c r="B8214" s="70" t="s">
        <v>7652</v>
      </c>
      <c r="C8214" s="71" t="s">
        <v>14</v>
      </c>
      <c r="D8214" s="72">
        <v>3229.29</v>
      </c>
    </row>
    <row r="8215" spans="1:4" x14ac:dyDescent="0.25">
      <c r="A8215" s="71">
        <v>99265</v>
      </c>
      <c r="B8215" s="70" t="s">
        <v>7653</v>
      </c>
      <c r="C8215" s="71" t="s">
        <v>14</v>
      </c>
      <c r="D8215" s="72">
        <v>3909.12</v>
      </c>
    </row>
    <row r="8216" spans="1:4" x14ac:dyDescent="0.25">
      <c r="A8216" s="71">
        <v>99267</v>
      </c>
      <c r="B8216" s="70" t="s">
        <v>7654</v>
      </c>
      <c r="C8216" s="71" t="s">
        <v>14</v>
      </c>
      <c r="D8216" s="72">
        <v>4589.0200000000004</v>
      </c>
    </row>
    <row r="8217" spans="1:4" x14ac:dyDescent="0.25">
      <c r="A8217" s="71">
        <v>99274</v>
      </c>
      <c r="B8217" s="70" t="s">
        <v>7655</v>
      </c>
      <c r="C8217" s="71" t="s">
        <v>14</v>
      </c>
      <c r="D8217" s="72">
        <v>5306.1</v>
      </c>
    </row>
    <row r="8218" spans="1:4" x14ac:dyDescent="0.25">
      <c r="A8218" s="71">
        <v>99279</v>
      </c>
      <c r="B8218" s="70" t="s">
        <v>7656</v>
      </c>
      <c r="C8218" s="71" t="s">
        <v>14</v>
      </c>
      <c r="D8218" s="72">
        <v>5990.62</v>
      </c>
    </row>
    <row r="8219" spans="1:4" x14ac:dyDescent="0.25">
      <c r="A8219" s="71">
        <v>99286</v>
      </c>
      <c r="B8219" s="70" t="s">
        <v>7657</v>
      </c>
      <c r="C8219" s="71" t="s">
        <v>14</v>
      </c>
      <c r="D8219" s="72">
        <v>6675.28</v>
      </c>
    </row>
    <row r="8220" spans="1:4" x14ac:dyDescent="0.25">
      <c r="A8220" s="71">
        <v>99326</v>
      </c>
      <c r="B8220" s="70" t="s">
        <v>7658</v>
      </c>
      <c r="C8220" s="71" t="s">
        <v>14</v>
      </c>
      <c r="D8220" s="72">
        <v>8281.25</v>
      </c>
    </row>
    <row r="8221" spans="1:4" x14ac:dyDescent="0.25">
      <c r="A8221" s="71">
        <v>99287</v>
      </c>
      <c r="B8221" s="70" t="s">
        <v>7659</v>
      </c>
      <c r="C8221" s="71" t="s">
        <v>14</v>
      </c>
      <c r="D8221" s="72">
        <v>9542.26</v>
      </c>
    </row>
    <row r="8222" spans="1:4" x14ac:dyDescent="0.25">
      <c r="A8222" s="71">
        <v>99298</v>
      </c>
      <c r="B8222" s="70" t="s">
        <v>7660</v>
      </c>
      <c r="C8222" s="71" t="s">
        <v>14</v>
      </c>
      <c r="D8222" s="72">
        <v>10803.32</v>
      </c>
    </row>
    <row r="8223" spans="1:4" x14ac:dyDescent="0.25">
      <c r="A8223" s="71">
        <v>99300</v>
      </c>
      <c r="B8223" s="70" t="s">
        <v>7661</v>
      </c>
      <c r="C8223" s="71" t="s">
        <v>14</v>
      </c>
      <c r="D8223" s="72">
        <v>12064.33</v>
      </c>
    </row>
    <row r="8224" spans="1:4" x14ac:dyDescent="0.25">
      <c r="A8224" s="71">
        <v>99301</v>
      </c>
      <c r="B8224" s="70" t="s">
        <v>7662</v>
      </c>
      <c r="C8224" s="71" t="s">
        <v>14</v>
      </c>
      <c r="D8224" s="72">
        <v>5935.53</v>
      </c>
    </row>
    <row r="8225" spans="1:4" x14ac:dyDescent="0.25">
      <c r="A8225" s="71">
        <v>99312</v>
      </c>
      <c r="B8225" s="70" t="s">
        <v>7663</v>
      </c>
      <c r="C8225" s="71" t="s">
        <v>14</v>
      </c>
      <c r="D8225" s="72">
        <v>6965.7</v>
      </c>
    </row>
    <row r="8226" spans="1:4" x14ac:dyDescent="0.25">
      <c r="A8226" s="71">
        <v>99320</v>
      </c>
      <c r="B8226" s="70" t="s">
        <v>7664</v>
      </c>
      <c r="C8226" s="71" t="s">
        <v>14</v>
      </c>
      <c r="D8226" s="72">
        <v>8061.17</v>
      </c>
    </row>
    <row r="8227" spans="1:4" x14ac:dyDescent="0.25">
      <c r="A8227" s="71">
        <v>99322</v>
      </c>
      <c r="B8227" s="70" t="s">
        <v>7665</v>
      </c>
      <c r="C8227" s="71" t="s">
        <v>14</v>
      </c>
      <c r="D8227" s="72">
        <v>9099.6</v>
      </c>
    </row>
    <row r="8228" spans="1:4" x14ac:dyDescent="0.25">
      <c r="A8228" s="71">
        <v>99324</v>
      </c>
      <c r="B8228" s="70" t="s">
        <v>7666</v>
      </c>
      <c r="C8228" s="71" t="s">
        <v>14</v>
      </c>
      <c r="D8228" s="72">
        <v>10138.09</v>
      </c>
    </row>
    <row r="8229" spans="1:4" x14ac:dyDescent="0.25">
      <c r="A8229" s="71">
        <v>99310</v>
      </c>
      <c r="B8229" s="70" t="s">
        <v>7667</v>
      </c>
      <c r="C8229" s="71" t="s">
        <v>14</v>
      </c>
      <c r="D8229" s="72">
        <v>14196.54</v>
      </c>
    </row>
    <row r="8230" spans="1:4" x14ac:dyDescent="0.25">
      <c r="A8230" s="71">
        <v>99313</v>
      </c>
      <c r="B8230" s="70" t="s">
        <v>7668</v>
      </c>
      <c r="C8230" s="71" t="s">
        <v>14</v>
      </c>
      <c r="D8230" s="72">
        <v>15842.75</v>
      </c>
    </row>
    <row r="8231" spans="1:4" x14ac:dyDescent="0.25">
      <c r="A8231" s="71">
        <v>99303</v>
      </c>
      <c r="B8231" s="70" t="s">
        <v>7669</v>
      </c>
      <c r="C8231" s="71" t="s">
        <v>14</v>
      </c>
      <c r="D8231" s="72">
        <v>11046.21</v>
      </c>
    </row>
    <row r="8232" spans="1:4" x14ac:dyDescent="0.25">
      <c r="A8232" s="71">
        <v>99305</v>
      </c>
      <c r="B8232" s="70" t="s">
        <v>7670</v>
      </c>
      <c r="C8232" s="71" t="s">
        <v>14</v>
      </c>
      <c r="D8232" s="72">
        <v>12499.87</v>
      </c>
    </row>
    <row r="8233" spans="1:4" x14ac:dyDescent="0.25">
      <c r="A8233" s="71">
        <v>99308</v>
      </c>
      <c r="B8233" s="70" t="s">
        <v>7671</v>
      </c>
      <c r="C8233" s="71" t="s">
        <v>14</v>
      </c>
      <c r="D8233" s="72">
        <v>13953.57</v>
      </c>
    </row>
    <row r="8234" spans="1:4" x14ac:dyDescent="0.25">
      <c r="A8234" s="71">
        <v>99315</v>
      </c>
      <c r="B8234" s="70" t="s">
        <v>7672</v>
      </c>
      <c r="C8234" s="71" t="s">
        <v>14</v>
      </c>
      <c r="D8234" s="72">
        <v>17732.04</v>
      </c>
    </row>
    <row r="8235" spans="1:4" x14ac:dyDescent="0.25">
      <c r="A8235" s="71">
        <v>98008</v>
      </c>
      <c r="B8235" s="70" t="s">
        <v>7673</v>
      </c>
      <c r="C8235" s="71" t="s">
        <v>14</v>
      </c>
      <c r="D8235" s="72">
        <v>4107.1000000000004</v>
      </c>
    </row>
    <row r="8236" spans="1:4" x14ac:dyDescent="0.25">
      <c r="A8236" s="71">
        <v>98010</v>
      </c>
      <c r="B8236" s="70" t="s">
        <v>7674</v>
      </c>
      <c r="C8236" s="71" t="s">
        <v>14</v>
      </c>
      <c r="D8236" s="72">
        <v>5022.3</v>
      </c>
    </row>
    <row r="8237" spans="1:4" x14ac:dyDescent="0.25">
      <c r="A8237" s="71">
        <v>98012</v>
      </c>
      <c r="B8237" s="70" t="s">
        <v>7675</v>
      </c>
      <c r="C8237" s="71" t="s">
        <v>14</v>
      </c>
      <c r="D8237" s="72">
        <v>5908.01</v>
      </c>
    </row>
    <row r="8238" spans="1:4" x14ac:dyDescent="0.25">
      <c r="A8238" s="71">
        <v>98014</v>
      </c>
      <c r="B8238" s="70" t="s">
        <v>7676</v>
      </c>
      <c r="C8238" s="71" t="s">
        <v>14</v>
      </c>
      <c r="D8238" s="72">
        <v>6793.63</v>
      </c>
    </row>
    <row r="8239" spans="1:4" x14ac:dyDescent="0.25">
      <c r="A8239" s="71">
        <v>98016</v>
      </c>
      <c r="B8239" s="70" t="s">
        <v>7677</v>
      </c>
      <c r="C8239" s="71" t="s">
        <v>14</v>
      </c>
      <c r="D8239" s="72">
        <v>7679.44</v>
      </c>
    </row>
    <row r="8240" spans="1:4" x14ac:dyDescent="0.25">
      <c r="A8240" s="71">
        <v>98018</v>
      </c>
      <c r="B8240" s="70" t="s">
        <v>7678</v>
      </c>
      <c r="C8240" s="71" t="s">
        <v>14</v>
      </c>
      <c r="D8240" s="72">
        <v>8565.1</v>
      </c>
    </row>
    <row r="8241" spans="1:4" x14ac:dyDescent="0.25">
      <c r="A8241" s="71">
        <v>97994</v>
      </c>
      <c r="B8241" s="70" t="s">
        <v>19496</v>
      </c>
      <c r="C8241" s="71" t="s">
        <v>14</v>
      </c>
      <c r="D8241" s="72">
        <v>2611.2800000000002</v>
      </c>
    </row>
    <row r="8242" spans="1:4" x14ac:dyDescent="0.25">
      <c r="A8242" s="71">
        <v>97996</v>
      </c>
      <c r="B8242" s="70" t="s">
        <v>7679</v>
      </c>
      <c r="C8242" s="71" t="s">
        <v>14</v>
      </c>
      <c r="D8242" s="72">
        <v>3308.26</v>
      </c>
    </row>
    <row r="8243" spans="1:4" x14ac:dyDescent="0.25">
      <c r="A8243" s="71">
        <v>98407</v>
      </c>
      <c r="B8243" s="70" t="s">
        <v>7680</v>
      </c>
      <c r="C8243" s="71" t="s">
        <v>14</v>
      </c>
      <c r="D8243" s="72">
        <v>4005.17</v>
      </c>
    </row>
    <row r="8244" spans="1:4" x14ac:dyDescent="0.25">
      <c r="A8244" s="71">
        <v>98408</v>
      </c>
      <c r="B8244" s="70" t="s">
        <v>7681</v>
      </c>
      <c r="C8244" s="71" t="s">
        <v>14</v>
      </c>
      <c r="D8244" s="72">
        <v>4702.1499999999996</v>
      </c>
    </row>
    <row r="8245" spans="1:4" x14ac:dyDescent="0.25">
      <c r="A8245" s="71">
        <v>98002</v>
      </c>
      <c r="B8245" s="70" t="s">
        <v>7682</v>
      </c>
      <c r="C8245" s="71" t="s">
        <v>14</v>
      </c>
      <c r="D8245" s="72">
        <v>5436.3</v>
      </c>
    </row>
    <row r="8246" spans="1:4" x14ac:dyDescent="0.25">
      <c r="A8246" s="71">
        <v>98406</v>
      </c>
      <c r="B8246" s="70" t="s">
        <v>7683</v>
      </c>
      <c r="C8246" s="71" t="s">
        <v>14</v>
      </c>
      <c r="D8246" s="72">
        <v>6137.9</v>
      </c>
    </row>
    <row r="8247" spans="1:4" x14ac:dyDescent="0.25">
      <c r="A8247" s="71">
        <v>98006</v>
      </c>
      <c r="B8247" s="70" t="s">
        <v>7684</v>
      </c>
      <c r="C8247" s="71" t="s">
        <v>14</v>
      </c>
      <c r="D8247" s="72">
        <v>6839.64</v>
      </c>
    </row>
    <row r="8248" spans="1:4" x14ac:dyDescent="0.25">
      <c r="A8248" s="71">
        <v>98030</v>
      </c>
      <c r="B8248" s="70" t="s">
        <v>7685</v>
      </c>
      <c r="C8248" s="71" t="s">
        <v>14</v>
      </c>
      <c r="D8248" s="72">
        <v>8482.83</v>
      </c>
    </row>
    <row r="8249" spans="1:4" x14ac:dyDescent="0.25">
      <c r="A8249" s="71">
        <v>98032</v>
      </c>
      <c r="B8249" s="70" t="s">
        <v>7686</v>
      </c>
      <c r="C8249" s="71" t="s">
        <v>14</v>
      </c>
      <c r="D8249" s="72">
        <v>9775.1299999999992</v>
      </c>
    </row>
    <row r="8250" spans="1:4" x14ac:dyDescent="0.25">
      <c r="A8250" s="71">
        <v>98034</v>
      </c>
      <c r="B8250" s="70" t="s">
        <v>7687</v>
      </c>
      <c r="C8250" s="71" t="s">
        <v>14</v>
      </c>
      <c r="D8250" s="72">
        <v>11067.48</v>
      </c>
    </row>
    <row r="8251" spans="1:4" x14ac:dyDescent="0.25">
      <c r="A8251" s="71">
        <v>98036</v>
      </c>
      <c r="B8251" s="70" t="s">
        <v>7688</v>
      </c>
      <c r="C8251" s="71" t="s">
        <v>14</v>
      </c>
      <c r="D8251" s="72">
        <v>12359.78</v>
      </c>
    </row>
    <row r="8252" spans="1:4" x14ac:dyDescent="0.25">
      <c r="A8252" s="71">
        <v>98020</v>
      </c>
      <c r="B8252" s="70" t="s">
        <v>7689</v>
      </c>
      <c r="C8252" s="71" t="s">
        <v>14</v>
      </c>
      <c r="D8252" s="72">
        <v>6080.17</v>
      </c>
    </row>
    <row r="8253" spans="1:4" x14ac:dyDescent="0.25">
      <c r="A8253" s="71">
        <v>98022</v>
      </c>
      <c r="B8253" s="70" t="s">
        <v>7690</v>
      </c>
      <c r="C8253" s="71" t="s">
        <v>14</v>
      </c>
      <c r="D8253" s="72">
        <v>7135.55</v>
      </c>
    </row>
    <row r="8254" spans="1:4" x14ac:dyDescent="0.25">
      <c r="A8254" s="71">
        <v>98024</v>
      </c>
      <c r="B8254" s="70" t="s">
        <v>7691</v>
      </c>
      <c r="C8254" s="71" t="s">
        <v>14</v>
      </c>
      <c r="D8254" s="72">
        <v>8256.25</v>
      </c>
    </row>
    <row r="8255" spans="1:4" x14ac:dyDescent="0.25">
      <c r="A8255" s="71">
        <v>98026</v>
      </c>
      <c r="B8255" s="70" t="s">
        <v>7692</v>
      </c>
      <c r="C8255" s="71" t="s">
        <v>14</v>
      </c>
      <c r="D8255" s="72">
        <v>9319.9</v>
      </c>
    </row>
    <row r="8256" spans="1:4" x14ac:dyDescent="0.25">
      <c r="A8256" s="71">
        <v>98028</v>
      </c>
      <c r="B8256" s="70" t="s">
        <v>7693</v>
      </c>
      <c r="C8256" s="71" t="s">
        <v>14</v>
      </c>
      <c r="D8256" s="72">
        <v>10383.620000000001</v>
      </c>
    </row>
    <row r="8257" spans="1:4" x14ac:dyDescent="0.25">
      <c r="A8257" s="71">
        <v>98044</v>
      </c>
      <c r="B8257" s="70" t="s">
        <v>7694</v>
      </c>
      <c r="C8257" s="71" t="s">
        <v>14</v>
      </c>
      <c r="D8257" s="72">
        <v>14544.37</v>
      </c>
    </row>
    <row r="8258" spans="1:4" x14ac:dyDescent="0.25">
      <c r="A8258" s="71">
        <v>98046</v>
      </c>
      <c r="B8258" s="70" t="s">
        <v>7695</v>
      </c>
      <c r="C8258" s="71" t="s">
        <v>14</v>
      </c>
      <c r="D8258" s="72">
        <v>16230.98</v>
      </c>
    </row>
    <row r="8259" spans="1:4" x14ac:dyDescent="0.25">
      <c r="A8259" s="71">
        <v>98038</v>
      </c>
      <c r="B8259" s="70" t="s">
        <v>7696</v>
      </c>
      <c r="C8259" s="71" t="s">
        <v>14</v>
      </c>
      <c r="D8259" s="72">
        <v>11316.34</v>
      </c>
    </row>
    <row r="8260" spans="1:4" x14ac:dyDescent="0.25">
      <c r="A8260" s="71">
        <v>98040</v>
      </c>
      <c r="B8260" s="70" t="s">
        <v>7697</v>
      </c>
      <c r="C8260" s="71" t="s">
        <v>14</v>
      </c>
      <c r="D8260" s="72">
        <v>12805.85</v>
      </c>
    </row>
    <row r="8261" spans="1:4" x14ac:dyDescent="0.25">
      <c r="A8261" s="71">
        <v>98042</v>
      </c>
      <c r="B8261" s="70" t="s">
        <v>7698</v>
      </c>
      <c r="C8261" s="71" t="s">
        <v>14</v>
      </c>
      <c r="D8261" s="72">
        <v>14295.41</v>
      </c>
    </row>
    <row r="8262" spans="1:4" x14ac:dyDescent="0.25">
      <c r="A8262" s="71">
        <v>98048</v>
      </c>
      <c r="B8262" s="70" t="s">
        <v>7699</v>
      </c>
      <c r="C8262" s="71" t="s">
        <v>14</v>
      </c>
      <c r="D8262" s="72">
        <v>18166.650000000001</v>
      </c>
    </row>
    <row r="8263" spans="1:4" x14ac:dyDescent="0.25">
      <c r="A8263" s="71">
        <v>97955</v>
      </c>
      <c r="B8263" s="70" t="s">
        <v>7700</v>
      </c>
      <c r="C8263" s="71" t="s">
        <v>14</v>
      </c>
      <c r="D8263" s="72">
        <v>3106.01</v>
      </c>
    </row>
    <row r="8264" spans="1:4" x14ac:dyDescent="0.25">
      <c r="A8264" s="71">
        <v>97948</v>
      </c>
      <c r="B8264" s="70" t="s">
        <v>7701</v>
      </c>
      <c r="C8264" s="71" t="s">
        <v>14</v>
      </c>
      <c r="D8264" s="72">
        <v>3337.65</v>
      </c>
    </row>
    <row r="8265" spans="1:4" x14ac:dyDescent="0.25">
      <c r="A8265" s="71">
        <v>97934</v>
      </c>
      <c r="B8265" s="70" t="s">
        <v>7702</v>
      </c>
      <c r="C8265" s="71" t="s">
        <v>14</v>
      </c>
      <c r="D8265" s="72">
        <v>2398.7399999999998</v>
      </c>
    </row>
    <row r="8266" spans="1:4" x14ac:dyDescent="0.25">
      <c r="A8266" s="71">
        <v>97953</v>
      </c>
      <c r="B8266" s="70" t="s">
        <v>7703</v>
      </c>
      <c r="C8266" s="71" t="s">
        <v>14</v>
      </c>
      <c r="D8266" s="72">
        <v>1448.61</v>
      </c>
    </row>
    <row r="8267" spans="1:4" x14ac:dyDescent="0.25">
      <c r="A8267" s="71">
        <v>97947</v>
      </c>
      <c r="B8267" s="70" t="s">
        <v>7704</v>
      </c>
      <c r="C8267" s="71" t="s">
        <v>14</v>
      </c>
      <c r="D8267" s="72">
        <v>1809.97</v>
      </c>
    </row>
    <row r="8268" spans="1:4" x14ac:dyDescent="0.25">
      <c r="A8268" s="71">
        <v>97933</v>
      </c>
      <c r="B8268" s="70" t="s">
        <v>7705</v>
      </c>
      <c r="C8268" s="71" t="s">
        <v>14</v>
      </c>
      <c r="D8268" s="72">
        <v>1161.33</v>
      </c>
    </row>
    <row r="8269" spans="1:4" x14ac:dyDescent="0.25">
      <c r="A8269" s="71">
        <v>97961</v>
      </c>
      <c r="B8269" s="70" t="s">
        <v>7706</v>
      </c>
      <c r="C8269" s="71" t="s">
        <v>14</v>
      </c>
      <c r="D8269" s="72">
        <v>2474.31</v>
      </c>
    </row>
    <row r="8270" spans="1:4" x14ac:dyDescent="0.25">
      <c r="A8270" s="71">
        <v>97951</v>
      </c>
      <c r="B8270" s="70" t="s">
        <v>7707</v>
      </c>
      <c r="C8270" s="71" t="s">
        <v>14</v>
      </c>
      <c r="D8270" s="72">
        <v>2872.9</v>
      </c>
    </row>
    <row r="8271" spans="1:4" x14ac:dyDescent="0.25">
      <c r="A8271" s="71">
        <v>97973</v>
      </c>
      <c r="B8271" s="70" t="s">
        <v>7708</v>
      </c>
      <c r="C8271" s="71" t="s">
        <v>14</v>
      </c>
      <c r="D8271" s="72">
        <v>4598.4799999999996</v>
      </c>
    </row>
    <row r="8272" spans="1:4" x14ac:dyDescent="0.25">
      <c r="A8272" s="71">
        <v>97952</v>
      </c>
      <c r="B8272" s="70" t="s">
        <v>7709</v>
      </c>
      <c r="C8272" s="71" t="s">
        <v>14</v>
      </c>
      <c r="D8272" s="72">
        <v>4969.76</v>
      </c>
    </row>
    <row r="8273" spans="1:4" x14ac:dyDescent="0.25">
      <c r="A8273" s="71">
        <v>97957</v>
      </c>
      <c r="B8273" s="70" t="s">
        <v>7710</v>
      </c>
      <c r="C8273" s="71" t="s">
        <v>14</v>
      </c>
      <c r="D8273" s="72">
        <v>2658.66</v>
      </c>
    </row>
    <row r="8274" spans="1:4" x14ac:dyDescent="0.25">
      <c r="A8274" s="71">
        <v>97950</v>
      </c>
      <c r="B8274" s="70" t="s">
        <v>7711</v>
      </c>
      <c r="C8274" s="71" t="s">
        <v>14</v>
      </c>
      <c r="D8274" s="72">
        <v>3084.41</v>
      </c>
    </row>
    <row r="8275" spans="1:4" x14ac:dyDescent="0.25">
      <c r="A8275" s="71">
        <v>97936</v>
      </c>
      <c r="B8275" s="70" t="s">
        <v>7712</v>
      </c>
      <c r="C8275" s="71" t="s">
        <v>14</v>
      </c>
      <c r="D8275" s="72">
        <v>1926.88</v>
      </c>
    </row>
    <row r="8276" spans="1:4" x14ac:dyDescent="0.25">
      <c r="A8276" s="71">
        <v>97956</v>
      </c>
      <c r="B8276" s="70" t="s">
        <v>7713</v>
      </c>
      <c r="C8276" s="71" t="s">
        <v>14</v>
      </c>
      <c r="D8276" s="72">
        <v>1497.57</v>
      </c>
    </row>
    <row r="8277" spans="1:4" x14ac:dyDescent="0.25">
      <c r="A8277" s="71">
        <v>97949</v>
      </c>
      <c r="B8277" s="70" t="s">
        <v>7714</v>
      </c>
      <c r="C8277" s="71" t="s">
        <v>14</v>
      </c>
      <c r="D8277" s="72">
        <v>1757.91</v>
      </c>
    </row>
    <row r="8278" spans="1:4" x14ac:dyDescent="0.25">
      <c r="A8278" s="71">
        <v>97935</v>
      </c>
      <c r="B8278" s="70" t="s">
        <v>7715</v>
      </c>
      <c r="C8278" s="71" t="s">
        <v>14</v>
      </c>
      <c r="D8278" s="72">
        <v>911.65</v>
      </c>
    </row>
    <row r="8279" spans="1:4" x14ac:dyDescent="0.25">
      <c r="A8279" s="71">
        <v>99319</v>
      </c>
      <c r="B8279" s="70" t="s">
        <v>7716</v>
      </c>
      <c r="C8279" s="71" t="s">
        <v>16</v>
      </c>
      <c r="D8279" s="72">
        <v>879.81</v>
      </c>
    </row>
    <row r="8280" spans="1:4" x14ac:dyDescent="0.25">
      <c r="A8280" s="71">
        <v>99318</v>
      </c>
      <c r="B8280" s="70" t="s">
        <v>7717</v>
      </c>
      <c r="C8280" s="71" t="s">
        <v>16</v>
      </c>
      <c r="D8280" s="72">
        <v>306.82</v>
      </c>
    </row>
    <row r="8281" spans="1:4" x14ac:dyDescent="0.25">
      <c r="A8281" s="71">
        <v>98051</v>
      </c>
      <c r="B8281" s="70" t="s">
        <v>7718</v>
      </c>
      <c r="C8281" s="71" t="s">
        <v>16</v>
      </c>
      <c r="D8281" s="72">
        <v>941.86</v>
      </c>
    </row>
    <row r="8282" spans="1:4" x14ac:dyDescent="0.25">
      <c r="A8282" s="71">
        <v>98050</v>
      </c>
      <c r="B8282" s="70" t="s">
        <v>7719</v>
      </c>
      <c r="C8282" s="71" t="s">
        <v>16</v>
      </c>
      <c r="D8282" s="72">
        <v>307.77</v>
      </c>
    </row>
    <row r="8283" spans="1:4" x14ac:dyDescent="0.25">
      <c r="A8283" s="71">
        <v>99272</v>
      </c>
      <c r="B8283" s="70" t="s">
        <v>7720</v>
      </c>
      <c r="C8283" s="71" t="s">
        <v>14</v>
      </c>
      <c r="D8283" s="72">
        <v>1049.45</v>
      </c>
    </row>
    <row r="8284" spans="1:4" x14ac:dyDescent="0.25">
      <c r="A8284" s="71">
        <v>99273</v>
      </c>
      <c r="B8284" s="70" t="s">
        <v>7721</v>
      </c>
      <c r="C8284" s="71" t="s">
        <v>14</v>
      </c>
      <c r="D8284" s="72">
        <v>1495.4</v>
      </c>
    </row>
    <row r="8285" spans="1:4" x14ac:dyDescent="0.25">
      <c r="A8285" s="71">
        <v>99268</v>
      </c>
      <c r="B8285" s="70" t="s">
        <v>7722</v>
      </c>
      <c r="C8285" s="71" t="s">
        <v>14</v>
      </c>
      <c r="D8285" s="72">
        <v>489.92</v>
      </c>
    </row>
    <row r="8286" spans="1:4" x14ac:dyDescent="0.25">
      <c r="A8286" s="71">
        <v>99270</v>
      </c>
      <c r="B8286" s="70" t="s">
        <v>7723</v>
      </c>
      <c r="C8286" s="71" t="s">
        <v>14</v>
      </c>
      <c r="D8286" s="72">
        <v>646.79999999999995</v>
      </c>
    </row>
    <row r="8287" spans="1:4" x14ac:dyDescent="0.25">
      <c r="A8287" s="71">
        <v>97976</v>
      </c>
      <c r="B8287" s="70" t="s">
        <v>7724</v>
      </c>
      <c r="C8287" s="71" t="s">
        <v>14</v>
      </c>
      <c r="D8287" s="72">
        <v>1093.94</v>
      </c>
    </row>
    <row r="8288" spans="1:4" x14ac:dyDescent="0.25">
      <c r="A8288" s="71">
        <v>97977</v>
      </c>
      <c r="B8288" s="70" t="s">
        <v>7725</v>
      </c>
      <c r="C8288" s="71" t="s">
        <v>14</v>
      </c>
      <c r="D8288" s="72">
        <v>1574.25</v>
      </c>
    </row>
    <row r="8289" spans="1:4" x14ac:dyDescent="0.25">
      <c r="A8289" s="71">
        <v>97974</v>
      </c>
      <c r="B8289" s="70" t="s">
        <v>7726</v>
      </c>
      <c r="C8289" s="71" t="s">
        <v>14</v>
      </c>
      <c r="D8289" s="72">
        <v>494.35</v>
      </c>
    </row>
    <row r="8290" spans="1:4" x14ac:dyDescent="0.25">
      <c r="A8290" s="71">
        <v>97975</v>
      </c>
      <c r="B8290" s="70" t="s">
        <v>7727</v>
      </c>
      <c r="C8290" s="71" t="s">
        <v>14</v>
      </c>
      <c r="D8290" s="72">
        <v>651.97</v>
      </c>
    </row>
    <row r="8291" spans="1:4" x14ac:dyDescent="0.25">
      <c r="A8291" s="71">
        <v>101798</v>
      </c>
      <c r="B8291" s="70" t="s">
        <v>7728</v>
      </c>
      <c r="C8291" s="71" t="s">
        <v>14</v>
      </c>
      <c r="D8291" s="72">
        <v>331.92</v>
      </c>
    </row>
    <row r="8292" spans="1:4" x14ac:dyDescent="0.25">
      <c r="A8292" s="71">
        <v>101799</v>
      </c>
      <c r="B8292" s="70" t="s">
        <v>7729</v>
      </c>
      <c r="C8292" s="71" t="s">
        <v>14</v>
      </c>
      <c r="D8292" s="72">
        <v>802.29</v>
      </c>
    </row>
    <row r="8293" spans="1:4" x14ac:dyDescent="0.25">
      <c r="A8293" s="71">
        <v>102487</v>
      </c>
      <c r="B8293" s="70" t="s">
        <v>7730</v>
      </c>
      <c r="C8293" s="71" t="s">
        <v>42</v>
      </c>
      <c r="D8293" s="72">
        <v>567.14</v>
      </c>
    </row>
    <row r="8294" spans="1:4" x14ac:dyDescent="0.25">
      <c r="A8294" s="71">
        <v>102486</v>
      </c>
      <c r="B8294" s="70" t="s">
        <v>7731</v>
      </c>
      <c r="C8294" s="71" t="s">
        <v>42</v>
      </c>
      <c r="D8294" s="72">
        <v>619.4</v>
      </c>
    </row>
    <row r="8295" spans="1:4" x14ac:dyDescent="0.25">
      <c r="A8295" s="71">
        <v>102474</v>
      </c>
      <c r="B8295" s="70" t="s">
        <v>7732</v>
      </c>
      <c r="C8295" s="71" t="s">
        <v>42</v>
      </c>
      <c r="D8295" s="72">
        <v>571.58000000000004</v>
      </c>
    </row>
    <row r="8296" spans="1:4" x14ac:dyDescent="0.25">
      <c r="A8296" s="71">
        <v>102480</v>
      </c>
      <c r="B8296" s="70" t="s">
        <v>7733</v>
      </c>
      <c r="C8296" s="71" t="s">
        <v>42</v>
      </c>
      <c r="D8296" s="72">
        <v>565.1</v>
      </c>
    </row>
    <row r="8297" spans="1:4" x14ac:dyDescent="0.25">
      <c r="A8297" s="71">
        <v>94975</v>
      </c>
      <c r="B8297" s="70" t="s">
        <v>7734</v>
      </c>
      <c r="C8297" s="71" t="s">
        <v>42</v>
      </c>
      <c r="D8297" s="72">
        <v>478.03</v>
      </c>
    </row>
    <row r="8298" spans="1:4" x14ac:dyDescent="0.25">
      <c r="A8298" s="71">
        <v>94963</v>
      </c>
      <c r="B8298" s="70" t="s">
        <v>7735</v>
      </c>
      <c r="C8298" s="71" t="s">
        <v>42</v>
      </c>
      <c r="D8298" s="72">
        <v>431.21</v>
      </c>
    </row>
    <row r="8299" spans="1:4" x14ac:dyDescent="0.25">
      <c r="A8299" s="71">
        <v>94969</v>
      </c>
      <c r="B8299" s="70" t="s">
        <v>7736</v>
      </c>
      <c r="C8299" s="71" t="s">
        <v>42</v>
      </c>
      <c r="D8299" s="72">
        <v>424.23</v>
      </c>
    </row>
    <row r="8300" spans="1:4" x14ac:dyDescent="0.25">
      <c r="A8300" s="71">
        <v>102475</v>
      </c>
      <c r="B8300" s="70" t="s">
        <v>7737</v>
      </c>
      <c r="C8300" s="71" t="s">
        <v>42</v>
      </c>
      <c r="D8300" s="72">
        <v>621.91</v>
      </c>
    </row>
    <row r="8301" spans="1:4" x14ac:dyDescent="0.25">
      <c r="A8301" s="71">
        <v>102481</v>
      </c>
      <c r="B8301" s="70" t="s">
        <v>7738</v>
      </c>
      <c r="C8301" s="71" t="s">
        <v>42</v>
      </c>
      <c r="D8301" s="72">
        <v>608.66</v>
      </c>
    </row>
    <row r="8302" spans="1:4" x14ac:dyDescent="0.25">
      <c r="A8302" s="71">
        <v>94964</v>
      </c>
      <c r="B8302" s="70" t="s">
        <v>7739</v>
      </c>
      <c r="C8302" s="71" t="s">
        <v>42</v>
      </c>
      <c r="D8302" s="72">
        <v>475.74</v>
      </c>
    </row>
    <row r="8303" spans="1:4" x14ac:dyDescent="0.25">
      <c r="A8303" s="71">
        <v>94970</v>
      </c>
      <c r="B8303" s="70" t="s">
        <v>68</v>
      </c>
      <c r="C8303" s="71" t="s">
        <v>42</v>
      </c>
      <c r="D8303" s="72">
        <v>462.01</v>
      </c>
    </row>
    <row r="8304" spans="1:4" x14ac:dyDescent="0.25">
      <c r="A8304" s="71">
        <v>102476</v>
      </c>
      <c r="B8304" s="70" t="s">
        <v>7740</v>
      </c>
      <c r="C8304" s="71" t="s">
        <v>42</v>
      </c>
      <c r="D8304" s="72">
        <v>642.88</v>
      </c>
    </row>
    <row r="8305" spans="1:4" x14ac:dyDescent="0.25">
      <c r="A8305" s="71">
        <v>102482</v>
      </c>
      <c r="B8305" s="70" t="s">
        <v>7741</v>
      </c>
      <c r="C8305" s="71" t="s">
        <v>42</v>
      </c>
      <c r="D8305" s="72">
        <v>639.97</v>
      </c>
    </row>
    <row r="8306" spans="1:4" x14ac:dyDescent="0.25">
      <c r="A8306" s="71">
        <v>94965</v>
      </c>
      <c r="B8306" s="70" t="s">
        <v>7742</v>
      </c>
      <c r="C8306" s="71" t="s">
        <v>42</v>
      </c>
      <c r="D8306" s="72">
        <v>496.93</v>
      </c>
    </row>
    <row r="8307" spans="1:4" x14ac:dyDescent="0.25">
      <c r="A8307" s="71">
        <v>94971</v>
      </c>
      <c r="B8307" s="70" t="s">
        <v>7743</v>
      </c>
      <c r="C8307" s="71" t="s">
        <v>42</v>
      </c>
      <c r="D8307" s="72">
        <v>489.86</v>
      </c>
    </row>
    <row r="8308" spans="1:4" x14ac:dyDescent="0.25">
      <c r="A8308" s="71">
        <v>102477</v>
      </c>
      <c r="B8308" s="70" t="s">
        <v>7744</v>
      </c>
      <c r="C8308" s="71" t="s">
        <v>42</v>
      </c>
      <c r="D8308" s="72">
        <v>681.76</v>
      </c>
    </row>
    <row r="8309" spans="1:4" x14ac:dyDescent="0.25">
      <c r="A8309" s="71">
        <v>102483</v>
      </c>
      <c r="B8309" s="70" t="s">
        <v>7745</v>
      </c>
      <c r="C8309" s="71" t="s">
        <v>42</v>
      </c>
      <c r="D8309" s="72">
        <v>674.37</v>
      </c>
    </row>
    <row r="8310" spans="1:4" x14ac:dyDescent="0.25">
      <c r="A8310" s="71">
        <v>94966</v>
      </c>
      <c r="B8310" s="70" t="s">
        <v>7746</v>
      </c>
      <c r="C8310" s="71" t="s">
        <v>42</v>
      </c>
      <c r="D8310" s="72">
        <v>515.51</v>
      </c>
    </row>
    <row r="8311" spans="1:4" x14ac:dyDescent="0.25">
      <c r="A8311" s="71">
        <v>94972</v>
      </c>
      <c r="B8311" s="70" t="s">
        <v>7747</v>
      </c>
      <c r="C8311" s="71" t="s">
        <v>42</v>
      </c>
      <c r="D8311" s="72">
        <v>508.44</v>
      </c>
    </row>
    <row r="8312" spans="1:4" x14ac:dyDescent="0.25">
      <c r="A8312" s="71">
        <v>102478</v>
      </c>
      <c r="B8312" s="70" t="s">
        <v>7748</v>
      </c>
      <c r="C8312" s="71" t="s">
        <v>42</v>
      </c>
      <c r="D8312" s="72">
        <v>740.4</v>
      </c>
    </row>
    <row r="8313" spans="1:4" x14ac:dyDescent="0.25">
      <c r="A8313" s="71">
        <v>102484</v>
      </c>
      <c r="B8313" s="70" t="s">
        <v>7749</v>
      </c>
      <c r="C8313" s="71" t="s">
        <v>42</v>
      </c>
      <c r="D8313" s="72">
        <v>739.48</v>
      </c>
    </row>
    <row r="8314" spans="1:4" x14ac:dyDescent="0.25">
      <c r="A8314" s="71">
        <v>94967</v>
      </c>
      <c r="B8314" s="70" t="s">
        <v>7750</v>
      </c>
      <c r="C8314" s="71" t="s">
        <v>42</v>
      </c>
      <c r="D8314" s="72">
        <v>593.76</v>
      </c>
    </row>
    <row r="8315" spans="1:4" x14ac:dyDescent="0.25">
      <c r="A8315" s="71">
        <v>94973</v>
      </c>
      <c r="B8315" s="70" t="s">
        <v>7751</v>
      </c>
      <c r="C8315" s="71" t="s">
        <v>42</v>
      </c>
      <c r="D8315" s="72">
        <v>584.77</v>
      </c>
    </row>
    <row r="8316" spans="1:4" x14ac:dyDescent="0.25">
      <c r="A8316" s="71">
        <v>94974</v>
      </c>
      <c r="B8316" s="70" t="s">
        <v>7752</v>
      </c>
      <c r="C8316" s="71" t="s">
        <v>42</v>
      </c>
      <c r="D8316" s="72">
        <v>436.25</v>
      </c>
    </row>
    <row r="8317" spans="1:4" x14ac:dyDescent="0.25">
      <c r="A8317" s="71">
        <v>94962</v>
      </c>
      <c r="B8317" s="70" t="s">
        <v>7753</v>
      </c>
      <c r="C8317" s="71" t="s">
        <v>42</v>
      </c>
      <c r="D8317" s="72">
        <v>384.78</v>
      </c>
    </row>
    <row r="8318" spans="1:4" x14ac:dyDescent="0.25">
      <c r="A8318" s="71">
        <v>94968</v>
      </c>
      <c r="B8318" s="70" t="s">
        <v>7754</v>
      </c>
      <c r="C8318" s="71" t="s">
        <v>42</v>
      </c>
      <c r="D8318" s="72">
        <v>381.01</v>
      </c>
    </row>
    <row r="8319" spans="1:4" x14ac:dyDescent="0.25">
      <c r="A8319" s="71">
        <v>102485</v>
      </c>
      <c r="B8319" s="70" t="s">
        <v>7755</v>
      </c>
      <c r="C8319" s="71" t="s">
        <v>42</v>
      </c>
      <c r="D8319" s="72">
        <v>582.65</v>
      </c>
    </row>
    <row r="8320" spans="1:4" x14ac:dyDescent="0.25">
      <c r="A8320" s="71">
        <v>102473</v>
      </c>
      <c r="B8320" s="70" t="s">
        <v>7756</v>
      </c>
      <c r="C8320" s="71" t="s">
        <v>42</v>
      </c>
      <c r="D8320" s="72">
        <v>528.21</v>
      </c>
    </row>
    <row r="8321" spans="1:4" x14ac:dyDescent="0.25">
      <c r="A8321" s="71">
        <v>102479</v>
      </c>
      <c r="B8321" s="70" t="s">
        <v>7757</v>
      </c>
      <c r="C8321" s="71" t="s">
        <v>42</v>
      </c>
      <c r="D8321" s="72">
        <v>525.02</v>
      </c>
    </row>
    <row r="8322" spans="1:4" x14ac:dyDescent="0.25">
      <c r="A8322" s="71">
        <v>104835</v>
      </c>
      <c r="B8322" s="70" t="s">
        <v>7758</v>
      </c>
      <c r="C8322" s="71" t="s">
        <v>42</v>
      </c>
      <c r="D8322" s="72">
        <v>0</v>
      </c>
    </row>
    <row r="8323" spans="1:4" x14ac:dyDescent="0.25">
      <c r="A8323" s="71">
        <v>104833</v>
      </c>
      <c r="B8323" s="70" t="s">
        <v>7759</v>
      </c>
      <c r="C8323" s="71" t="s">
        <v>42</v>
      </c>
      <c r="D8323" s="72">
        <v>0</v>
      </c>
    </row>
    <row r="8324" spans="1:4" x14ac:dyDescent="0.25">
      <c r="A8324" s="71">
        <v>104834</v>
      </c>
      <c r="B8324" s="70" t="s">
        <v>7760</v>
      </c>
      <c r="C8324" s="71" t="s">
        <v>42</v>
      </c>
      <c r="D8324" s="72">
        <v>0</v>
      </c>
    </row>
    <row r="8325" spans="1:4" x14ac:dyDescent="0.25">
      <c r="A8325" s="71">
        <v>104836</v>
      </c>
      <c r="B8325" s="70" t="s">
        <v>7761</v>
      </c>
      <c r="C8325" s="71" t="s">
        <v>42</v>
      </c>
      <c r="D8325" s="72">
        <v>0</v>
      </c>
    </row>
    <row r="8326" spans="1:4" x14ac:dyDescent="0.25">
      <c r="A8326" s="71">
        <v>104837</v>
      </c>
      <c r="B8326" s="70" t="s">
        <v>7762</v>
      </c>
      <c r="C8326" s="71" t="s">
        <v>42</v>
      </c>
      <c r="D8326" s="72">
        <v>0</v>
      </c>
    </row>
    <row r="8327" spans="1:4" x14ac:dyDescent="0.25">
      <c r="A8327" s="71">
        <v>104838</v>
      </c>
      <c r="B8327" s="70" t="s">
        <v>7763</v>
      </c>
      <c r="C8327" s="71" t="s">
        <v>42</v>
      </c>
      <c r="D8327" s="72">
        <v>0</v>
      </c>
    </row>
    <row r="8328" spans="1:4" x14ac:dyDescent="0.25">
      <c r="A8328" s="71">
        <v>104839</v>
      </c>
      <c r="B8328" s="70" t="s">
        <v>7764</v>
      </c>
      <c r="C8328" s="71" t="s">
        <v>42</v>
      </c>
      <c r="D8328" s="72">
        <v>0</v>
      </c>
    </row>
    <row r="8329" spans="1:4" x14ac:dyDescent="0.25">
      <c r="A8329" s="71">
        <v>104840</v>
      </c>
      <c r="B8329" s="70" t="s">
        <v>7765</v>
      </c>
      <c r="C8329" s="71" t="s">
        <v>42</v>
      </c>
      <c r="D8329" s="72">
        <v>0</v>
      </c>
    </row>
    <row r="8330" spans="1:4" x14ac:dyDescent="0.25">
      <c r="A8330" s="71">
        <v>104830</v>
      </c>
      <c r="B8330" s="70" t="s">
        <v>7766</v>
      </c>
      <c r="C8330" s="71" t="s">
        <v>42</v>
      </c>
      <c r="D8330" s="72">
        <v>0</v>
      </c>
    </row>
    <row r="8331" spans="1:4" x14ac:dyDescent="0.25">
      <c r="A8331" s="71">
        <v>104829</v>
      </c>
      <c r="B8331" s="70" t="s">
        <v>7767</v>
      </c>
      <c r="C8331" s="71" t="s">
        <v>42</v>
      </c>
      <c r="D8331" s="72">
        <v>0</v>
      </c>
    </row>
    <row r="8332" spans="1:4" x14ac:dyDescent="0.25">
      <c r="A8332" s="71">
        <v>104832</v>
      </c>
      <c r="B8332" s="70" t="s">
        <v>7768</v>
      </c>
      <c r="C8332" s="71" t="s">
        <v>42</v>
      </c>
      <c r="D8332" s="72">
        <v>0</v>
      </c>
    </row>
    <row r="8333" spans="1:4" x14ac:dyDescent="0.25">
      <c r="A8333" s="71">
        <v>104831</v>
      </c>
      <c r="B8333" s="70" t="s">
        <v>7769</v>
      </c>
      <c r="C8333" s="71" t="s">
        <v>42</v>
      </c>
      <c r="D8333" s="72">
        <v>0</v>
      </c>
    </row>
    <row r="8334" spans="1:4" x14ac:dyDescent="0.25">
      <c r="A8334" s="71">
        <v>103773</v>
      </c>
      <c r="B8334" s="70" t="s">
        <v>7770</v>
      </c>
      <c r="C8334" s="71" t="s">
        <v>14</v>
      </c>
      <c r="D8334" s="72">
        <v>0</v>
      </c>
    </row>
    <row r="8335" spans="1:4" x14ac:dyDescent="0.25">
      <c r="A8335" s="71">
        <v>103772</v>
      </c>
      <c r="B8335" s="70" t="s">
        <v>7771</v>
      </c>
      <c r="C8335" s="71" t="s">
        <v>14</v>
      </c>
      <c r="D8335" s="72">
        <v>0</v>
      </c>
    </row>
    <row r="8336" spans="1:4" x14ac:dyDescent="0.25">
      <c r="A8336" s="71">
        <v>103768</v>
      </c>
      <c r="B8336" s="70" t="s">
        <v>7772</v>
      </c>
      <c r="C8336" s="71" t="s">
        <v>14</v>
      </c>
      <c r="D8336" s="72">
        <v>0</v>
      </c>
    </row>
    <row r="8337" spans="1:4" x14ac:dyDescent="0.25">
      <c r="A8337" s="71">
        <v>103767</v>
      </c>
      <c r="B8337" s="70" t="s">
        <v>7773</v>
      </c>
      <c r="C8337" s="71" t="s">
        <v>14</v>
      </c>
      <c r="D8337" s="72">
        <v>0</v>
      </c>
    </row>
    <row r="8338" spans="1:4" x14ac:dyDescent="0.25">
      <c r="A8338" s="71">
        <v>103766</v>
      </c>
      <c r="B8338" s="70" t="s">
        <v>7774</v>
      </c>
      <c r="C8338" s="71" t="s">
        <v>14</v>
      </c>
      <c r="D8338" s="72">
        <v>0</v>
      </c>
    </row>
    <row r="8339" spans="1:4" x14ac:dyDescent="0.25">
      <c r="A8339" s="71">
        <v>103765</v>
      </c>
      <c r="B8339" s="70" t="s">
        <v>7775</v>
      </c>
      <c r="C8339" s="71" t="s">
        <v>14</v>
      </c>
      <c r="D8339" s="72">
        <v>0</v>
      </c>
    </row>
    <row r="8340" spans="1:4" x14ac:dyDescent="0.25">
      <c r="A8340" s="71">
        <v>103771</v>
      </c>
      <c r="B8340" s="70" t="s">
        <v>7776</v>
      </c>
      <c r="C8340" s="71" t="s">
        <v>14</v>
      </c>
      <c r="D8340" s="72">
        <v>0</v>
      </c>
    </row>
    <row r="8341" spans="1:4" x14ac:dyDescent="0.25">
      <c r="A8341" s="71">
        <v>103769</v>
      </c>
      <c r="B8341" s="70" t="s">
        <v>7777</v>
      </c>
      <c r="C8341" s="71" t="s">
        <v>14</v>
      </c>
      <c r="D8341" s="72">
        <v>4125.6400000000003</v>
      </c>
    </row>
    <row r="8342" spans="1:4" x14ac:dyDescent="0.25">
      <c r="A8342" s="71">
        <v>103770</v>
      </c>
      <c r="B8342" s="70" t="s">
        <v>7778</v>
      </c>
      <c r="C8342" s="71" t="s">
        <v>14</v>
      </c>
      <c r="D8342" s="72">
        <v>0</v>
      </c>
    </row>
    <row r="8343" spans="1:4" x14ac:dyDescent="0.25">
      <c r="A8343" s="71">
        <v>103764</v>
      </c>
      <c r="B8343" s="70" t="s">
        <v>7779</v>
      </c>
      <c r="C8343" s="71" t="s">
        <v>14</v>
      </c>
      <c r="D8343" s="72">
        <v>0</v>
      </c>
    </row>
    <row r="8344" spans="1:4" x14ac:dyDescent="0.25">
      <c r="A8344" s="71">
        <v>103780</v>
      </c>
      <c r="B8344" s="70" t="s">
        <v>7780</v>
      </c>
      <c r="C8344" s="71" t="s">
        <v>37</v>
      </c>
      <c r="D8344" s="72">
        <v>0</v>
      </c>
    </row>
    <row r="8345" spans="1:4" x14ac:dyDescent="0.25">
      <c r="A8345" s="71">
        <v>103781</v>
      </c>
      <c r="B8345" s="70" t="s">
        <v>7781</v>
      </c>
      <c r="C8345" s="71" t="s">
        <v>37</v>
      </c>
      <c r="D8345" s="72">
        <v>0</v>
      </c>
    </row>
    <row r="8346" spans="1:4" x14ac:dyDescent="0.25">
      <c r="A8346" s="71">
        <v>103779</v>
      </c>
      <c r="B8346" s="70" t="s">
        <v>7782</v>
      </c>
      <c r="C8346" s="71" t="s">
        <v>37</v>
      </c>
      <c r="D8346" s="72">
        <v>0</v>
      </c>
    </row>
    <row r="8347" spans="1:4" x14ac:dyDescent="0.25">
      <c r="A8347" s="71">
        <v>103778</v>
      </c>
      <c r="B8347" s="70" t="s">
        <v>7783</v>
      </c>
      <c r="C8347" s="71" t="s">
        <v>37</v>
      </c>
      <c r="D8347" s="72">
        <v>0</v>
      </c>
    </row>
    <row r="8348" spans="1:4" x14ac:dyDescent="0.25">
      <c r="A8348" s="71">
        <v>103924</v>
      </c>
      <c r="B8348" s="70" t="s">
        <v>7784</v>
      </c>
      <c r="C8348" s="71" t="s">
        <v>37</v>
      </c>
      <c r="D8348" s="72">
        <v>0</v>
      </c>
    </row>
    <row r="8349" spans="1:4" x14ac:dyDescent="0.25">
      <c r="A8349" s="71">
        <v>103776</v>
      </c>
      <c r="B8349" s="70" t="s">
        <v>7785</v>
      </c>
      <c r="C8349" s="71" t="s">
        <v>37</v>
      </c>
      <c r="D8349" s="72">
        <v>0</v>
      </c>
    </row>
    <row r="8350" spans="1:4" x14ac:dyDescent="0.25">
      <c r="A8350" s="71">
        <v>103774</v>
      </c>
      <c r="B8350" s="70" t="s">
        <v>7786</v>
      </c>
      <c r="C8350" s="71" t="s">
        <v>37</v>
      </c>
      <c r="D8350" s="72">
        <v>0</v>
      </c>
    </row>
    <row r="8351" spans="1:4" x14ac:dyDescent="0.25">
      <c r="A8351" s="71">
        <v>103775</v>
      </c>
      <c r="B8351" s="70" t="s">
        <v>7787</v>
      </c>
      <c r="C8351" s="71" t="s">
        <v>37</v>
      </c>
      <c r="D8351" s="72">
        <v>0</v>
      </c>
    </row>
    <row r="8352" spans="1:4" x14ac:dyDescent="0.25">
      <c r="A8352" s="71">
        <v>97097</v>
      </c>
      <c r="B8352" s="70" t="s">
        <v>7788</v>
      </c>
      <c r="C8352" s="71" t="s">
        <v>37</v>
      </c>
      <c r="D8352" s="72">
        <v>38.049999999999997</v>
      </c>
    </row>
    <row r="8353" spans="1:4" x14ac:dyDescent="0.25">
      <c r="A8353" s="71">
        <v>97089</v>
      </c>
      <c r="B8353" s="70" t="s">
        <v>7789</v>
      </c>
      <c r="C8353" s="71" t="s">
        <v>66</v>
      </c>
      <c r="D8353" s="72">
        <v>14.28</v>
      </c>
    </row>
    <row r="8354" spans="1:4" x14ac:dyDescent="0.25">
      <c r="A8354" s="71">
        <v>97090</v>
      </c>
      <c r="B8354" s="70" t="s">
        <v>7790</v>
      </c>
      <c r="C8354" s="71" t="s">
        <v>66</v>
      </c>
      <c r="D8354" s="72">
        <v>13.99</v>
      </c>
    </row>
    <row r="8355" spans="1:4" x14ac:dyDescent="0.25">
      <c r="A8355" s="71">
        <v>97091</v>
      </c>
      <c r="B8355" s="70" t="s">
        <v>7791</v>
      </c>
      <c r="C8355" s="71" t="s">
        <v>66</v>
      </c>
      <c r="D8355" s="72">
        <v>13.54</v>
      </c>
    </row>
    <row r="8356" spans="1:4" x14ac:dyDescent="0.25">
      <c r="A8356" s="71">
        <v>97092</v>
      </c>
      <c r="B8356" s="70" t="s">
        <v>7792</v>
      </c>
      <c r="C8356" s="71" t="s">
        <v>66</v>
      </c>
      <c r="D8356" s="72">
        <v>13.09</v>
      </c>
    </row>
    <row r="8357" spans="1:4" x14ac:dyDescent="0.25">
      <c r="A8357" s="71">
        <v>103053</v>
      </c>
      <c r="B8357" s="70" t="s">
        <v>7793</v>
      </c>
      <c r="C8357" s="71" t="s">
        <v>66</v>
      </c>
      <c r="D8357" s="72">
        <v>0</v>
      </c>
    </row>
    <row r="8358" spans="1:4" x14ac:dyDescent="0.25">
      <c r="A8358" s="71">
        <v>97093</v>
      </c>
      <c r="B8358" s="70" t="s">
        <v>7794</v>
      </c>
      <c r="C8358" s="71" t="s">
        <v>66</v>
      </c>
      <c r="D8358" s="72">
        <v>12.26</v>
      </c>
    </row>
    <row r="8359" spans="1:4" x14ac:dyDescent="0.25">
      <c r="A8359" s="71">
        <v>103054</v>
      </c>
      <c r="B8359" s="70" t="s">
        <v>7795</v>
      </c>
      <c r="C8359" s="71" t="s">
        <v>66</v>
      </c>
      <c r="D8359" s="72">
        <v>0</v>
      </c>
    </row>
    <row r="8360" spans="1:4" x14ac:dyDescent="0.25">
      <c r="A8360" s="71">
        <v>97088</v>
      </c>
      <c r="B8360" s="70" t="s">
        <v>7796</v>
      </c>
      <c r="C8360" s="71" t="s">
        <v>66</v>
      </c>
      <c r="D8360" s="72">
        <v>15.62</v>
      </c>
    </row>
    <row r="8361" spans="1:4" x14ac:dyDescent="0.25">
      <c r="A8361" s="71">
        <v>97087</v>
      </c>
      <c r="B8361" s="70" t="s">
        <v>7797</v>
      </c>
      <c r="C8361" s="71" t="s">
        <v>37</v>
      </c>
      <c r="D8361" s="72">
        <v>3.51</v>
      </c>
    </row>
    <row r="8362" spans="1:4" x14ac:dyDescent="0.25">
      <c r="A8362" s="71">
        <v>97083</v>
      </c>
      <c r="B8362" s="70" t="s">
        <v>201</v>
      </c>
      <c r="C8362" s="71" t="s">
        <v>37</v>
      </c>
      <c r="D8362" s="72">
        <v>3.17</v>
      </c>
    </row>
    <row r="8363" spans="1:4" x14ac:dyDescent="0.25">
      <c r="A8363" s="71">
        <v>97084</v>
      </c>
      <c r="B8363" s="70" t="s">
        <v>7798</v>
      </c>
      <c r="C8363" s="71" t="s">
        <v>37</v>
      </c>
      <c r="D8363" s="72">
        <v>0.66</v>
      </c>
    </row>
    <row r="8364" spans="1:4" x14ac:dyDescent="0.25">
      <c r="A8364" s="71">
        <v>97096</v>
      </c>
      <c r="B8364" s="70" t="s">
        <v>7799</v>
      </c>
      <c r="C8364" s="71" t="s">
        <v>42</v>
      </c>
      <c r="D8364" s="72">
        <v>676.37</v>
      </c>
    </row>
    <row r="8365" spans="1:4" x14ac:dyDescent="0.25">
      <c r="A8365" s="71">
        <v>97082</v>
      </c>
      <c r="B8365" s="70" t="s">
        <v>7800</v>
      </c>
      <c r="C8365" s="71" t="s">
        <v>42</v>
      </c>
      <c r="D8365" s="72">
        <v>60.22</v>
      </c>
    </row>
    <row r="8366" spans="1:4" x14ac:dyDescent="0.25">
      <c r="A8366" s="71">
        <v>103076</v>
      </c>
      <c r="B8366" s="70" t="s">
        <v>7801</v>
      </c>
      <c r="C8366" s="71" t="s">
        <v>37</v>
      </c>
      <c r="D8366" s="72">
        <v>152.75</v>
      </c>
    </row>
    <row r="8367" spans="1:4" x14ac:dyDescent="0.25">
      <c r="A8367" s="71">
        <v>103067</v>
      </c>
      <c r="B8367" s="70" t="s">
        <v>7802</v>
      </c>
      <c r="C8367" s="71" t="s">
        <v>37</v>
      </c>
      <c r="D8367" s="72">
        <v>0</v>
      </c>
    </row>
    <row r="8368" spans="1:4" x14ac:dyDescent="0.25">
      <c r="A8368" s="71">
        <v>103077</v>
      </c>
      <c r="B8368" s="70" t="s">
        <v>7803</v>
      </c>
      <c r="C8368" s="71" t="s">
        <v>37</v>
      </c>
      <c r="D8368" s="72">
        <v>199.17</v>
      </c>
    </row>
    <row r="8369" spans="1:4" x14ac:dyDescent="0.25">
      <c r="A8369" s="71">
        <v>103068</v>
      </c>
      <c r="B8369" s="70" t="s">
        <v>7804</v>
      </c>
      <c r="C8369" s="71" t="s">
        <v>37</v>
      </c>
      <c r="D8369" s="72">
        <v>0</v>
      </c>
    </row>
    <row r="8370" spans="1:4" x14ac:dyDescent="0.25">
      <c r="A8370" s="71">
        <v>103078</v>
      </c>
      <c r="B8370" s="70" t="s">
        <v>7805</v>
      </c>
      <c r="C8370" s="71" t="s">
        <v>37</v>
      </c>
      <c r="D8370" s="72">
        <v>242.13</v>
      </c>
    </row>
    <row r="8371" spans="1:4" x14ac:dyDescent="0.25">
      <c r="A8371" s="71">
        <v>103069</v>
      </c>
      <c r="B8371" s="70" t="s">
        <v>7806</v>
      </c>
      <c r="C8371" s="71" t="s">
        <v>37</v>
      </c>
      <c r="D8371" s="72">
        <v>0</v>
      </c>
    </row>
    <row r="8372" spans="1:4" x14ac:dyDescent="0.25">
      <c r="A8372" s="71">
        <v>103079</v>
      </c>
      <c r="B8372" s="70" t="s">
        <v>7807</v>
      </c>
      <c r="C8372" s="71" t="s">
        <v>37</v>
      </c>
      <c r="D8372" s="72">
        <v>291.57</v>
      </c>
    </row>
    <row r="8373" spans="1:4" x14ac:dyDescent="0.25">
      <c r="A8373" s="71">
        <v>103070</v>
      </c>
      <c r="B8373" s="70" t="s">
        <v>7808</v>
      </c>
      <c r="C8373" s="71" t="s">
        <v>37</v>
      </c>
      <c r="D8373" s="72">
        <v>0</v>
      </c>
    </row>
    <row r="8374" spans="1:4" x14ac:dyDescent="0.25">
      <c r="A8374" s="71">
        <v>103080</v>
      </c>
      <c r="B8374" s="70" t="s">
        <v>7809</v>
      </c>
      <c r="C8374" s="71" t="s">
        <v>37</v>
      </c>
      <c r="D8374" s="72">
        <v>356.27</v>
      </c>
    </row>
    <row r="8375" spans="1:4" x14ac:dyDescent="0.25">
      <c r="A8375" s="71">
        <v>103071</v>
      </c>
      <c r="B8375" s="70" t="s">
        <v>7810</v>
      </c>
      <c r="C8375" s="71" t="s">
        <v>37</v>
      </c>
      <c r="D8375" s="72">
        <v>0</v>
      </c>
    </row>
    <row r="8376" spans="1:4" x14ac:dyDescent="0.25">
      <c r="A8376" s="71">
        <v>103075</v>
      </c>
      <c r="B8376" s="70" t="s">
        <v>7811</v>
      </c>
      <c r="C8376" s="71" t="s">
        <v>37</v>
      </c>
      <c r="D8376" s="72">
        <v>216.37</v>
      </c>
    </row>
    <row r="8377" spans="1:4" x14ac:dyDescent="0.25">
      <c r="A8377" s="71">
        <v>103062</v>
      </c>
      <c r="B8377" s="70" t="s">
        <v>7812</v>
      </c>
      <c r="C8377" s="71" t="s">
        <v>37</v>
      </c>
      <c r="D8377" s="72">
        <v>0</v>
      </c>
    </row>
    <row r="8378" spans="1:4" x14ac:dyDescent="0.25">
      <c r="A8378" s="71">
        <v>103065</v>
      </c>
      <c r="B8378" s="70" t="s">
        <v>7813</v>
      </c>
      <c r="C8378" s="71" t="s">
        <v>37</v>
      </c>
      <c r="D8378" s="72">
        <v>0</v>
      </c>
    </row>
    <row r="8379" spans="1:4" x14ac:dyDescent="0.25">
      <c r="A8379" s="71">
        <v>103063</v>
      </c>
      <c r="B8379" s="70" t="s">
        <v>7814</v>
      </c>
      <c r="C8379" s="71" t="s">
        <v>37</v>
      </c>
      <c r="D8379" s="72">
        <v>0</v>
      </c>
    </row>
    <row r="8380" spans="1:4" x14ac:dyDescent="0.25">
      <c r="A8380" s="71">
        <v>103066</v>
      </c>
      <c r="B8380" s="70" t="s">
        <v>7815</v>
      </c>
      <c r="C8380" s="71" t="s">
        <v>37</v>
      </c>
      <c r="D8380" s="72">
        <v>0</v>
      </c>
    </row>
    <row r="8381" spans="1:4" x14ac:dyDescent="0.25">
      <c r="A8381" s="71">
        <v>103064</v>
      </c>
      <c r="B8381" s="70" t="s">
        <v>7816</v>
      </c>
      <c r="C8381" s="71" t="s">
        <v>37</v>
      </c>
      <c r="D8381" s="72">
        <v>0</v>
      </c>
    </row>
    <row r="8382" spans="1:4" x14ac:dyDescent="0.25">
      <c r="A8382" s="71">
        <v>103074</v>
      </c>
      <c r="B8382" s="70" t="s">
        <v>7817</v>
      </c>
      <c r="C8382" s="71" t="s">
        <v>37</v>
      </c>
      <c r="D8382" s="72">
        <v>178.32</v>
      </c>
    </row>
    <row r="8383" spans="1:4" x14ac:dyDescent="0.25">
      <c r="A8383" s="71">
        <v>103057</v>
      </c>
      <c r="B8383" s="70" t="s">
        <v>7818</v>
      </c>
      <c r="C8383" s="71" t="s">
        <v>37</v>
      </c>
      <c r="D8383" s="72">
        <v>0</v>
      </c>
    </row>
    <row r="8384" spans="1:4" x14ac:dyDescent="0.25">
      <c r="A8384" s="71">
        <v>103060</v>
      </c>
      <c r="B8384" s="70" t="s">
        <v>7819</v>
      </c>
      <c r="C8384" s="71" t="s">
        <v>37</v>
      </c>
      <c r="D8384" s="72">
        <v>0</v>
      </c>
    </row>
    <row r="8385" spans="1:4" x14ac:dyDescent="0.25">
      <c r="A8385" s="71">
        <v>103058</v>
      </c>
      <c r="B8385" s="70" t="s">
        <v>7820</v>
      </c>
      <c r="C8385" s="71" t="s">
        <v>37</v>
      </c>
      <c r="D8385" s="72">
        <v>0</v>
      </c>
    </row>
    <row r="8386" spans="1:4" x14ac:dyDescent="0.25">
      <c r="A8386" s="71">
        <v>103061</v>
      </c>
      <c r="B8386" s="70" t="s">
        <v>7821</v>
      </c>
      <c r="C8386" s="71" t="s">
        <v>37</v>
      </c>
      <c r="D8386" s="72">
        <v>0</v>
      </c>
    </row>
    <row r="8387" spans="1:4" x14ac:dyDescent="0.25">
      <c r="A8387" s="71">
        <v>103059</v>
      </c>
      <c r="B8387" s="70" t="s">
        <v>7822</v>
      </c>
      <c r="C8387" s="71" t="s">
        <v>37</v>
      </c>
      <c r="D8387" s="72">
        <v>0</v>
      </c>
    </row>
    <row r="8388" spans="1:4" x14ac:dyDescent="0.25">
      <c r="A8388" s="71">
        <v>97101</v>
      </c>
      <c r="B8388" s="70" t="s">
        <v>7823</v>
      </c>
      <c r="C8388" s="71" t="s">
        <v>37</v>
      </c>
      <c r="D8388" s="72">
        <v>179.36</v>
      </c>
    </row>
    <row r="8389" spans="1:4" x14ac:dyDescent="0.25">
      <c r="A8389" s="71">
        <v>97098</v>
      </c>
      <c r="B8389" s="70" t="s">
        <v>7824</v>
      </c>
      <c r="C8389" s="71" t="s">
        <v>37</v>
      </c>
      <c r="D8389" s="72">
        <v>0</v>
      </c>
    </row>
    <row r="8390" spans="1:4" x14ac:dyDescent="0.25">
      <c r="A8390" s="71">
        <v>97102</v>
      </c>
      <c r="B8390" s="70" t="s">
        <v>7825</v>
      </c>
      <c r="C8390" s="71" t="s">
        <v>37</v>
      </c>
      <c r="D8390" s="72">
        <v>225.78</v>
      </c>
    </row>
    <row r="8391" spans="1:4" x14ac:dyDescent="0.25">
      <c r="A8391" s="71">
        <v>97099</v>
      </c>
      <c r="B8391" s="70" t="s">
        <v>7826</v>
      </c>
      <c r="C8391" s="71" t="s">
        <v>37</v>
      </c>
      <c r="D8391" s="72">
        <v>0</v>
      </c>
    </row>
    <row r="8392" spans="1:4" x14ac:dyDescent="0.25">
      <c r="A8392" s="71">
        <v>97103</v>
      </c>
      <c r="B8392" s="70" t="s">
        <v>7827</v>
      </c>
      <c r="C8392" s="71" t="s">
        <v>37</v>
      </c>
      <c r="D8392" s="72">
        <v>268.74</v>
      </c>
    </row>
    <row r="8393" spans="1:4" x14ac:dyDescent="0.25">
      <c r="A8393" s="71">
        <v>97100</v>
      </c>
      <c r="B8393" s="70" t="s">
        <v>7828</v>
      </c>
      <c r="C8393" s="71" t="s">
        <v>37</v>
      </c>
      <c r="D8393" s="72">
        <v>0</v>
      </c>
    </row>
    <row r="8394" spans="1:4" x14ac:dyDescent="0.25">
      <c r="A8394" s="71">
        <v>103072</v>
      </c>
      <c r="B8394" s="70" t="s">
        <v>7829</v>
      </c>
      <c r="C8394" s="71" t="s">
        <v>37</v>
      </c>
      <c r="D8394" s="72">
        <v>318.18</v>
      </c>
    </row>
    <row r="8395" spans="1:4" x14ac:dyDescent="0.25">
      <c r="A8395" s="71">
        <v>103055</v>
      </c>
      <c r="B8395" s="70" t="s">
        <v>7830</v>
      </c>
      <c r="C8395" s="71" t="s">
        <v>37</v>
      </c>
      <c r="D8395" s="72">
        <v>0</v>
      </c>
    </row>
    <row r="8396" spans="1:4" x14ac:dyDescent="0.25">
      <c r="A8396" s="71">
        <v>103073</v>
      </c>
      <c r="B8396" s="70" t="s">
        <v>7831</v>
      </c>
      <c r="C8396" s="71" t="s">
        <v>37</v>
      </c>
      <c r="D8396" s="72">
        <v>382.88</v>
      </c>
    </row>
    <row r="8397" spans="1:4" x14ac:dyDescent="0.25">
      <c r="A8397" s="71">
        <v>103056</v>
      </c>
      <c r="B8397" s="70" t="s">
        <v>7832</v>
      </c>
      <c r="C8397" s="71" t="s">
        <v>37</v>
      </c>
      <c r="D8397" s="72">
        <v>0</v>
      </c>
    </row>
    <row r="8398" spans="1:4" x14ac:dyDescent="0.25">
      <c r="A8398" s="71">
        <v>97086</v>
      </c>
      <c r="B8398" s="70" t="s">
        <v>7833</v>
      </c>
      <c r="C8398" s="71" t="s">
        <v>37</v>
      </c>
      <c r="D8398" s="72">
        <v>122.51</v>
      </c>
    </row>
    <row r="8399" spans="1:4" x14ac:dyDescent="0.25">
      <c r="A8399" s="71">
        <v>97085</v>
      </c>
      <c r="B8399" s="70" t="s">
        <v>7834</v>
      </c>
      <c r="C8399" s="71" t="s">
        <v>37</v>
      </c>
      <c r="D8399" s="72">
        <v>0</v>
      </c>
    </row>
    <row r="8400" spans="1:4" x14ac:dyDescent="0.25">
      <c r="A8400" s="71">
        <v>104766</v>
      </c>
      <c r="B8400" s="70" t="s">
        <v>7835</v>
      </c>
      <c r="C8400" s="71" t="s">
        <v>16</v>
      </c>
      <c r="D8400" s="72">
        <v>15.72</v>
      </c>
    </row>
    <row r="8401" spans="1:4" x14ac:dyDescent="0.25">
      <c r="A8401" s="71">
        <v>90467</v>
      </c>
      <c r="B8401" s="70" t="s">
        <v>7836</v>
      </c>
      <c r="C8401" s="71" t="s">
        <v>16</v>
      </c>
      <c r="D8401" s="72">
        <v>21.32</v>
      </c>
    </row>
    <row r="8402" spans="1:4" x14ac:dyDescent="0.25">
      <c r="A8402" s="71">
        <v>90466</v>
      </c>
      <c r="B8402" s="70" t="s">
        <v>7837</v>
      </c>
      <c r="C8402" s="71" t="s">
        <v>16</v>
      </c>
      <c r="D8402" s="72">
        <v>14.17</v>
      </c>
    </row>
    <row r="8403" spans="1:4" x14ac:dyDescent="0.25">
      <c r="A8403" s="71">
        <v>90469</v>
      </c>
      <c r="B8403" s="70" t="s">
        <v>7838</v>
      </c>
      <c r="C8403" s="71" t="s">
        <v>16</v>
      </c>
      <c r="D8403" s="72">
        <v>10.81</v>
      </c>
    </row>
    <row r="8404" spans="1:4" x14ac:dyDescent="0.25">
      <c r="A8404" s="71">
        <v>90470</v>
      </c>
      <c r="B8404" s="70" t="s">
        <v>7839</v>
      </c>
      <c r="C8404" s="71" t="s">
        <v>16</v>
      </c>
      <c r="D8404" s="72">
        <v>14.41</v>
      </c>
    </row>
    <row r="8405" spans="1:4" x14ac:dyDescent="0.25">
      <c r="A8405" s="71">
        <v>90468</v>
      </c>
      <c r="B8405" s="70" t="s">
        <v>7840</v>
      </c>
      <c r="C8405" s="71" t="s">
        <v>16</v>
      </c>
      <c r="D8405" s="72">
        <v>7.11</v>
      </c>
    </row>
    <row r="8406" spans="1:4" x14ac:dyDescent="0.25">
      <c r="A8406" s="71">
        <v>91188</v>
      </c>
      <c r="B8406" s="70" t="s">
        <v>19497</v>
      </c>
      <c r="C8406" s="71" t="s">
        <v>14</v>
      </c>
      <c r="D8406" s="72">
        <v>12.46</v>
      </c>
    </row>
    <row r="8407" spans="1:4" x14ac:dyDescent="0.25">
      <c r="A8407" s="71">
        <v>91189</v>
      </c>
      <c r="B8407" s="70" t="s">
        <v>19498</v>
      </c>
      <c r="C8407" s="71" t="s">
        <v>14</v>
      </c>
      <c r="D8407" s="72">
        <v>70.459999999999994</v>
      </c>
    </row>
    <row r="8408" spans="1:4" x14ac:dyDescent="0.25">
      <c r="A8408" s="71">
        <v>91192</v>
      </c>
      <c r="B8408" s="70" t="s">
        <v>7841</v>
      </c>
      <c r="C8408" s="71" t="s">
        <v>14</v>
      </c>
      <c r="D8408" s="72">
        <v>20.87</v>
      </c>
    </row>
    <row r="8409" spans="1:4" x14ac:dyDescent="0.25">
      <c r="A8409" s="71">
        <v>91190</v>
      </c>
      <c r="B8409" s="70" t="s">
        <v>7842</v>
      </c>
      <c r="C8409" s="71" t="s">
        <v>14</v>
      </c>
      <c r="D8409" s="72">
        <v>9.8699999999999992</v>
      </c>
    </row>
    <row r="8410" spans="1:4" x14ac:dyDescent="0.25">
      <c r="A8410" s="71">
        <v>91191</v>
      </c>
      <c r="B8410" s="70" t="s">
        <v>7843</v>
      </c>
      <c r="C8410" s="71" t="s">
        <v>14</v>
      </c>
      <c r="D8410" s="72">
        <v>13.82</v>
      </c>
    </row>
    <row r="8411" spans="1:4" x14ac:dyDescent="0.25">
      <c r="A8411" s="71">
        <v>95541</v>
      </c>
      <c r="B8411" s="70" t="s">
        <v>19499</v>
      </c>
      <c r="C8411" s="71" t="s">
        <v>14</v>
      </c>
      <c r="D8411" s="72">
        <v>23.52</v>
      </c>
    </row>
    <row r="8412" spans="1:4" x14ac:dyDescent="0.25">
      <c r="A8412" s="71">
        <v>96564</v>
      </c>
      <c r="B8412" s="70" t="s">
        <v>19500</v>
      </c>
      <c r="C8412" s="71" t="s">
        <v>16</v>
      </c>
      <c r="D8412" s="72">
        <v>0</v>
      </c>
    </row>
    <row r="8413" spans="1:4" x14ac:dyDescent="0.25">
      <c r="A8413" s="71">
        <v>104785</v>
      </c>
      <c r="B8413" s="70" t="s">
        <v>7844</v>
      </c>
      <c r="C8413" s="71" t="s">
        <v>16</v>
      </c>
      <c r="D8413" s="72">
        <v>14.53</v>
      </c>
    </row>
    <row r="8414" spans="1:4" x14ac:dyDescent="0.25">
      <c r="A8414" s="71">
        <v>91166</v>
      </c>
      <c r="B8414" s="70" t="s">
        <v>7845</v>
      </c>
      <c r="C8414" s="71" t="s">
        <v>16</v>
      </c>
      <c r="D8414" s="72">
        <v>4.6100000000000003</v>
      </c>
    </row>
    <row r="8415" spans="1:4" x14ac:dyDescent="0.25">
      <c r="A8415" s="71">
        <v>91167</v>
      </c>
      <c r="B8415" s="70" t="s">
        <v>7846</v>
      </c>
      <c r="C8415" s="71" t="s">
        <v>16</v>
      </c>
      <c r="D8415" s="72">
        <v>11.33</v>
      </c>
    </row>
    <row r="8416" spans="1:4" x14ac:dyDescent="0.25">
      <c r="A8416" s="71">
        <v>91176</v>
      </c>
      <c r="B8416" s="70" t="s">
        <v>19501</v>
      </c>
      <c r="C8416" s="71" t="s">
        <v>16</v>
      </c>
      <c r="D8416" s="72">
        <v>19.600000000000001</v>
      </c>
    </row>
    <row r="8417" spans="1:4" x14ac:dyDescent="0.25">
      <c r="A8417" s="71">
        <v>91182</v>
      </c>
      <c r="B8417" s="70" t="s">
        <v>7847</v>
      </c>
      <c r="C8417" s="71" t="s">
        <v>16</v>
      </c>
      <c r="D8417" s="72">
        <v>23.07</v>
      </c>
    </row>
    <row r="8418" spans="1:4" x14ac:dyDescent="0.25">
      <c r="A8418" s="71">
        <v>91186</v>
      </c>
      <c r="B8418" s="70" t="s">
        <v>7848</v>
      </c>
      <c r="C8418" s="71" t="s">
        <v>16</v>
      </c>
      <c r="D8418" s="72">
        <v>25.35</v>
      </c>
    </row>
    <row r="8419" spans="1:4" x14ac:dyDescent="0.25">
      <c r="A8419" s="71">
        <v>91171</v>
      </c>
      <c r="B8419" s="70" t="s">
        <v>7849</v>
      </c>
      <c r="C8419" s="71" t="s">
        <v>16</v>
      </c>
      <c r="D8419" s="72">
        <v>18.989999999999998</v>
      </c>
    </row>
    <row r="8420" spans="1:4" x14ac:dyDescent="0.25">
      <c r="A8420" s="71">
        <v>91187</v>
      </c>
      <c r="B8420" s="70" t="s">
        <v>7850</v>
      </c>
      <c r="C8420" s="71" t="s">
        <v>16</v>
      </c>
      <c r="D8420" s="72">
        <v>22.72</v>
      </c>
    </row>
    <row r="8421" spans="1:4" x14ac:dyDescent="0.25">
      <c r="A8421" s="71">
        <v>91172</v>
      </c>
      <c r="B8421" s="70" t="s">
        <v>7851</v>
      </c>
      <c r="C8421" s="71" t="s">
        <v>16</v>
      </c>
      <c r="D8421" s="72">
        <v>21.99</v>
      </c>
    </row>
    <row r="8422" spans="1:4" x14ac:dyDescent="0.25">
      <c r="A8422" s="71">
        <v>91185</v>
      </c>
      <c r="B8422" s="70" t="s">
        <v>7852</v>
      </c>
      <c r="C8422" s="71" t="s">
        <v>16</v>
      </c>
      <c r="D8422" s="72">
        <v>23.07</v>
      </c>
    </row>
    <row r="8423" spans="1:4" x14ac:dyDescent="0.25">
      <c r="A8423" s="71">
        <v>91170</v>
      </c>
      <c r="B8423" s="70" t="s">
        <v>7853</v>
      </c>
      <c r="C8423" s="71" t="s">
        <v>16</v>
      </c>
      <c r="D8423" s="72">
        <v>11.33</v>
      </c>
    </row>
    <row r="8424" spans="1:4" x14ac:dyDescent="0.25">
      <c r="A8424" s="71">
        <v>91180</v>
      </c>
      <c r="B8424" s="70" t="s">
        <v>19502</v>
      </c>
      <c r="C8424" s="71" t="s">
        <v>16</v>
      </c>
      <c r="D8424" s="72">
        <v>26.3</v>
      </c>
    </row>
    <row r="8425" spans="1:4" x14ac:dyDescent="0.25">
      <c r="A8425" s="71">
        <v>91181</v>
      </c>
      <c r="B8425" s="70" t="s">
        <v>19503</v>
      </c>
      <c r="C8425" s="71" t="s">
        <v>16</v>
      </c>
      <c r="D8425" s="72">
        <v>27.62</v>
      </c>
    </row>
    <row r="8426" spans="1:4" x14ac:dyDescent="0.25">
      <c r="A8426" s="71">
        <v>91179</v>
      </c>
      <c r="B8426" s="70" t="s">
        <v>19504</v>
      </c>
      <c r="C8426" s="71" t="s">
        <v>16</v>
      </c>
      <c r="D8426" s="72">
        <v>19.600000000000001</v>
      </c>
    </row>
    <row r="8427" spans="1:4" x14ac:dyDescent="0.25">
      <c r="A8427" s="71">
        <v>91174</v>
      </c>
      <c r="B8427" s="70" t="s">
        <v>7854</v>
      </c>
      <c r="C8427" s="71" t="s">
        <v>16</v>
      </c>
      <c r="D8427" s="72">
        <v>7.58</v>
      </c>
    </row>
    <row r="8428" spans="1:4" x14ac:dyDescent="0.25">
      <c r="A8428" s="71">
        <v>91175</v>
      </c>
      <c r="B8428" s="70" t="s">
        <v>7855</v>
      </c>
      <c r="C8428" s="71" t="s">
        <v>16</v>
      </c>
      <c r="D8428" s="72">
        <v>11.87</v>
      </c>
    </row>
    <row r="8429" spans="1:4" x14ac:dyDescent="0.25">
      <c r="A8429" s="71">
        <v>91173</v>
      </c>
      <c r="B8429" s="70" t="s">
        <v>7856</v>
      </c>
      <c r="C8429" s="71" t="s">
        <v>16</v>
      </c>
      <c r="D8429" s="72">
        <v>4.22</v>
      </c>
    </row>
    <row r="8430" spans="1:4" x14ac:dyDescent="0.25">
      <c r="A8430" s="71">
        <v>104759</v>
      </c>
      <c r="B8430" s="70" t="s">
        <v>7857</v>
      </c>
      <c r="C8430" s="71" t="s">
        <v>14</v>
      </c>
      <c r="D8430" s="72">
        <v>40.93</v>
      </c>
    </row>
    <row r="8431" spans="1:4" x14ac:dyDescent="0.25">
      <c r="A8431" s="71">
        <v>104760</v>
      </c>
      <c r="B8431" s="70" t="s">
        <v>7858</v>
      </c>
      <c r="C8431" s="71" t="s">
        <v>14</v>
      </c>
      <c r="D8431" s="72">
        <v>59.76</v>
      </c>
    </row>
    <row r="8432" spans="1:4" x14ac:dyDescent="0.25">
      <c r="A8432" s="71">
        <v>104758</v>
      </c>
      <c r="B8432" s="70" t="s">
        <v>7859</v>
      </c>
      <c r="C8432" s="71" t="s">
        <v>14</v>
      </c>
      <c r="D8432" s="72">
        <v>15.35</v>
      </c>
    </row>
    <row r="8433" spans="1:4" x14ac:dyDescent="0.25">
      <c r="A8433" s="71">
        <v>90437</v>
      </c>
      <c r="B8433" s="70" t="s">
        <v>7860</v>
      </c>
      <c r="C8433" s="71" t="s">
        <v>14</v>
      </c>
      <c r="D8433" s="72">
        <v>35.92</v>
      </c>
    </row>
    <row r="8434" spans="1:4" x14ac:dyDescent="0.25">
      <c r="A8434" s="71">
        <v>90438</v>
      </c>
      <c r="B8434" s="70" t="s">
        <v>7861</v>
      </c>
      <c r="C8434" s="71" t="s">
        <v>14</v>
      </c>
      <c r="D8434" s="72">
        <v>52.47</v>
      </c>
    </row>
    <row r="8435" spans="1:4" x14ac:dyDescent="0.25">
      <c r="A8435" s="71">
        <v>90436</v>
      </c>
      <c r="B8435" s="70" t="s">
        <v>7862</v>
      </c>
      <c r="C8435" s="71" t="s">
        <v>14</v>
      </c>
      <c r="D8435" s="72">
        <v>13.48</v>
      </c>
    </row>
    <row r="8436" spans="1:4" x14ac:dyDescent="0.25">
      <c r="A8436" s="71">
        <v>104770</v>
      </c>
      <c r="B8436" s="70" t="s">
        <v>7863</v>
      </c>
      <c r="C8436" s="71" t="s">
        <v>14</v>
      </c>
      <c r="D8436" s="72">
        <v>1.73</v>
      </c>
    </row>
    <row r="8437" spans="1:4" x14ac:dyDescent="0.25">
      <c r="A8437" s="71">
        <v>104772</v>
      </c>
      <c r="B8437" s="70" t="s">
        <v>7864</v>
      </c>
      <c r="C8437" s="71" t="s">
        <v>14</v>
      </c>
      <c r="D8437" s="72">
        <v>2.5299999999999998</v>
      </c>
    </row>
    <row r="8438" spans="1:4" x14ac:dyDescent="0.25">
      <c r="A8438" s="71">
        <v>104768</v>
      </c>
      <c r="B8438" s="70" t="s">
        <v>7865</v>
      </c>
      <c r="C8438" s="71" t="s">
        <v>14</v>
      </c>
      <c r="D8438" s="72">
        <v>0.65</v>
      </c>
    </row>
    <row r="8439" spans="1:4" x14ac:dyDescent="0.25">
      <c r="A8439" s="71">
        <v>104769</v>
      </c>
      <c r="B8439" s="70" t="s">
        <v>7866</v>
      </c>
      <c r="C8439" s="71" t="s">
        <v>14</v>
      </c>
      <c r="D8439" s="72">
        <v>1.51</v>
      </c>
    </row>
    <row r="8440" spans="1:4" x14ac:dyDescent="0.25">
      <c r="A8440" s="71">
        <v>104771</v>
      </c>
      <c r="B8440" s="70" t="s">
        <v>7867</v>
      </c>
      <c r="C8440" s="71" t="s">
        <v>14</v>
      </c>
      <c r="D8440" s="72">
        <v>2.2200000000000002</v>
      </c>
    </row>
    <row r="8441" spans="1:4" x14ac:dyDescent="0.25">
      <c r="A8441" s="71">
        <v>104767</v>
      </c>
      <c r="B8441" s="70" t="s">
        <v>7868</v>
      </c>
      <c r="C8441" s="71" t="s">
        <v>14</v>
      </c>
      <c r="D8441" s="72">
        <v>0.56000000000000005</v>
      </c>
    </row>
    <row r="8442" spans="1:4" x14ac:dyDescent="0.25">
      <c r="A8442" s="71">
        <v>104762</v>
      </c>
      <c r="B8442" s="70" t="s">
        <v>7869</v>
      </c>
      <c r="C8442" s="71" t="s">
        <v>14</v>
      </c>
      <c r="D8442" s="72">
        <v>25.74</v>
      </c>
    </row>
    <row r="8443" spans="1:4" x14ac:dyDescent="0.25">
      <c r="A8443" s="71">
        <v>104763</v>
      </c>
      <c r="B8443" s="70" t="s">
        <v>7870</v>
      </c>
      <c r="C8443" s="71" t="s">
        <v>14</v>
      </c>
      <c r="D8443" s="72">
        <v>37.590000000000003</v>
      </c>
    </row>
    <row r="8444" spans="1:4" x14ac:dyDescent="0.25">
      <c r="A8444" s="71">
        <v>104761</v>
      </c>
      <c r="B8444" s="70" t="s">
        <v>7871</v>
      </c>
      <c r="C8444" s="71" t="s">
        <v>14</v>
      </c>
      <c r="D8444" s="72">
        <v>9.65</v>
      </c>
    </row>
    <row r="8445" spans="1:4" x14ac:dyDescent="0.25">
      <c r="A8445" s="71">
        <v>90440</v>
      </c>
      <c r="B8445" s="70" t="s">
        <v>7872</v>
      </c>
      <c r="C8445" s="71" t="s">
        <v>14</v>
      </c>
      <c r="D8445" s="72">
        <v>25.53</v>
      </c>
    </row>
    <row r="8446" spans="1:4" x14ac:dyDescent="0.25">
      <c r="A8446" s="71">
        <v>90441</v>
      </c>
      <c r="B8446" s="70" t="s">
        <v>7873</v>
      </c>
      <c r="C8446" s="71" t="s">
        <v>14</v>
      </c>
      <c r="D8446" s="72">
        <v>37.28</v>
      </c>
    </row>
    <row r="8447" spans="1:4" x14ac:dyDescent="0.25">
      <c r="A8447" s="71">
        <v>90439</v>
      </c>
      <c r="B8447" s="70" t="s">
        <v>7874</v>
      </c>
      <c r="C8447" s="71" t="s">
        <v>14</v>
      </c>
      <c r="D8447" s="72">
        <v>9.57</v>
      </c>
    </row>
    <row r="8448" spans="1:4" x14ac:dyDescent="0.25">
      <c r="A8448" s="71">
        <v>104776</v>
      </c>
      <c r="B8448" s="70" t="s">
        <v>7875</v>
      </c>
      <c r="C8448" s="71" t="s">
        <v>14</v>
      </c>
      <c r="D8448" s="72">
        <v>6.15</v>
      </c>
    </row>
    <row r="8449" spans="1:4" x14ac:dyDescent="0.25">
      <c r="A8449" s="71">
        <v>104778</v>
      </c>
      <c r="B8449" s="70" t="s">
        <v>7876</v>
      </c>
      <c r="C8449" s="71" t="s">
        <v>14</v>
      </c>
      <c r="D8449" s="72">
        <v>8.99</v>
      </c>
    </row>
    <row r="8450" spans="1:4" x14ac:dyDescent="0.25">
      <c r="A8450" s="71">
        <v>104774</v>
      </c>
      <c r="B8450" s="70" t="s">
        <v>7877</v>
      </c>
      <c r="C8450" s="71" t="s">
        <v>14</v>
      </c>
      <c r="D8450" s="72">
        <v>2.2999999999999998</v>
      </c>
    </row>
    <row r="8451" spans="1:4" x14ac:dyDescent="0.25">
      <c r="A8451" s="71">
        <v>104775</v>
      </c>
      <c r="B8451" s="70" t="s">
        <v>7878</v>
      </c>
      <c r="C8451" s="71" t="s">
        <v>14</v>
      </c>
      <c r="D8451" s="72">
        <v>5.49</v>
      </c>
    </row>
    <row r="8452" spans="1:4" x14ac:dyDescent="0.25">
      <c r="A8452" s="71">
        <v>104777</v>
      </c>
      <c r="B8452" s="70" t="s">
        <v>7879</v>
      </c>
      <c r="C8452" s="71" t="s">
        <v>14</v>
      </c>
      <c r="D8452" s="72">
        <v>8.0299999999999994</v>
      </c>
    </row>
    <row r="8453" spans="1:4" x14ac:dyDescent="0.25">
      <c r="A8453" s="71">
        <v>104773</v>
      </c>
      <c r="B8453" s="70" t="s">
        <v>7880</v>
      </c>
      <c r="C8453" s="71" t="s">
        <v>14</v>
      </c>
      <c r="D8453" s="72">
        <v>2.04</v>
      </c>
    </row>
    <row r="8454" spans="1:4" x14ac:dyDescent="0.25">
      <c r="A8454" s="71">
        <v>104782</v>
      </c>
      <c r="B8454" s="70" t="s">
        <v>7881</v>
      </c>
      <c r="C8454" s="71" t="s">
        <v>14</v>
      </c>
      <c r="D8454" s="72">
        <v>73.91</v>
      </c>
    </row>
    <row r="8455" spans="1:4" x14ac:dyDescent="0.25">
      <c r="A8455" s="71">
        <v>90451</v>
      </c>
      <c r="B8455" s="70" t="s">
        <v>7882</v>
      </c>
      <c r="C8455" s="71" t="s">
        <v>14</v>
      </c>
      <c r="D8455" s="72">
        <v>5.98</v>
      </c>
    </row>
    <row r="8456" spans="1:4" x14ac:dyDescent="0.25">
      <c r="A8456" s="71">
        <v>90452</v>
      </c>
      <c r="B8456" s="70" t="s">
        <v>7883</v>
      </c>
      <c r="C8456" s="71" t="s">
        <v>14</v>
      </c>
      <c r="D8456" s="72">
        <v>22.62</v>
      </c>
    </row>
    <row r="8457" spans="1:4" x14ac:dyDescent="0.25">
      <c r="A8457" s="71">
        <v>90455</v>
      </c>
      <c r="B8457" s="70" t="s">
        <v>7884</v>
      </c>
      <c r="C8457" s="71" t="s">
        <v>14</v>
      </c>
      <c r="D8457" s="72">
        <v>7.7</v>
      </c>
    </row>
    <row r="8458" spans="1:4" x14ac:dyDescent="0.25">
      <c r="A8458" s="71">
        <v>104784</v>
      </c>
      <c r="B8458" s="70" t="s">
        <v>7885</v>
      </c>
      <c r="C8458" s="71" t="s">
        <v>14</v>
      </c>
      <c r="D8458" s="72">
        <v>13.27</v>
      </c>
    </row>
    <row r="8459" spans="1:4" x14ac:dyDescent="0.25">
      <c r="A8459" s="71">
        <v>90453</v>
      </c>
      <c r="B8459" s="70" t="s">
        <v>7886</v>
      </c>
      <c r="C8459" s="71" t="s">
        <v>14</v>
      </c>
      <c r="D8459" s="72">
        <v>3.81</v>
      </c>
    </row>
    <row r="8460" spans="1:4" x14ac:dyDescent="0.25">
      <c r="A8460" s="71">
        <v>104783</v>
      </c>
      <c r="B8460" s="70" t="s">
        <v>7887</v>
      </c>
      <c r="C8460" s="71" t="s">
        <v>14</v>
      </c>
      <c r="D8460" s="72">
        <v>4.83</v>
      </c>
    </row>
    <row r="8461" spans="1:4" x14ac:dyDescent="0.25">
      <c r="A8461" s="71">
        <v>90454</v>
      </c>
      <c r="B8461" s="70" t="s">
        <v>7888</v>
      </c>
      <c r="C8461" s="71" t="s">
        <v>14</v>
      </c>
      <c r="D8461" s="72">
        <v>6.1</v>
      </c>
    </row>
    <row r="8462" spans="1:4" x14ac:dyDescent="0.25">
      <c r="A8462" s="71">
        <v>90459</v>
      </c>
      <c r="B8462" s="70" t="s">
        <v>7889</v>
      </c>
      <c r="C8462" s="71" t="s">
        <v>14</v>
      </c>
      <c r="D8462" s="72">
        <v>44.19</v>
      </c>
    </row>
    <row r="8463" spans="1:4" x14ac:dyDescent="0.25">
      <c r="A8463" s="71">
        <v>90456</v>
      </c>
      <c r="B8463" s="70" t="s">
        <v>7890</v>
      </c>
      <c r="C8463" s="71" t="s">
        <v>14</v>
      </c>
      <c r="D8463" s="72">
        <v>5.46</v>
      </c>
    </row>
    <row r="8464" spans="1:4" x14ac:dyDescent="0.25">
      <c r="A8464" s="71">
        <v>90458</v>
      </c>
      <c r="B8464" s="70" t="s">
        <v>7891</v>
      </c>
      <c r="C8464" s="71" t="s">
        <v>14</v>
      </c>
      <c r="D8464" s="72">
        <v>35.57</v>
      </c>
    </row>
    <row r="8465" spans="1:4" x14ac:dyDescent="0.25">
      <c r="A8465" s="71">
        <v>90457</v>
      </c>
      <c r="B8465" s="70" t="s">
        <v>7892</v>
      </c>
      <c r="C8465" s="71" t="s">
        <v>14</v>
      </c>
      <c r="D8465" s="72">
        <v>12.47</v>
      </c>
    </row>
    <row r="8466" spans="1:4" x14ac:dyDescent="0.25">
      <c r="A8466" s="71">
        <v>90447</v>
      </c>
      <c r="B8466" s="70" t="s">
        <v>7893</v>
      </c>
      <c r="C8466" s="71" t="s">
        <v>16</v>
      </c>
      <c r="D8466" s="72">
        <v>8.24</v>
      </c>
    </row>
    <row r="8467" spans="1:4" x14ac:dyDescent="0.25">
      <c r="A8467" s="71">
        <v>91222</v>
      </c>
      <c r="B8467" s="70" t="s">
        <v>7894</v>
      </c>
      <c r="C8467" s="71" t="s">
        <v>16</v>
      </c>
      <c r="D8467" s="72">
        <v>8.0399999999999991</v>
      </c>
    </row>
    <row r="8468" spans="1:4" x14ac:dyDescent="0.25">
      <c r="A8468" s="71">
        <v>90443</v>
      </c>
      <c r="B8468" s="70" t="s">
        <v>7895</v>
      </c>
      <c r="C8468" s="71" t="s">
        <v>16</v>
      </c>
      <c r="D8468" s="72">
        <v>7.23</v>
      </c>
    </row>
    <row r="8469" spans="1:4" x14ac:dyDescent="0.25">
      <c r="A8469" s="71">
        <v>104780</v>
      </c>
      <c r="B8469" s="70" t="s">
        <v>7896</v>
      </c>
      <c r="C8469" s="71" t="s">
        <v>16</v>
      </c>
      <c r="D8469" s="72">
        <v>5.97</v>
      </c>
    </row>
    <row r="8470" spans="1:4" x14ac:dyDescent="0.25">
      <c r="A8470" s="71">
        <v>104781</v>
      </c>
      <c r="B8470" s="70" t="s">
        <v>7897</v>
      </c>
      <c r="C8470" s="71" t="s">
        <v>16</v>
      </c>
      <c r="D8470" s="72">
        <v>6.85</v>
      </c>
    </row>
    <row r="8471" spans="1:4" x14ac:dyDescent="0.25">
      <c r="A8471" s="71">
        <v>104779</v>
      </c>
      <c r="B8471" s="70" t="s">
        <v>7898</v>
      </c>
      <c r="C8471" s="71" t="s">
        <v>16</v>
      </c>
      <c r="D8471" s="72">
        <v>5.93</v>
      </c>
    </row>
    <row r="8472" spans="1:4" x14ac:dyDescent="0.25">
      <c r="A8472" s="71">
        <v>104787</v>
      </c>
      <c r="B8472" s="70" t="s">
        <v>7899</v>
      </c>
      <c r="C8472" s="71" t="s">
        <v>16</v>
      </c>
      <c r="D8472" s="72">
        <v>8.44</v>
      </c>
    </row>
    <row r="8473" spans="1:4" x14ac:dyDescent="0.25">
      <c r="A8473" s="71">
        <v>104788</v>
      </c>
      <c r="B8473" s="70" t="s">
        <v>7900</v>
      </c>
      <c r="C8473" s="71" t="s">
        <v>16</v>
      </c>
      <c r="D8473" s="72">
        <v>11.23</v>
      </c>
    </row>
    <row r="8474" spans="1:4" x14ac:dyDescent="0.25">
      <c r="A8474" s="71">
        <v>104786</v>
      </c>
      <c r="B8474" s="70" t="s">
        <v>7901</v>
      </c>
      <c r="C8474" s="71" t="s">
        <v>16</v>
      </c>
      <c r="D8474" s="72">
        <v>6.37</v>
      </c>
    </row>
    <row r="8475" spans="1:4" x14ac:dyDescent="0.25">
      <c r="A8475" s="71">
        <v>90445</v>
      </c>
      <c r="B8475" s="70" t="s">
        <v>7902</v>
      </c>
      <c r="C8475" s="71" t="s">
        <v>16</v>
      </c>
      <c r="D8475" s="72">
        <v>17.53</v>
      </c>
    </row>
    <row r="8476" spans="1:4" x14ac:dyDescent="0.25">
      <c r="A8476" s="71">
        <v>90446</v>
      </c>
      <c r="B8476" s="70" t="s">
        <v>7903</v>
      </c>
      <c r="C8476" s="71" t="s">
        <v>16</v>
      </c>
      <c r="D8476" s="72">
        <v>23.28</v>
      </c>
    </row>
    <row r="8477" spans="1:4" x14ac:dyDescent="0.25">
      <c r="A8477" s="71">
        <v>90444</v>
      </c>
      <c r="B8477" s="70" t="s">
        <v>7904</v>
      </c>
      <c r="C8477" s="71" t="s">
        <v>16</v>
      </c>
      <c r="D8477" s="72">
        <v>13.22</v>
      </c>
    </row>
    <row r="8478" spans="1:4" x14ac:dyDescent="0.25">
      <c r="A8478" s="71">
        <v>104764</v>
      </c>
      <c r="B8478" s="70" t="s">
        <v>7905</v>
      </c>
      <c r="C8478" s="71" t="s">
        <v>16</v>
      </c>
      <c r="D8478" s="72">
        <v>21.34</v>
      </c>
    </row>
    <row r="8479" spans="1:4" x14ac:dyDescent="0.25">
      <c r="A8479" s="71">
        <v>90460</v>
      </c>
      <c r="B8479" s="70" t="s">
        <v>7906</v>
      </c>
      <c r="C8479" s="71" t="s">
        <v>16</v>
      </c>
      <c r="D8479" s="72">
        <v>25.58</v>
      </c>
    </row>
    <row r="8480" spans="1:4" x14ac:dyDescent="0.25">
      <c r="A8480" s="71">
        <v>90462</v>
      </c>
      <c r="B8480" s="70" t="s">
        <v>7907</v>
      </c>
      <c r="C8480" s="71" t="s">
        <v>16</v>
      </c>
      <c r="D8480" s="72">
        <v>4.4400000000000004</v>
      </c>
    </row>
    <row r="8481" spans="1:4" x14ac:dyDescent="0.25">
      <c r="A8481" s="71">
        <v>104765</v>
      </c>
      <c r="B8481" s="70" t="s">
        <v>7908</v>
      </c>
      <c r="C8481" s="71" t="s">
        <v>16</v>
      </c>
      <c r="D8481" s="72">
        <v>16.93</v>
      </c>
    </row>
    <row r="8482" spans="1:4" x14ac:dyDescent="0.25">
      <c r="A8482" s="71">
        <v>90461</v>
      </c>
      <c r="B8482" s="70" t="s">
        <v>7909</v>
      </c>
      <c r="C8482" s="71" t="s">
        <v>16</v>
      </c>
      <c r="D8482" s="72">
        <v>18.53</v>
      </c>
    </row>
    <row r="8483" spans="1:4" x14ac:dyDescent="0.25">
      <c r="A8483" s="71">
        <v>90463</v>
      </c>
      <c r="B8483" s="70" t="s">
        <v>7910</v>
      </c>
      <c r="C8483" s="71" t="s">
        <v>16</v>
      </c>
      <c r="D8483" s="72">
        <v>3.68</v>
      </c>
    </row>
    <row r="8484" spans="1:4" x14ac:dyDescent="0.25">
      <c r="A8484" s="71">
        <v>96560</v>
      </c>
      <c r="B8484" s="70" t="s">
        <v>7911</v>
      </c>
      <c r="C8484" s="71" t="s">
        <v>37</v>
      </c>
      <c r="D8484" s="72">
        <v>33.93</v>
      </c>
    </row>
    <row r="8485" spans="1:4" x14ac:dyDescent="0.25">
      <c r="A8485" s="71">
        <v>96559</v>
      </c>
      <c r="B8485" s="70" t="s">
        <v>7912</v>
      </c>
      <c r="C8485" s="71" t="s">
        <v>37</v>
      </c>
      <c r="D8485" s="72">
        <v>36.53</v>
      </c>
    </row>
    <row r="8486" spans="1:4" x14ac:dyDescent="0.25">
      <c r="A8486" s="71">
        <v>96562</v>
      </c>
      <c r="B8486" s="70" t="s">
        <v>7913</v>
      </c>
      <c r="C8486" s="71" t="s">
        <v>16</v>
      </c>
      <c r="D8486" s="72">
        <v>52.61</v>
      </c>
    </row>
    <row r="8487" spans="1:4" x14ac:dyDescent="0.25">
      <c r="A8487" s="71">
        <v>96563</v>
      </c>
      <c r="B8487" s="70" t="s">
        <v>7914</v>
      </c>
      <c r="C8487" s="71" t="s">
        <v>16</v>
      </c>
      <c r="D8487" s="72">
        <v>58.98</v>
      </c>
    </row>
    <row r="8488" spans="1:4" x14ac:dyDescent="0.25">
      <c r="A8488" s="71">
        <v>102469</v>
      </c>
      <c r="B8488" s="70" t="s">
        <v>7915</v>
      </c>
      <c r="C8488" s="71" t="s">
        <v>37</v>
      </c>
      <c r="D8488" s="72">
        <v>0</v>
      </c>
    </row>
    <row r="8489" spans="1:4" x14ac:dyDescent="0.25">
      <c r="A8489" s="71">
        <v>104388</v>
      </c>
      <c r="B8489" s="70" t="s">
        <v>7916</v>
      </c>
      <c r="C8489" s="71" t="s">
        <v>37</v>
      </c>
      <c r="D8489" s="72">
        <v>0</v>
      </c>
    </row>
    <row r="8490" spans="1:4" x14ac:dyDescent="0.25">
      <c r="A8490" s="71">
        <v>104387</v>
      </c>
      <c r="B8490" s="70" t="s">
        <v>7917</v>
      </c>
      <c r="C8490" s="71" t="s">
        <v>42</v>
      </c>
      <c r="D8490" s="72">
        <v>0</v>
      </c>
    </row>
    <row r="8491" spans="1:4" x14ac:dyDescent="0.25">
      <c r="A8491" s="71">
        <v>104364</v>
      </c>
      <c r="B8491" s="70" t="s">
        <v>7918</v>
      </c>
      <c r="C8491" s="71" t="s">
        <v>42</v>
      </c>
      <c r="D8491" s="72">
        <v>0</v>
      </c>
    </row>
    <row r="8492" spans="1:4" x14ac:dyDescent="0.25">
      <c r="A8492" s="71">
        <v>102097</v>
      </c>
      <c r="B8492" s="70" t="s">
        <v>7919</v>
      </c>
      <c r="C8492" s="71" t="s">
        <v>42</v>
      </c>
      <c r="D8492" s="72">
        <v>0</v>
      </c>
    </row>
    <row r="8493" spans="1:4" x14ac:dyDescent="0.25">
      <c r="A8493" s="71">
        <v>104365</v>
      </c>
      <c r="B8493" s="70" t="s">
        <v>7920</v>
      </c>
      <c r="C8493" s="71" t="s">
        <v>42</v>
      </c>
      <c r="D8493" s="72">
        <v>0</v>
      </c>
    </row>
    <row r="8494" spans="1:4" x14ac:dyDescent="0.25">
      <c r="A8494" s="71">
        <v>101870</v>
      </c>
      <c r="B8494" s="70" t="s">
        <v>7921</v>
      </c>
      <c r="C8494" s="71" t="s">
        <v>37</v>
      </c>
      <c r="D8494" s="72">
        <v>36.22</v>
      </c>
    </row>
    <row r="8495" spans="1:4" x14ac:dyDescent="0.25">
      <c r="A8495" s="71">
        <v>101866</v>
      </c>
      <c r="B8495" s="70" t="s">
        <v>19505</v>
      </c>
      <c r="C8495" s="71" t="s">
        <v>37</v>
      </c>
      <c r="D8495" s="72">
        <v>30.74</v>
      </c>
    </row>
    <row r="8496" spans="1:4" x14ac:dyDescent="0.25">
      <c r="A8496" s="71">
        <v>101867</v>
      </c>
      <c r="B8496" s="70" t="s">
        <v>7922</v>
      </c>
      <c r="C8496" s="71" t="s">
        <v>37</v>
      </c>
      <c r="D8496" s="72">
        <v>34.96</v>
      </c>
    </row>
    <row r="8497" spans="1:4" x14ac:dyDescent="0.25">
      <c r="A8497" s="71">
        <v>101868</v>
      </c>
      <c r="B8497" s="70" t="s">
        <v>7923</v>
      </c>
      <c r="C8497" s="71" t="s">
        <v>37</v>
      </c>
      <c r="D8497" s="72">
        <v>27.82</v>
      </c>
    </row>
    <row r="8498" spans="1:4" x14ac:dyDescent="0.25">
      <c r="A8498" s="71">
        <v>101869</v>
      </c>
      <c r="B8498" s="70" t="s">
        <v>7924</v>
      </c>
      <c r="C8498" s="71" t="s">
        <v>37</v>
      </c>
      <c r="D8498" s="72">
        <v>32.020000000000003</v>
      </c>
    </row>
    <row r="8499" spans="1:4" x14ac:dyDescent="0.25">
      <c r="A8499" s="71">
        <v>101856</v>
      </c>
      <c r="B8499" s="70" t="s">
        <v>7925</v>
      </c>
      <c r="C8499" s="71" t="s">
        <v>37</v>
      </c>
      <c r="D8499" s="72">
        <v>25.23</v>
      </c>
    </row>
    <row r="8500" spans="1:4" x14ac:dyDescent="0.25">
      <c r="A8500" s="71">
        <v>101865</v>
      </c>
      <c r="B8500" s="70" t="s">
        <v>7926</v>
      </c>
      <c r="C8500" s="71" t="s">
        <v>37</v>
      </c>
      <c r="D8500" s="72">
        <v>34.54</v>
      </c>
    </row>
    <row r="8501" spans="1:4" x14ac:dyDescent="0.25">
      <c r="A8501" s="71">
        <v>101861</v>
      </c>
      <c r="B8501" s="70" t="s">
        <v>19506</v>
      </c>
      <c r="C8501" s="71" t="s">
        <v>37</v>
      </c>
      <c r="D8501" s="72">
        <v>30.54</v>
      </c>
    </row>
    <row r="8502" spans="1:4" x14ac:dyDescent="0.25">
      <c r="A8502" s="71">
        <v>101862</v>
      </c>
      <c r="B8502" s="70" t="s">
        <v>7927</v>
      </c>
      <c r="C8502" s="71" t="s">
        <v>37</v>
      </c>
      <c r="D8502" s="72">
        <v>33.270000000000003</v>
      </c>
    </row>
    <row r="8503" spans="1:4" x14ac:dyDescent="0.25">
      <c r="A8503" s="71">
        <v>101863</v>
      </c>
      <c r="B8503" s="70" t="s">
        <v>7928</v>
      </c>
      <c r="C8503" s="71" t="s">
        <v>37</v>
      </c>
      <c r="D8503" s="72">
        <v>26.14</v>
      </c>
    </row>
    <row r="8504" spans="1:4" x14ac:dyDescent="0.25">
      <c r="A8504" s="71">
        <v>101864</v>
      </c>
      <c r="B8504" s="70" t="s">
        <v>7929</v>
      </c>
      <c r="C8504" s="71" t="s">
        <v>37</v>
      </c>
      <c r="D8504" s="72">
        <v>30.34</v>
      </c>
    </row>
    <row r="8505" spans="1:4" x14ac:dyDescent="0.25">
      <c r="A8505" s="71">
        <v>101860</v>
      </c>
      <c r="B8505" s="70" t="s">
        <v>7930</v>
      </c>
      <c r="C8505" s="71" t="s">
        <v>37</v>
      </c>
      <c r="D8505" s="72">
        <v>32.64</v>
      </c>
    </row>
    <row r="8506" spans="1:4" x14ac:dyDescent="0.25">
      <c r="A8506" s="71">
        <v>101857</v>
      </c>
      <c r="B8506" s="70" t="s">
        <v>7931</v>
      </c>
      <c r="C8506" s="71" t="s">
        <v>37</v>
      </c>
      <c r="D8506" s="72">
        <v>31.46</v>
      </c>
    </row>
    <row r="8507" spans="1:4" x14ac:dyDescent="0.25">
      <c r="A8507" s="71">
        <v>101858</v>
      </c>
      <c r="B8507" s="70" t="s">
        <v>7932</v>
      </c>
      <c r="C8507" s="71" t="s">
        <v>37</v>
      </c>
      <c r="D8507" s="72">
        <v>25.76</v>
      </c>
    </row>
    <row r="8508" spans="1:4" x14ac:dyDescent="0.25">
      <c r="A8508" s="71">
        <v>101859</v>
      </c>
      <c r="B8508" s="70" t="s">
        <v>7933</v>
      </c>
      <c r="C8508" s="71" t="s">
        <v>37</v>
      </c>
      <c r="D8508" s="72">
        <v>28.44</v>
      </c>
    </row>
    <row r="8509" spans="1:4" x14ac:dyDescent="0.25">
      <c r="A8509" s="71">
        <v>101852</v>
      </c>
      <c r="B8509" s="70" t="s">
        <v>7934</v>
      </c>
      <c r="C8509" s="71" t="s">
        <v>37</v>
      </c>
      <c r="D8509" s="72">
        <v>71.3</v>
      </c>
    </row>
    <row r="8510" spans="1:4" x14ac:dyDescent="0.25">
      <c r="A8510" s="71">
        <v>104385</v>
      </c>
      <c r="B8510" s="70" t="s">
        <v>7935</v>
      </c>
      <c r="C8510" s="71" t="s">
        <v>37</v>
      </c>
      <c r="D8510" s="72">
        <v>0</v>
      </c>
    </row>
    <row r="8511" spans="1:4" x14ac:dyDescent="0.25">
      <c r="A8511" s="71">
        <v>101850</v>
      </c>
      <c r="B8511" s="70" t="s">
        <v>7936</v>
      </c>
      <c r="C8511" s="71" t="s">
        <v>37</v>
      </c>
      <c r="D8511" s="72">
        <v>56.9</v>
      </c>
    </row>
    <row r="8512" spans="1:4" x14ac:dyDescent="0.25">
      <c r="A8512" s="71">
        <v>101855</v>
      </c>
      <c r="B8512" s="70" t="s">
        <v>7937</v>
      </c>
      <c r="C8512" s="71" t="s">
        <v>37</v>
      </c>
      <c r="D8512" s="72">
        <v>76.290000000000006</v>
      </c>
    </row>
    <row r="8513" spans="1:4" x14ac:dyDescent="0.25">
      <c r="A8513" s="71">
        <v>104386</v>
      </c>
      <c r="B8513" s="70" t="s">
        <v>7938</v>
      </c>
      <c r="C8513" s="71" t="s">
        <v>37</v>
      </c>
      <c r="D8513" s="72">
        <v>0</v>
      </c>
    </row>
    <row r="8514" spans="1:4" x14ac:dyDescent="0.25">
      <c r="A8514" s="71">
        <v>101853</v>
      </c>
      <c r="B8514" s="70" t="s">
        <v>19507</v>
      </c>
      <c r="C8514" s="71" t="s">
        <v>37</v>
      </c>
      <c r="D8514" s="72">
        <v>50.8</v>
      </c>
    </row>
    <row r="8515" spans="1:4" x14ac:dyDescent="0.25">
      <c r="A8515" s="71">
        <v>101849</v>
      </c>
      <c r="B8515" s="70" t="s">
        <v>7939</v>
      </c>
      <c r="C8515" s="71" t="s">
        <v>42</v>
      </c>
      <c r="D8515" s="72">
        <v>183.94</v>
      </c>
    </row>
    <row r="8516" spans="1:4" x14ac:dyDescent="0.25">
      <c r="A8516" s="71">
        <v>101841</v>
      </c>
      <c r="B8516" s="70" t="s">
        <v>7940</v>
      </c>
      <c r="C8516" s="71" t="s">
        <v>42</v>
      </c>
      <c r="D8516" s="72">
        <v>108.47</v>
      </c>
    </row>
    <row r="8517" spans="1:4" x14ac:dyDescent="0.25">
      <c r="A8517" s="71">
        <v>101843</v>
      </c>
      <c r="B8517" s="70" t="s">
        <v>7941</v>
      </c>
      <c r="C8517" s="71" t="s">
        <v>42</v>
      </c>
      <c r="D8517" s="72">
        <v>179.62</v>
      </c>
    </row>
    <row r="8518" spans="1:4" x14ac:dyDescent="0.25">
      <c r="A8518" s="71">
        <v>101844</v>
      </c>
      <c r="B8518" s="70" t="s">
        <v>7942</v>
      </c>
      <c r="C8518" s="71" t="s">
        <v>42</v>
      </c>
      <c r="D8518" s="72">
        <v>212.91</v>
      </c>
    </row>
    <row r="8519" spans="1:4" x14ac:dyDescent="0.25">
      <c r="A8519" s="71">
        <v>101845</v>
      </c>
      <c r="B8519" s="70" t="s">
        <v>7943</v>
      </c>
      <c r="C8519" s="71" t="s">
        <v>42</v>
      </c>
      <c r="D8519" s="72">
        <v>245.72</v>
      </c>
    </row>
    <row r="8520" spans="1:4" x14ac:dyDescent="0.25">
      <c r="A8520" s="71">
        <v>101842</v>
      </c>
      <c r="B8520" s="70" t="s">
        <v>7944</v>
      </c>
      <c r="C8520" s="71" t="s">
        <v>42</v>
      </c>
      <c r="D8520" s="72">
        <v>94.87</v>
      </c>
    </row>
    <row r="8521" spans="1:4" x14ac:dyDescent="0.25">
      <c r="A8521" s="71">
        <v>101846</v>
      </c>
      <c r="B8521" s="70" t="s">
        <v>7945</v>
      </c>
      <c r="C8521" s="71" t="s">
        <v>42</v>
      </c>
      <c r="D8521" s="72">
        <v>166.57</v>
      </c>
    </row>
    <row r="8522" spans="1:4" x14ac:dyDescent="0.25">
      <c r="A8522" s="71">
        <v>101847</v>
      </c>
      <c r="B8522" s="70" t="s">
        <v>7946</v>
      </c>
      <c r="C8522" s="71" t="s">
        <v>42</v>
      </c>
      <c r="D8522" s="72">
        <v>200.12</v>
      </c>
    </row>
    <row r="8523" spans="1:4" x14ac:dyDescent="0.25">
      <c r="A8523" s="71">
        <v>101848</v>
      </c>
      <c r="B8523" s="70" t="s">
        <v>7947</v>
      </c>
      <c r="C8523" s="71" t="s">
        <v>42</v>
      </c>
      <c r="D8523" s="72">
        <v>233.22</v>
      </c>
    </row>
    <row r="8524" spans="1:4" x14ac:dyDescent="0.25">
      <c r="A8524" s="71">
        <v>101839</v>
      </c>
      <c r="B8524" s="70" t="s">
        <v>7948</v>
      </c>
      <c r="C8524" s="71" t="s">
        <v>42</v>
      </c>
      <c r="D8524" s="72">
        <v>136.19999999999999</v>
      </c>
    </row>
    <row r="8525" spans="1:4" x14ac:dyDescent="0.25">
      <c r="A8525" s="71">
        <v>101840</v>
      </c>
      <c r="B8525" s="70" t="s">
        <v>7949</v>
      </c>
      <c r="C8525" s="71" t="s">
        <v>42</v>
      </c>
      <c r="D8525" s="72">
        <v>220.23</v>
      </c>
    </row>
    <row r="8526" spans="1:4" x14ac:dyDescent="0.25">
      <c r="A8526" s="71">
        <v>101837</v>
      </c>
      <c r="B8526" s="70" t="s">
        <v>7950</v>
      </c>
      <c r="C8526" s="71" t="s">
        <v>42</v>
      </c>
      <c r="D8526" s="72">
        <v>65.41</v>
      </c>
    </row>
    <row r="8527" spans="1:4" x14ac:dyDescent="0.25">
      <c r="A8527" s="71">
        <v>101838</v>
      </c>
      <c r="B8527" s="70" t="s">
        <v>7951</v>
      </c>
      <c r="C8527" s="71" t="s">
        <v>42</v>
      </c>
      <c r="D8527" s="72">
        <v>101.29</v>
      </c>
    </row>
    <row r="8528" spans="1:4" x14ac:dyDescent="0.25">
      <c r="A8528" s="71">
        <v>101836</v>
      </c>
      <c r="B8528" s="70" t="s">
        <v>7952</v>
      </c>
      <c r="C8528" s="71" t="s">
        <v>42</v>
      </c>
      <c r="D8528" s="72">
        <v>26.88</v>
      </c>
    </row>
    <row r="8529" spans="1:4" x14ac:dyDescent="0.25">
      <c r="A8529" s="71">
        <v>101835</v>
      </c>
      <c r="B8529" s="70" t="s">
        <v>7953</v>
      </c>
      <c r="C8529" s="71" t="s">
        <v>42</v>
      </c>
      <c r="D8529" s="72">
        <v>276.87</v>
      </c>
    </row>
    <row r="8530" spans="1:4" x14ac:dyDescent="0.25">
      <c r="A8530" s="71">
        <v>101827</v>
      </c>
      <c r="B8530" s="70" t="s">
        <v>7954</v>
      </c>
      <c r="C8530" s="71" t="s">
        <v>42</v>
      </c>
      <c r="D8530" s="72">
        <v>201.4</v>
      </c>
    </row>
    <row r="8531" spans="1:4" x14ac:dyDescent="0.25">
      <c r="A8531" s="71">
        <v>101829</v>
      </c>
      <c r="B8531" s="70" t="s">
        <v>7955</v>
      </c>
      <c r="C8531" s="71" t="s">
        <v>42</v>
      </c>
      <c r="D8531" s="72">
        <v>272.55</v>
      </c>
    </row>
    <row r="8532" spans="1:4" x14ac:dyDescent="0.25">
      <c r="A8532" s="71">
        <v>101830</v>
      </c>
      <c r="B8532" s="70" t="s">
        <v>7956</v>
      </c>
      <c r="C8532" s="71" t="s">
        <v>42</v>
      </c>
      <c r="D8532" s="72">
        <v>305.83999999999997</v>
      </c>
    </row>
    <row r="8533" spans="1:4" x14ac:dyDescent="0.25">
      <c r="A8533" s="71">
        <v>101831</v>
      </c>
      <c r="B8533" s="70" t="s">
        <v>7957</v>
      </c>
      <c r="C8533" s="71" t="s">
        <v>42</v>
      </c>
      <c r="D8533" s="72">
        <v>338.65</v>
      </c>
    </row>
    <row r="8534" spans="1:4" x14ac:dyDescent="0.25">
      <c r="A8534" s="71">
        <v>101828</v>
      </c>
      <c r="B8534" s="70" t="s">
        <v>7958</v>
      </c>
      <c r="C8534" s="71" t="s">
        <v>42</v>
      </c>
      <c r="D8534" s="72">
        <v>187.8</v>
      </c>
    </row>
    <row r="8535" spans="1:4" x14ac:dyDescent="0.25">
      <c r="A8535" s="71">
        <v>101832</v>
      </c>
      <c r="B8535" s="70" t="s">
        <v>7959</v>
      </c>
      <c r="C8535" s="71" t="s">
        <v>42</v>
      </c>
      <c r="D8535" s="72">
        <v>259.5</v>
      </c>
    </row>
    <row r="8536" spans="1:4" x14ac:dyDescent="0.25">
      <c r="A8536" s="71">
        <v>101833</v>
      </c>
      <c r="B8536" s="70" t="s">
        <v>7960</v>
      </c>
      <c r="C8536" s="71" t="s">
        <v>42</v>
      </c>
      <c r="D8536" s="72">
        <v>293.05</v>
      </c>
    </row>
    <row r="8537" spans="1:4" x14ac:dyDescent="0.25">
      <c r="A8537" s="71">
        <v>101834</v>
      </c>
      <c r="B8537" s="70" t="s">
        <v>7961</v>
      </c>
      <c r="C8537" s="71" t="s">
        <v>42</v>
      </c>
      <c r="D8537" s="72">
        <v>326.14999999999998</v>
      </c>
    </row>
    <row r="8538" spans="1:4" x14ac:dyDescent="0.25">
      <c r="A8538" s="71">
        <v>101825</v>
      </c>
      <c r="B8538" s="70" t="s">
        <v>7962</v>
      </c>
      <c r="C8538" s="71" t="s">
        <v>42</v>
      </c>
      <c r="D8538" s="72">
        <v>229.14</v>
      </c>
    </row>
    <row r="8539" spans="1:4" x14ac:dyDescent="0.25">
      <c r="A8539" s="71">
        <v>101826</v>
      </c>
      <c r="B8539" s="70" t="s">
        <v>7963</v>
      </c>
      <c r="C8539" s="71" t="s">
        <v>42</v>
      </c>
      <c r="D8539" s="72">
        <v>263.58</v>
      </c>
    </row>
    <row r="8540" spans="1:4" x14ac:dyDescent="0.25">
      <c r="A8540" s="71">
        <v>101823</v>
      </c>
      <c r="B8540" s="70" t="s">
        <v>7964</v>
      </c>
      <c r="C8540" s="71" t="s">
        <v>42</v>
      </c>
      <c r="D8540" s="72">
        <v>158.34</v>
      </c>
    </row>
    <row r="8541" spans="1:4" x14ac:dyDescent="0.25">
      <c r="A8541" s="71">
        <v>101824</v>
      </c>
      <c r="B8541" s="70" t="s">
        <v>7965</v>
      </c>
      <c r="C8541" s="71" t="s">
        <v>42</v>
      </c>
      <c r="D8541" s="72">
        <v>194.22</v>
      </c>
    </row>
    <row r="8542" spans="1:4" x14ac:dyDescent="0.25">
      <c r="A8542" s="71">
        <v>101822</v>
      </c>
      <c r="B8542" s="70" t="s">
        <v>7966</v>
      </c>
      <c r="C8542" s="71" t="s">
        <v>42</v>
      </c>
      <c r="D8542" s="72">
        <v>119.81</v>
      </c>
    </row>
    <row r="8543" spans="1:4" x14ac:dyDescent="0.25">
      <c r="A8543" s="71">
        <v>101819</v>
      </c>
      <c r="B8543" s="70" t="s">
        <v>7967</v>
      </c>
      <c r="C8543" s="71" t="s">
        <v>37</v>
      </c>
      <c r="D8543" s="72">
        <v>61.12</v>
      </c>
    </row>
    <row r="8544" spans="1:4" x14ac:dyDescent="0.25">
      <c r="A8544" s="71">
        <v>104370</v>
      </c>
      <c r="B8544" s="70" t="s">
        <v>7968</v>
      </c>
      <c r="C8544" s="71" t="s">
        <v>37</v>
      </c>
      <c r="D8544" s="72">
        <v>0</v>
      </c>
    </row>
    <row r="8545" spans="1:4" x14ac:dyDescent="0.25">
      <c r="A8545" s="71">
        <v>101817</v>
      </c>
      <c r="B8545" s="70" t="s">
        <v>7969</v>
      </c>
      <c r="C8545" s="71" t="s">
        <v>37</v>
      </c>
      <c r="D8545" s="72">
        <v>47.19</v>
      </c>
    </row>
    <row r="8546" spans="1:4" x14ac:dyDescent="0.25">
      <c r="A8546" s="71">
        <v>101816</v>
      </c>
      <c r="B8546" s="70" t="s">
        <v>7970</v>
      </c>
      <c r="C8546" s="71" t="s">
        <v>37</v>
      </c>
      <c r="D8546" s="72">
        <v>68.180000000000007</v>
      </c>
    </row>
    <row r="8547" spans="1:4" x14ac:dyDescent="0.25">
      <c r="A8547" s="71">
        <v>104369</v>
      </c>
      <c r="B8547" s="70" t="s">
        <v>7971</v>
      </c>
      <c r="C8547" s="71" t="s">
        <v>37</v>
      </c>
      <c r="D8547" s="72">
        <v>0</v>
      </c>
    </row>
    <row r="8548" spans="1:4" x14ac:dyDescent="0.25">
      <c r="A8548" s="71">
        <v>101820</v>
      </c>
      <c r="B8548" s="70" t="s">
        <v>7972</v>
      </c>
      <c r="C8548" s="71" t="s">
        <v>37</v>
      </c>
      <c r="D8548" s="72">
        <v>40.159999999999997</v>
      </c>
    </row>
    <row r="8549" spans="1:4" x14ac:dyDescent="0.25">
      <c r="A8549" s="71">
        <v>102988</v>
      </c>
      <c r="B8549" s="70" t="s">
        <v>7973</v>
      </c>
      <c r="C8549" s="71" t="s">
        <v>37</v>
      </c>
      <c r="D8549" s="72">
        <v>53.53</v>
      </c>
    </row>
    <row r="8550" spans="1:4" x14ac:dyDescent="0.25">
      <c r="A8550" s="71">
        <v>101814</v>
      </c>
      <c r="B8550" s="70" t="s">
        <v>7974</v>
      </c>
      <c r="C8550" s="71" t="s">
        <v>37</v>
      </c>
      <c r="D8550" s="72">
        <v>43.06</v>
      </c>
    </row>
    <row r="8551" spans="1:4" x14ac:dyDescent="0.25">
      <c r="A8551" s="71">
        <v>102098</v>
      </c>
      <c r="B8551" s="70" t="s">
        <v>7975</v>
      </c>
      <c r="C8551" s="71" t="s">
        <v>42</v>
      </c>
      <c r="D8551" s="72">
        <v>2215.0300000000002</v>
      </c>
    </row>
    <row r="8552" spans="1:4" x14ac:dyDescent="0.25">
      <c r="A8552" s="71">
        <v>104366</v>
      </c>
      <c r="B8552" s="70" t="s">
        <v>7976</v>
      </c>
      <c r="C8552" s="71" t="s">
        <v>42</v>
      </c>
      <c r="D8552" s="72">
        <v>0</v>
      </c>
    </row>
    <row r="8553" spans="1:4" x14ac:dyDescent="0.25">
      <c r="A8553" s="71">
        <v>102099</v>
      </c>
      <c r="B8553" s="70" t="s">
        <v>7977</v>
      </c>
      <c r="C8553" s="71" t="s">
        <v>42</v>
      </c>
      <c r="D8553" s="72">
        <v>0</v>
      </c>
    </row>
    <row r="8554" spans="1:4" x14ac:dyDescent="0.25">
      <c r="A8554" s="71">
        <v>104367</v>
      </c>
      <c r="B8554" s="70" t="s">
        <v>7978</v>
      </c>
      <c r="C8554" s="71" t="s">
        <v>42</v>
      </c>
      <c r="D8554" s="72">
        <v>0</v>
      </c>
    </row>
    <row r="8555" spans="1:4" x14ac:dyDescent="0.25">
      <c r="A8555" s="71">
        <v>92994</v>
      </c>
      <c r="B8555" s="70" t="s">
        <v>7979</v>
      </c>
      <c r="C8555" s="71" t="s">
        <v>16</v>
      </c>
      <c r="D8555" s="72">
        <v>135.1</v>
      </c>
    </row>
    <row r="8556" spans="1:4" x14ac:dyDescent="0.25">
      <c r="A8556" s="71">
        <v>92996</v>
      </c>
      <c r="B8556" s="70" t="s">
        <v>7980</v>
      </c>
      <c r="C8556" s="71" t="s">
        <v>16</v>
      </c>
      <c r="D8556" s="72">
        <v>163.47</v>
      </c>
    </row>
    <row r="8557" spans="1:4" x14ac:dyDescent="0.25">
      <c r="A8557" s="71">
        <v>92998</v>
      </c>
      <c r="B8557" s="70" t="s">
        <v>7981</v>
      </c>
      <c r="C8557" s="71" t="s">
        <v>16</v>
      </c>
      <c r="D8557" s="72">
        <v>200.37</v>
      </c>
    </row>
    <row r="8558" spans="1:4" x14ac:dyDescent="0.25">
      <c r="A8558" s="71">
        <v>93000</v>
      </c>
      <c r="B8558" s="70" t="s">
        <v>7982</v>
      </c>
      <c r="C8558" s="71" t="s">
        <v>16</v>
      </c>
      <c r="D8558" s="72">
        <v>265.35000000000002</v>
      </c>
    </row>
    <row r="8559" spans="1:4" x14ac:dyDescent="0.25">
      <c r="A8559" s="71">
        <v>92984</v>
      </c>
      <c r="B8559" s="70" t="s">
        <v>7983</v>
      </c>
      <c r="C8559" s="71" t="s">
        <v>16</v>
      </c>
      <c r="D8559" s="72">
        <v>28.84</v>
      </c>
    </row>
    <row r="8560" spans="1:4" x14ac:dyDescent="0.25">
      <c r="A8560" s="71">
        <v>93002</v>
      </c>
      <c r="B8560" s="70" t="s">
        <v>7984</v>
      </c>
      <c r="C8560" s="71" t="s">
        <v>16</v>
      </c>
      <c r="D8560" s="72">
        <v>343.2</v>
      </c>
    </row>
    <row r="8561" spans="1:4" x14ac:dyDescent="0.25">
      <c r="A8561" s="71">
        <v>92986</v>
      </c>
      <c r="B8561" s="70" t="s">
        <v>7985</v>
      </c>
      <c r="C8561" s="71" t="s">
        <v>16</v>
      </c>
      <c r="D8561" s="72">
        <v>39.92</v>
      </c>
    </row>
    <row r="8562" spans="1:4" x14ac:dyDescent="0.25">
      <c r="A8562" s="71">
        <v>92988</v>
      </c>
      <c r="B8562" s="70" t="s">
        <v>7986</v>
      </c>
      <c r="C8562" s="71" t="s">
        <v>16</v>
      </c>
      <c r="D8562" s="72">
        <v>58.01</v>
      </c>
    </row>
    <row r="8563" spans="1:4" x14ac:dyDescent="0.25">
      <c r="A8563" s="71">
        <v>92990</v>
      </c>
      <c r="B8563" s="70" t="s">
        <v>7987</v>
      </c>
      <c r="C8563" s="71" t="s">
        <v>16</v>
      </c>
      <c r="D8563" s="72">
        <v>80.37</v>
      </c>
    </row>
    <row r="8564" spans="1:4" x14ac:dyDescent="0.25">
      <c r="A8564" s="71">
        <v>92992</v>
      </c>
      <c r="B8564" s="70" t="s">
        <v>7988</v>
      </c>
      <c r="C8564" s="71" t="s">
        <v>16</v>
      </c>
      <c r="D8564" s="72">
        <v>103.92</v>
      </c>
    </row>
    <row r="8565" spans="1:4" x14ac:dyDescent="0.25">
      <c r="A8565" s="71">
        <v>103491</v>
      </c>
      <c r="B8565" s="70" t="s">
        <v>7989</v>
      </c>
      <c r="C8565" s="71" t="s">
        <v>42</v>
      </c>
      <c r="D8565" s="72">
        <v>570.62</v>
      </c>
    </row>
    <row r="8566" spans="1:4" x14ac:dyDescent="0.25">
      <c r="A8566" s="71">
        <v>93026</v>
      </c>
      <c r="B8566" s="70" t="s">
        <v>7990</v>
      </c>
      <c r="C8566" s="71" t="s">
        <v>14</v>
      </c>
      <c r="D8566" s="72">
        <v>68.77</v>
      </c>
    </row>
    <row r="8567" spans="1:4" x14ac:dyDescent="0.25">
      <c r="A8567" s="71">
        <v>93018</v>
      </c>
      <c r="B8567" s="70" t="s">
        <v>7991</v>
      </c>
      <c r="C8567" s="71" t="s">
        <v>14</v>
      </c>
      <c r="D8567" s="72">
        <v>21.41</v>
      </c>
    </row>
    <row r="8568" spans="1:4" x14ac:dyDescent="0.25">
      <c r="A8568" s="71">
        <v>93020</v>
      </c>
      <c r="B8568" s="70" t="s">
        <v>7992</v>
      </c>
      <c r="C8568" s="71" t="s">
        <v>14</v>
      </c>
      <c r="D8568" s="72">
        <v>26.7</v>
      </c>
    </row>
    <row r="8569" spans="1:4" x14ac:dyDescent="0.25">
      <c r="A8569" s="71">
        <v>93022</v>
      </c>
      <c r="B8569" s="70" t="s">
        <v>7993</v>
      </c>
      <c r="C8569" s="71" t="s">
        <v>14</v>
      </c>
      <c r="D8569" s="72">
        <v>41.53</v>
      </c>
    </row>
    <row r="8570" spans="1:4" x14ac:dyDescent="0.25">
      <c r="A8570" s="71">
        <v>93024</v>
      </c>
      <c r="B8570" s="70" t="s">
        <v>7994</v>
      </c>
      <c r="C8570" s="71" t="s">
        <v>14</v>
      </c>
      <c r="D8570" s="72">
        <v>44.11</v>
      </c>
    </row>
    <row r="8571" spans="1:4" x14ac:dyDescent="0.25">
      <c r="A8571" s="71">
        <v>97670</v>
      </c>
      <c r="B8571" s="70" t="s">
        <v>7995</v>
      </c>
      <c r="C8571" s="71" t="s">
        <v>16</v>
      </c>
      <c r="D8571" s="72">
        <v>25.68</v>
      </c>
    </row>
    <row r="8572" spans="1:4" x14ac:dyDescent="0.25">
      <c r="A8572" s="71">
        <v>103486</v>
      </c>
      <c r="B8572" s="70" t="s">
        <v>7996</v>
      </c>
      <c r="C8572" s="71" t="s">
        <v>16</v>
      </c>
      <c r="D8572" s="72">
        <v>0</v>
      </c>
    </row>
    <row r="8573" spans="1:4" x14ac:dyDescent="0.25">
      <c r="A8573" s="71">
        <v>103487</v>
      </c>
      <c r="B8573" s="70" t="s">
        <v>7997</v>
      </c>
      <c r="C8573" s="71" t="s">
        <v>16</v>
      </c>
      <c r="D8573" s="72">
        <v>0</v>
      </c>
    </row>
    <row r="8574" spans="1:4" x14ac:dyDescent="0.25">
      <c r="A8574" s="71">
        <v>103488</v>
      </c>
      <c r="B8574" s="70" t="s">
        <v>7998</v>
      </c>
      <c r="C8574" s="71" t="s">
        <v>16</v>
      </c>
      <c r="D8574" s="72">
        <v>0</v>
      </c>
    </row>
    <row r="8575" spans="1:4" x14ac:dyDescent="0.25">
      <c r="A8575" s="71">
        <v>103489</v>
      </c>
      <c r="B8575" s="70" t="s">
        <v>7999</v>
      </c>
      <c r="C8575" s="71" t="s">
        <v>16</v>
      </c>
      <c r="D8575" s="72">
        <v>0</v>
      </c>
    </row>
    <row r="8576" spans="1:4" x14ac:dyDescent="0.25">
      <c r="A8576" s="71">
        <v>97667</v>
      </c>
      <c r="B8576" s="70" t="s">
        <v>8000</v>
      </c>
      <c r="C8576" s="71" t="s">
        <v>16</v>
      </c>
      <c r="D8576" s="72">
        <v>9.4499999999999993</v>
      </c>
    </row>
    <row r="8577" spans="1:4" x14ac:dyDescent="0.25">
      <c r="A8577" s="71">
        <v>97668</v>
      </c>
      <c r="B8577" s="70" t="s">
        <v>8001</v>
      </c>
      <c r="C8577" s="71" t="s">
        <v>16</v>
      </c>
      <c r="D8577" s="72">
        <v>13.47</v>
      </c>
    </row>
    <row r="8578" spans="1:4" x14ac:dyDescent="0.25">
      <c r="A8578" s="71">
        <v>97669</v>
      </c>
      <c r="B8578" s="70" t="s">
        <v>8002</v>
      </c>
      <c r="C8578" s="71" t="s">
        <v>16</v>
      </c>
      <c r="D8578" s="72">
        <v>19.829999999999998</v>
      </c>
    </row>
    <row r="8579" spans="1:4" x14ac:dyDescent="0.25">
      <c r="A8579" s="71">
        <v>93012</v>
      </c>
      <c r="B8579" s="70" t="s">
        <v>8003</v>
      </c>
      <c r="C8579" s="71" t="s">
        <v>16</v>
      </c>
      <c r="D8579" s="72">
        <v>73.5</v>
      </c>
    </row>
    <row r="8580" spans="1:4" x14ac:dyDescent="0.25">
      <c r="A8580" s="71">
        <v>93008</v>
      </c>
      <c r="B8580" s="70" t="s">
        <v>8004</v>
      </c>
      <c r="C8580" s="71" t="s">
        <v>16</v>
      </c>
      <c r="D8580" s="72">
        <v>18.989999999999998</v>
      </c>
    </row>
    <row r="8581" spans="1:4" x14ac:dyDescent="0.25">
      <c r="A8581" s="71">
        <v>93009</v>
      </c>
      <c r="B8581" s="70" t="s">
        <v>8005</v>
      </c>
      <c r="C8581" s="71" t="s">
        <v>16</v>
      </c>
      <c r="D8581" s="72">
        <v>28.28</v>
      </c>
    </row>
    <row r="8582" spans="1:4" x14ac:dyDescent="0.25">
      <c r="A8582" s="71">
        <v>93010</v>
      </c>
      <c r="B8582" s="70" t="s">
        <v>8006</v>
      </c>
      <c r="C8582" s="71" t="s">
        <v>16</v>
      </c>
      <c r="D8582" s="72">
        <v>39.54</v>
      </c>
    </row>
    <row r="8583" spans="1:4" x14ac:dyDescent="0.25">
      <c r="A8583" s="71">
        <v>93011</v>
      </c>
      <c r="B8583" s="70" t="s">
        <v>8007</v>
      </c>
      <c r="C8583" s="71" t="s">
        <v>16</v>
      </c>
      <c r="D8583" s="72">
        <v>48.45</v>
      </c>
    </row>
    <row r="8584" spans="1:4" x14ac:dyDescent="0.25">
      <c r="A8584" s="71">
        <v>103492</v>
      </c>
      <c r="B8584" s="70" t="s">
        <v>8008</v>
      </c>
      <c r="C8584" s="71" t="s">
        <v>16</v>
      </c>
      <c r="D8584" s="72">
        <v>0</v>
      </c>
    </row>
    <row r="8585" spans="1:4" x14ac:dyDescent="0.25">
      <c r="A8585" s="71">
        <v>93017</v>
      </c>
      <c r="B8585" s="70" t="s">
        <v>8009</v>
      </c>
      <c r="C8585" s="71" t="s">
        <v>14</v>
      </c>
      <c r="D8585" s="72">
        <v>42.26</v>
      </c>
    </row>
    <row r="8586" spans="1:4" x14ac:dyDescent="0.25">
      <c r="A8586" s="71">
        <v>93013</v>
      </c>
      <c r="B8586" s="70" t="s">
        <v>8010</v>
      </c>
      <c r="C8586" s="71" t="s">
        <v>14</v>
      </c>
      <c r="D8586" s="72">
        <v>14.08</v>
      </c>
    </row>
    <row r="8587" spans="1:4" x14ac:dyDescent="0.25">
      <c r="A8587" s="71">
        <v>93014</v>
      </c>
      <c r="B8587" s="70" t="s">
        <v>8011</v>
      </c>
      <c r="C8587" s="71" t="s">
        <v>14</v>
      </c>
      <c r="D8587" s="72">
        <v>17.010000000000002</v>
      </c>
    </row>
    <row r="8588" spans="1:4" x14ac:dyDescent="0.25">
      <c r="A8588" s="71">
        <v>93015</v>
      </c>
      <c r="B8588" s="70" t="s">
        <v>8012</v>
      </c>
      <c r="C8588" s="71" t="s">
        <v>14</v>
      </c>
      <c r="D8588" s="72">
        <v>24.39</v>
      </c>
    </row>
    <row r="8589" spans="1:4" x14ac:dyDescent="0.25">
      <c r="A8589" s="71">
        <v>93016</v>
      </c>
      <c r="B8589" s="70" t="s">
        <v>8013</v>
      </c>
      <c r="C8589" s="71" t="s">
        <v>14</v>
      </c>
      <c r="D8589" s="72">
        <v>29.09</v>
      </c>
    </row>
    <row r="8590" spans="1:4" x14ac:dyDescent="0.25">
      <c r="A8590" s="71">
        <v>103490</v>
      </c>
      <c r="B8590" s="70" t="s">
        <v>8014</v>
      </c>
      <c r="C8590" s="71" t="s">
        <v>42</v>
      </c>
      <c r="D8590" s="72">
        <v>2988.65</v>
      </c>
    </row>
    <row r="8591" spans="1:4" x14ac:dyDescent="0.25">
      <c r="A8591" s="71">
        <v>98306</v>
      </c>
      <c r="B8591" s="70" t="s">
        <v>8015</v>
      </c>
      <c r="C8591" s="71" t="s">
        <v>14</v>
      </c>
      <c r="D8591" s="72">
        <v>64.569999999999993</v>
      </c>
    </row>
    <row r="8592" spans="1:4" x14ac:dyDescent="0.25">
      <c r="A8592" s="71">
        <v>100553</v>
      </c>
      <c r="B8592" s="70" t="s">
        <v>8016</v>
      </c>
      <c r="C8592" s="71" t="s">
        <v>16</v>
      </c>
      <c r="D8592" s="72">
        <v>32.35</v>
      </c>
    </row>
    <row r="8593" spans="1:4" x14ac:dyDescent="0.25">
      <c r="A8593" s="71">
        <v>100554</v>
      </c>
      <c r="B8593" s="70" t="s">
        <v>8017</v>
      </c>
      <c r="C8593" s="71" t="s">
        <v>16</v>
      </c>
      <c r="D8593" s="72">
        <v>6.14</v>
      </c>
    </row>
    <row r="8594" spans="1:4" x14ac:dyDescent="0.25">
      <c r="A8594" s="71">
        <v>98300</v>
      </c>
      <c r="B8594" s="70" t="s">
        <v>8018</v>
      </c>
      <c r="C8594" s="71" t="s">
        <v>16</v>
      </c>
      <c r="D8594" s="72">
        <v>6.43</v>
      </c>
    </row>
    <row r="8595" spans="1:4" x14ac:dyDescent="0.25">
      <c r="A8595" s="71">
        <v>98295</v>
      </c>
      <c r="B8595" s="70" t="s">
        <v>8019</v>
      </c>
      <c r="C8595" s="71" t="s">
        <v>16</v>
      </c>
      <c r="D8595" s="72">
        <v>7.84</v>
      </c>
    </row>
    <row r="8596" spans="1:4" x14ac:dyDescent="0.25">
      <c r="A8596" s="71">
        <v>98294</v>
      </c>
      <c r="B8596" s="70" t="s">
        <v>8020</v>
      </c>
      <c r="C8596" s="71" t="s">
        <v>16</v>
      </c>
      <c r="D8596" s="72">
        <v>8.5500000000000007</v>
      </c>
    </row>
    <row r="8597" spans="1:4" x14ac:dyDescent="0.25">
      <c r="A8597" s="71">
        <v>98297</v>
      </c>
      <c r="B8597" s="70" t="s">
        <v>8021</v>
      </c>
      <c r="C8597" s="71" t="s">
        <v>16</v>
      </c>
      <c r="D8597" s="72">
        <v>11.3</v>
      </c>
    </row>
    <row r="8598" spans="1:4" x14ac:dyDescent="0.25">
      <c r="A8598" s="71">
        <v>98296</v>
      </c>
      <c r="B8598" s="70" t="s">
        <v>8022</v>
      </c>
      <c r="C8598" s="71" t="s">
        <v>16</v>
      </c>
      <c r="D8598" s="72">
        <v>12.44</v>
      </c>
    </row>
    <row r="8599" spans="1:4" x14ac:dyDescent="0.25">
      <c r="A8599" s="71">
        <v>98299</v>
      </c>
      <c r="B8599" s="70" t="s">
        <v>8023</v>
      </c>
      <c r="C8599" s="71" t="s">
        <v>16</v>
      </c>
      <c r="D8599" s="72">
        <v>29.47</v>
      </c>
    </row>
    <row r="8600" spans="1:4" x14ac:dyDescent="0.25">
      <c r="A8600" s="71">
        <v>98298</v>
      </c>
      <c r="B8600" s="70" t="s">
        <v>8024</v>
      </c>
      <c r="C8600" s="71" t="s">
        <v>16</v>
      </c>
      <c r="D8600" s="72">
        <v>30.88</v>
      </c>
    </row>
    <row r="8601" spans="1:4" x14ac:dyDescent="0.25">
      <c r="A8601" s="71">
        <v>98261</v>
      </c>
      <c r="B8601" s="70" t="s">
        <v>8025</v>
      </c>
      <c r="C8601" s="71" t="s">
        <v>16</v>
      </c>
      <c r="D8601" s="72">
        <v>4.09</v>
      </c>
    </row>
    <row r="8602" spans="1:4" x14ac:dyDescent="0.25">
      <c r="A8602" s="71">
        <v>98287</v>
      </c>
      <c r="B8602" s="70" t="s">
        <v>8026</v>
      </c>
      <c r="C8602" s="71" t="s">
        <v>16</v>
      </c>
      <c r="D8602" s="72">
        <v>1.74</v>
      </c>
    </row>
    <row r="8603" spans="1:4" x14ac:dyDescent="0.25">
      <c r="A8603" s="71">
        <v>98280</v>
      </c>
      <c r="B8603" s="70" t="s">
        <v>8027</v>
      </c>
      <c r="C8603" s="71" t="s">
        <v>16</v>
      </c>
      <c r="D8603" s="72">
        <v>8.02</v>
      </c>
    </row>
    <row r="8604" spans="1:4" x14ac:dyDescent="0.25">
      <c r="A8604" s="71">
        <v>98288</v>
      </c>
      <c r="B8604" s="70" t="s">
        <v>8028</v>
      </c>
      <c r="C8604" s="71" t="s">
        <v>16</v>
      </c>
      <c r="D8604" s="72">
        <v>2.8</v>
      </c>
    </row>
    <row r="8605" spans="1:4" x14ac:dyDescent="0.25">
      <c r="A8605" s="71">
        <v>98281</v>
      </c>
      <c r="B8605" s="70" t="s">
        <v>8029</v>
      </c>
      <c r="C8605" s="71" t="s">
        <v>16</v>
      </c>
      <c r="D8605" s="72">
        <v>9.08</v>
      </c>
    </row>
    <row r="8606" spans="1:4" x14ac:dyDescent="0.25">
      <c r="A8606" s="71">
        <v>98262</v>
      </c>
      <c r="B8606" s="70" t="s">
        <v>8030</v>
      </c>
      <c r="C8606" s="71" t="s">
        <v>16</v>
      </c>
      <c r="D8606" s="72">
        <v>5.15</v>
      </c>
    </row>
    <row r="8607" spans="1:4" x14ac:dyDescent="0.25">
      <c r="A8607" s="71">
        <v>98289</v>
      </c>
      <c r="B8607" s="70" t="s">
        <v>8031</v>
      </c>
      <c r="C8607" s="71" t="s">
        <v>16</v>
      </c>
      <c r="D8607" s="72">
        <v>3.03</v>
      </c>
    </row>
    <row r="8608" spans="1:4" x14ac:dyDescent="0.25">
      <c r="A8608" s="71">
        <v>98282</v>
      </c>
      <c r="B8608" s="70" t="s">
        <v>8032</v>
      </c>
      <c r="C8608" s="71" t="s">
        <v>16</v>
      </c>
      <c r="D8608" s="72">
        <v>9.31</v>
      </c>
    </row>
    <row r="8609" spans="1:4" x14ac:dyDescent="0.25">
      <c r="A8609" s="71">
        <v>98263</v>
      </c>
      <c r="B8609" s="70" t="s">
        <v>8033</v>
      </c>
      <c r="C8609" s="71" t="s">
        <v>16</v>
      </c>
      <c r="D8609" s="72">
        <v>5.39</v>
      </c>
    </row>
    <row r="8610" spans="1:4" x14ac:dyDescent="0.25">
      <c r="A8610" s="71">
        <v>98290</v>
      </c>
      <c r="B8610" s="70" t="s">
        <v>8034</v>
      </c>
      <c r="C8610" s="71" t="s">
        <v>16</v>
      </c>
      <c r="D8610" s="72">
        <v>4.17</v>
      </c>
    </row>
    <row r="8611" spans="1:4" x14ac:dyDescent="0.25">
      <c r="A8611" s="71">
        <v>98283</v>
      </c>
      <c r="B8611" s="70" t="s">
        <v>8035</v>
      </c>
      <c r="C8611" s="71" t="s">
        <v>16</v>
      </c>
      <c r="D8611" s="72">
        <v>10.46</v>
      </c>
    </row>
    <row r="8612" spans="1:4" x14ac:dyDescent="0.25">
      <c r="A8612" s="71">
        <v>98264</v>
      </c>
      <c r="B8612" s="70" t="s">
        <v>8036</v>
      </c>
      <c r="C8612" s="71" t="s">
        <v>16</v>
      </c>
      <c r="D8612" s="72">
        <v>6.53</v>
      </c>
    </row>
    <row r="8613" spans="1:4" x14ac:dyDescent="0.25">
      <c r="A8613" s="71">
        <v>98273</v>
      </c>
      <c r="B8613" s="70" t="s">
        <v>8037</v>
      </c>
      <c r="C8613" s="71" t="s">
        <v>16</v>
      </c>
      <c r="D8613" s="72">
        <v>3.48</v>
      </c>
    </row>
    <row r="8614" spans="1:4" x14ac:dyDescent="0.25">
      <c r="A8614" s="71">
        <v>98291</v>
      </c>
      <c r="B8614" s="70" t="s">
        <v>8038</v>
      </c>
      <c r="C8614" s="71" t="s">
        <v>16</v>
      </c>
      <c r="D8614" s="72">
        <v>4.93</v>
      </c>
    </row>
    <row r="8615" spans="1:4" x14ac:dyDescent="0.25">
      <c r="A8615" s="71">
        <v>98284</v>
      </c>
      <c r="B8615" s="70" t="s">
        <v>8039</v>
      </c>
      <c r="C8615" s="71" t="s">
        <v>16</v>
      </c>
      <c r="D8615" s="72">
        <v>11.21</v>
      </c>
    </row>
    <row r="8616" spans="1:4" x14ac:dyDescent="0.25">
      <c r="A8616" s="71">
        <v>98265</v>
      </c>
      <c r="B8616" s="70" t="s">
        <v>8040</v>
      </c>
      <c r="C8616" s="71" t="s">
        <v>16</v>
      </c>
      <c r="D8616" s="72">
        <v>7.29</v>
      </c>
    </row>
    <row r="8617" spans="1:4" x14ac:dyDescent="0.25">
      <c r="A8617" s="71">
        <v>98274</v>
      </c>
      <c r="B8617" s="70" t="s">
        <v>8041</v>
      </c>
      <c r="C8617" s="71" t="s">
        <v>16</v>
      </c>
      <c r="D8617" s="72">
        <v>4.2300000000000004</v>
      </c>
    </row>
    <row r="8618" spans="1:4" x14ac:dyDescent="0.25">
      <c r="A8618" s="71">
        <v>98292</v>
      </c>
      <c r="B8618" s="70" t="s">
        <v>8042</v>
      </c>
      <c r="C8618" s="71" t="s">
        <v>16</v>
      </c>
      <c r="D8618" s="72">
        <v>5.99</v>
      </c>
    </row>
    <row r="8619" spans="1:4" x14ac:dyDescent="0.25">
      <c r="A8619" s="71">
        <v>98285</v>
      </c>
      <c r="B8619" s="70" t="s">
        <v>8043</v>
      </c>
      <c r="C8619" s="71" t="s">
        <v>16</v>
      </c>
      <c r="D8619" s="72">
        <v>12.27</v>
      </c>
    </row>
    <row r="8620" spans="1:4" x14ac:dyDescent="0.25">
      <c r="A8620" s="71">
        <v>98266</v>
      </c>
      <c r="B8620" s="70" t="s">
        <v>8044</v>
      </c>
      <c r="C8620" s="71" t="s">
        <v>16</v>
      </c>
      <c r="D8620" s="72">
        <v>8.34</v>
      </c>
    </row>
    <row r="8621" spans="1:4" x14ac:dyDescent="0.25">
      <c r="A8621" s="71">
        <v>98275</v>
      </c>
      <c r="B8621" s="70" t="s">
        <v>8045</v>
      </c>
      <c r="C8621" s="71" t="s">
        <v>16</v>
      </c>
      <c r="D8621" s="72">
        <v>5.29</v>
      </c>
    </row>
    <row r="8622" spans="1:4" x14ac:dyDescent="0.25">
      <c r="A8622" s="71">
        <v>98293</v>
      </c>
      <c r="B8622" s="70" t="s">
        <v>8046</v>
      </c>
      <c r="C8622" s="71" t="s">
        <v>16</v>
      </c>
      <c r="D8622" s="72">
        <v>11.01</v>
      </c>
    </row>
    <row r="8623" spans="1:4" x14ac:dyDescent="0.25">
      <c r="A8623" s="71">
        <v>98286</v>
      </c>
      <c r="B8623" s="70" t="s">
        <v>8047</v>
      </c>
      <c r="C8623" s="71" t="s">
        <v>16</v>
      </c>
      <c r="D8623" s="72">
        <v>17.3</v>
      </c>
    </row>
    <row r="8624" spans="1:4" x14ac:dyDescent="0.25">
      <c r="A8624" s="71">
        <v>98267</v>
      </c>
      <c r="B8624" s="70" t="s">
        <v>8048</v>
      </c>
      <c r="C8624" s="71" t="s">
        <v>16</v>
      </c>
      <c r="D8624" s="72">
        <v>13.37</v>
      </c>
    </row>
    <row r="8625" spans="1:4" x14ac:dyDescent="0.25">
      <c r="A8625" s="71">
        <v>98276</v>
      </c>
      <c r="B8625" s="70" t="s">
        <v>8049</v>
      </c>
      <c r="C8625" s="71" t="s">
        <v>16</v>
      </c>
      <c r="D8625" s="72">
        <v>10.31</v>
      </c>
    </row>
    <row r="8626" spans="1:4" x14ac:dyDescent="0.25">
      <c r="A8626" s="71">
        <v>98268</v>
      </c>
      <c r="B8626" s="70" t="s">
        <v>8050</v>
      </c>
      <c r="C8626" s="71" t="s">
        <v>16</v>
      </c>
      <c r="D8626" s="72">
        <v>21.83</v>
      </c>
    </row>
    <row r="8627" spans="1:4" x14ac:dyDescent="0.25">
      <c r="A8627" s="71">
        <v>98277</v>
      </c>
      <c r="B8627" s="70" t="s">
        <v>8051</v>
      </c>
      <c r="C8627" s="71" t="s">
        <v>16</v>
      </c>
      <c r="D8627" s="72">
        <v>18.78</v>
      </c>
    </row>
    <row r="8628" spans="1:4" x14ac:dyDescent="0.25">
      <c r="A8628" s="71">
        <v>98272</v>
      </c>
      <c r="B8628" s="70" t="s">
        <v>8052</v>
      </c>
      <c r="C8628" s="71" t="s">
        <v>16</v>
      </c>
      <c r="D8628" s="72">
        <v>148.71</v>
      </c>
    </row>
    <row r="8629" spans="1:4" x14ac:dyDescent="0.25">
      <c r="A8629" s="71">
        <v>98269</v>
      </c>
      <c r="B8629" s="70" t="s">
        <v>8053</v>
      </c>
      <c r="C8629" s="71" t="s">
        <v>16</v>
      </c>
      <c r="D8629" s="72">
        <v>30.03</v>
      </c>
    </row>
    <row r="8630" spans="1:4" x14ac:dyDescent="0.25">
      <c r="A8630" s="71">
        <v>98278</v>
      </c>
      <c r="B8630" s="70" t="s">
        <v>8054</v>
      </c>
      <c r="C8630" s="71" t="s">
        <v>16</v>
      </c>
      <c r="D8630" s="72">
        <v>26.98</v>
      </c>
    </row>
    <row r="8631" spans="1:4" x14ac:dyDescent="0.25">
      <c r="A8631" s="71">
        <v>98270</v>
      </c>
      <c r="B8631" s="70" t="s">
        <v>8055</v>
      </c>
      <c r="C8631" s="71" t="s">
        <v>16</v>
      </c>
      <c r="D8631" s="72">
        <v>45.61</v>
      </c>
    </row>
    <row r="8632" spans="1:4" x14ac:dyDescent="0.25">
      <c r="A8632" s="71">
        <v>98279</v>
      </c>
      <c r="B8632" s="70" t="s">
        <v>8056</v>
      </c>
      <c r="C8632" s="71" t="s">
        <v>16</v>
      </c>
      <c r="D8632" s="72">
        <v>42.55</v>
      </c>
    </row>
    <row r="8633" spans="1:4" x14ac:dyDescent="0.25">
      <c r="A8633" s="71">
        <v>98271</v>
      </c>
      <c r="B8633" s="70" t="s">
        <v>8057</v>
      </c>
      <c r="C8633" s="71" t="s">
        <v>16</v>
      </c>
      <c r="D8633" s="72">
        <v>64.42</v>
      </c>
    </row>
    <row r="8634" spans="1:4" x14ac:dyDescent="0.25">
      <c r="A8634" s="71">
        <v>98400</v>
      </c>
      <c r="B8634" s="70" t="s">
        <v>8058</v>
      </c>
      <c r="C8634" s="71" t="s">
        <v>16</v>
      </c>
      <c r="D8634" s="72">
        <v>16.579999999999998</v>
      </c>
    </row>
    <row r="8635" spans="1:4" x14ac:dyDescent="0.25">
      <c r="A8635" s="71">
        <v>98401</v>
      </c>
      <c r="B8635" s="70" t="s">
        <v>8059</v>
      </c>
      <c r="C8635" s="71" t="s">
        <v>16</v>
      </c>
      <c r="D8635" s="72">
        <v>26.29</v>
      </c>
    </row>
    <row r="8636" spans="1:4" x14ac:dyDescent="0.25">
      <c r="A8636" s="71">
        <v>98402</v>
      </c>
      <c r="B8636" s="70" t="s">
        <v>8060</v>
      </c>
      <c r="C8636" s="71" t="s">
        <v>16</v>
      </c>
      <c r="D8636" s="72">
        <v>30.72</v>
      </c>
    </row>
    <row r="8637" spans="1:4" x14ac:dyDescent="0.25">
      <c r="A8637" s="71">
        <v>100556</v>
      </c>
      <c r="B8637" s="70" t="s">
        <v>8061</v>
      </c>
      <c r="C8637" s="71" t="s">
        <v>14</v>
      </c>
      <c r="D8637" s="72">
        <v>36.299999999999997</v>
      </c>
    </row>
    <row r="8638" spans="1:4" x14ac:dyDescent="0.25">
      <c r="A8638" s="71">
        <v>100557</v>
      </c>
      <c r="B8638" s="70" t="s">
        <v>8062</v>
      </c>
      <c r="C8638" s="71" t="s">
        <v>14</v>
      </c>
      <c r="D8638" s="72">
        <v>402.98</v>
      </c>
    </row>
    <row r="8639" spans="1:4" x14ac:dyDescent="0.25">
      <c r="A8639" s="71">
        <v>98301</v>
      </c>
      <c r="B8639" s="70" t="s">
        <v>8063</v>
      </c>
      <c r="C8639" s="71" t="s">
        <v>14</v>
      </c>
      <c r="D8639" s="72">
        <v>653.30999999999995</v>
      </c>
    </row>
    <row r="8640" spans="1:4" x14ac:dyDescent="0.25">
      <c r="A8640" s="71">
        <v>98302</v>
      </c>
      <c r="B8640" s="70" t="s">
        <v>8064</v>
      </c>
      <c r="C8640" s="71" t="s">
        <v>14</v>
      </c>
      <c r="D8640" s="72">
        <v>1221.98</v>
      </c>
    </row>
    <row r="8641" spans="1:4" x14ac:dyDescent="0.25">
      <c r="A8641" s="71">
        <v>98593</v>
      </c>
      <c r="B8641" s="70" t="s">
        <v>8065</v>
      </c>
      <c r="C8641" s="71" t="s">
        <v>14</v>
      </c>
      <c r="D8641" s="72">
        <v>2664.05</v>
      </c>
    </row>
    <row r="8642" spans="1:4" x14ac:dyDescent="0.25">
      <c r="A8642" s="71">
        <v>98304</v>
      </c>
      <c r="B8642" s="70" t="s">
        <v>8066</v>
      </c>
      <c r="C8642" s="71" t="s">
        <v>14</v>
      </c>
      <c r="D8642" s="72">
        <v>3823.58</v>
      </c>
    </row>
    <row r="8643" spans="1:4" x14ac:dyDescent="0.25">
      <c r="A8643" s="71">
        <v>100561</v>
      </c>
      <c r="B8643" s="70" t="s">
        <v>8067</v>
      </c>
      <c r="C8643" s="71" t="s">
        <v>14</v>
      </c>
      <c r="D8643" s="72">
        <v>171.46</v>
      </c>
    </row>
    <row r="8644" spans="1:4" x14ac:dyDescent="0.25">
      <c r="A8644" s="71">
        <v>100562</v>
      </c>
      <c r="B8644" s="70" t="s">
        <v>8068</v>
      </c>
      <c r="C8644" s="71" t="s">
        <v>14</v>
      </c>
      <c r="D8644" s="72">
        <v>259.95</v>
      </c>
    </row>
    <row r="8645" spans="1:4" x14ac:dyDescent="0.25">
      <c r="A8645" s="71">
        <v>100560</v>
      </c>
      <c r="B8645" s="70" t="s">
        <v>8069</v>
      </c>
      <c r="C8645" s="71" t="s">
        <v>14</v>
      </c>
      <c r="D8645" s="72">
        <v>98.55</v>
      </c>
    </row>
    <row r="8646" spans="1:4" x14ac:dyDescent="0.25">
      <c r="A8646" s="71">
        <v>100563</v>
      </c>
      <c r="B8646" s="70" t="s">
        <v>8070</v>
      </c>
      <c r="C8646" s="71" t="s">
        <v>14</v>
      </c>
      <c r="D8646" s="72">
        <v>370.26</v>
      </c>
    </row>
    <row r="8647" spans="1:4" x14ac:dyDescent="0.25">
      <c r="A8647" s="71">
        <v>100555</v>
      </c>
      <c r="B8647" s="70" t="s">
        <v>8071</v>
      </c>
      <c r="C8647" s="71" t="s">
        <v>14</v>
      </c>
      <c r="D8647" s="72">
        <v>1407.29</v>
      </c>
    </row>
    <row r="8648" spans="1:4" x14ac:dyDescent="0.25">
      <c r="A8648" s="71">
        <v>98305</v>
      </c>
      <c r="B8648" s="70" t="s">
        <v>8072</v>
      </c>
      <c r="C8648" s="71" t="s">
        <v>14</v>
      </c>
      <c r="D8648" s="72">
        <v>2809.76</v>
      </c>
    </row>
    <row r="8649" spans="1:4" x14ac:dyDescent="0.25">
      <c r="A8649" s="71">
        <v>98307</v>
      </c>
      <c r="B8649" s="70" t="s">
        <v>8073</v>
      </c>
      <c r="C8649" s="71" t="s">
        <v>14</v>
      </c>
      <c r="D8649" s="72">
        <v>41.57</v>
      </c>
    </row>
    <row r="8650" spans="1:4" x14ac:dyDescent="0.25">
      <c r="A8650" s="71">
        <v>98308</v>
      </c>
      <c r="B8650" s="70" t="s">
        <v>8074</v>
      </c>
      <c r="C8650" s="71" t="s">
        <v>14</v>
      </c>
      <c r="D8650" s="72">
        <v>28.08</v>
      </c>
    </row>
    <row r="8651" spans="1:4" x14ac:dyDescent="0.25">
      <c r="A8651" s="71">
        <v>103401</v>
      </c>
      <c r="B8651" s="70" t="s">
        <v>8075</v>
      </c>
      <c r="C8651" s="71" t="s">
        <v>14</v>
      </c>
      <c r="D8651" s="72">
        <v>19.059999999999999</v>
      </c>
    </row>
    <row r="8652" spans="1:4" x14ac:dyDescent="0.25">
      <c r="A8652" s="71">
        <v>103402</v>
      </c>
      <c r="B8652" s="70" t="s">
        <v>8076</v>
      </c>
      <c r="C8652" s="71" t="s">
        <v>14</v>
      </c>
      <c r="D8652" s="72">
        <v>27.72</v>
      </c>
    </row>
    <row r="8653" spans="1:4" x14ac:dyDescent="0.25">
      <c r="A8653" s="71">
        <v>103403</v>
      </c>
      <c r="B8653" s="70" t="s">
        <v>8077</v>
      </c>
      <c r="C8653" s="71" t="s">
        <v>14</v>
      </c>
      <c r="D8653" s="72">
        <v>31.19</v>
      </c>
    </row>
    <row r="8654" spans="1:4" x14ac:dyDescent="0.25">
      <c r="A8654" s="71">
        <v>103397</v>
      </c>
      <c r="B8654" s="70" t="s">
        <v>8078</v>
      </c>
      <c r="C8654" s="71" t="s">
        <v>14</v>
      </c>
      <c r="D8654" s="72">
        <v>3.46</v>
      </c>
    </row>
    <row r="8655" spans="1:4" x14ac:dyDescent="0.25">
      <c r="A8655" s="71">
        <v>103404</v>
      </c>
      <c r="B8655" s="70" t="s">
        <v>8079</v>
      </c>
      <c r="C8655" s="71" t="s">
        <v>14</v>
      </c>
      <c r="D8655" s="72">
        <v>34.65</v>
      </c>
    </row>
    <row r="8656" spans="1:4" x14ac:dyDescent="0.25">
      <c r="A8656" s="71">
        <v>103405</v>
      </c>
      <c r="B8656" s="70" t="s">
        <v>8080</v>
      </c>
      <c r="C8656" s="71" t="s">
        <v>14</v>
      </c>
      <c r="D8656" s="72">
        <v>38.99</v>
      </c>
    </row>
    <row r="8657" spans="1:4" x14ac:dyDescent="0.25">
      <c r="A8657" s="71">
        <v>103406</v>
      </c>
      <c r="B8657" s="70" t="s">
        <v>8081</v>
      </c>
      <c r="C8657" s="71" t="s">
        <v>14</v>
      </c>
      <c r="D8657" s="72">
        <v>43.32</v>
      </c>
    </row>
    <row r="8658" spans="1:4" x14ac:dyDescent="0.25">
      <c r="A8658" s="71">
        <v>103407</v>
      </c>
      <c r="B8658" s="70" t="s">
        <v>8082</v>
      </c>
      <c r="C8658" s="71" t="s">
        <v>14</v>
      </c>
      <c r="D8658" s="72">
        <v>48.52</v>
      </c>
    </row>
    <row r="8659" spans="1:4" x14ac:dyDescent="0.25">
      <c r="A8659" s="71">
        <v>103408</v>
      </c>
      <c r="B8659" s="70" t="s">
        <v>8083</v>
      </c>
      <c r="C8659" s="71" t="s">
        <v>14</v>
      </c>
      <c r="D8659" s="72">
        <v>54.58</v>
      </c>
    </row>
    <row r="8660" spans="1:4" x14ac:dyDescent="0.25">
      <c r="A8660" s="71">
        <v>103398</v>
      </c>
      <c r="B8660" s="70" t="s">
        <v>8084</v>
      </c>
      <c r="C8660" s="71" t="s">
        <v>14</v>
      </c>
      <c r="D8660" s="72">
        <v>5.54</v>
      </c>
    </row>
    <row r="8661" spans="1:4" x14ac:dyDescent="0.25">
      <c r="A8661" s="71">
        <v>103409</v>
      </c>
      <c r="B8661" s="70" t="s">
        <v>8085</v>
      </c>
      <c r="C8661" s="71" t="s">
        <v>14</v>
      </c>
      <c r="D8661" s="72">
        <v>61.53</v>
      </c>
    </row>
    <row r="8662" spans="1:4" x14ac:dyDescent="0.25">
      <c r="A8662" s="71">
        <v>103410</v>
      </c>
      <c r="B8662" s="70" t="s">
        <v>8086</v>
      </c>
      <c r="C8662" s="71" t="s">
        <v>14</v>
      </c>
      <c r="D8662" s="72">
        <v>69.319999999999993</v>
      </c>
    </row>
    <row r="8663" spans="1:4" x14ac:dyDescent="0.25">
      <c r="A8663" s="71">
        <v>103399</v>
      </c>
      <c r="B8663" s="70" t="s">
        <v>8087</v>
      </c>
      <c r="C8663" s="71" t="s">
        <v>14</v>
      </c>
      <c r="D8663" s="72">
        <v>10.91</v>
      </c>
    </row>
    <row r="8664" spans="1:4" x14ac:dyDescent="0.25">
      <c r="A8664" s="71">
        <v>103400</v>
      </c>
      <c r="B8664" s="70" t="s">
        <v>8088</v>
      </c>
      <c r="C8664" s="71" t="s">
        <v>14</v>
      </c>
      <c r="D8664" s="72">
        <v>15.59</v>
      </c>
    </row>
    <row r="8665" spans="1:4" x14ac:dyDescent="0.25">
      <c r="A8665" s="71">
        <v>103415</v>
      </c>
      <c r="B8665" s="70" t="s">
        <v>8089</v>
      </c>
      <c r="C8665" s="71" t="s">
        <v>14</v>
      </c>
      <c r="D8665" s="72">
        <v>38.119999999999997</v>
      </c>
    </row>
    <row r="8666" spans="1:4" x14ac:dyDescent="0.25">
      <c r="A8666" s="71">
        <v>103416</v>
      </c>
      <c r="B8666" s="70" t="s">
        <v>8090</v>
      </c>
      <c r="C8666" s="71" t="s">
        <v>14</v>
      </c>
      <c r="D8666" s="72">
        <v>55.45</v>
      </c>
    </row>
    <row r="8667" spans="1:4" x14ac:dyDescent="0.25">
      <c r="A8667" s="71">
        <v>103417</v>
      </c>
      <c r="B8667" s="70" t="s">
        <v>8091</v>
      </c>
      <c r="C8667" s="71" t="s">
        <v>14</v>
      </c>
      <c r="D8667" s="72">
        <v>62.38</v>
      </c>
    </row>
    <row r="8668" spans="1:4" x14ac:dyDescent="0.25">
      <c r="A8668" s="71">
        <v>103411</v>
      </c>
      <c r="B8668" s="70" t="s">
        <v>8092</v>
      </c>
      <c r="C8668" s="71" t="s">
        <v>14</v>
      </c>
      <c r="D8668" s="72">
        <v>6.92</v>
      </c>
    </row>
    <row r="8669" spans="1:4" x14ac:dyDescent="0.25">
      <c r="A8669" s="71">
        <v>103418</v>
      </c>
      <c r="B8669" s="70" t="s">
        <v>8093</v>
      </c>
      <c r="C8669" s="71" t="s">
        <v>14</v>
      </c>
      <c r="D8669" s="72">
        <v>69.319999999999993</v>
      </c>
    </row>
    <row r="8670" spans="1:4" x14ac:dyDescent="0.25">
      <c r="A8670" s="71">
        <v>103419</v>
      </c>
      <c r="B8670" s="70" t="s">
        <v>8094</v>
      </c>
      <c r="C8670" s="71" t="s">
        <v>14</v>
      </c>
      <c r="D8670" s="72">
        <v>77.989999999999995</v>
      </c>
    </row>
    <row r="8671" spans="1:4" x14ac:dyDescent="0.25">
      <c r="A8671" s="71">
        <v>103420</v>
      </c>
      <c r="B8671" s="70" t="s">
        <v>8095</v>
      </c>
      <c r="C8671" s="71" t="s">
        <v>14</v>
      </c>
      <c r="D8671" s="72">
        <v>86.65</v>
      </c>
    </row>
    <row r="8672" spans="1:4" x14ac:dyDescent="0.25">
      <c r="A8672" s="71">
        <v>103421</v>
      </c>
      <c r="B8672" s="70" t="s">
        <v>8096</v>
      </c>
      <c r="C8672" s="71" t="s">
        <v>14</v>
      </c>
      <c r="D8672" s="72">
        <v>97.05</v>
      </c>
    </row>
    <row r="8673" spans="1:4" x14ac:dyDescent="0.25">
      <c r="A8673" s="71">
        <v>103422</v>
      </c>
      <c r="B8673" s="70" t="s">
        <v>8097</v>
      </c>
      <c r="C8673" s="71" t="s">
        <v>14</v>
      </c>
      <c r="D8673" s="72">
        <v>109.18</v>
      </c>
    </row>
    <row r="8674" spans="1:4" x14ac:dyDescent="0.25">
      <c r="A8674" s="71">
        <v>103412</v>
      </c>
      <c r="B8674" s="70" t="s">
        <v>8098</v>
      </c>
      <c r="C8674" s="71" t="s">
        <v>14</v>
      </c>
      <c r="D8674" s="72">
        <v>11.08</v>
      </c>
    </row>
    <row r="8675" spans="1:4" x14ac:dyDescent="0.25">
      <c r="A8675" s="71">
        <v>103423</v>
      </c>
      <c r="B8675" s="70" t="s">
        <v>8099</v>
      </c>
      <c r="C8675" s="71" t="s">
        <v>14</v>
      </c>
      <c r="D8675" s="72">
        <v>123.05</v>
      </c>
    </row>
    <row r="8676" spans="1:4" x14ac:dyDescent="0.25">
      <c r="A8676" s="71">
        <v>103424</v>
      </c>
      <c r="B8676" s="70" t="s">
        <v>8100</v>
      </c>
      <c r="C8676" s="71" t="s">
        <v>14</v>
      </c>
      <c r="D8676" s="72">
        <v>138.65</v>
      </c>
    </row>
    <row r="8677" spans="1:4" x14ac:dyDescent="0.25">
      <c r="A8677" s="71">
        <v>103413</v>
      </c>
      <c r="B8677" s="70" t="s">
        <v>8101</v>
      </c>
      <c r="C8677" s="71" t="s">
        <v>14</v>
      </c>
      <c r="D8677" s="72">
        <v>21.83</v>
      </c>
    </row>
    <row r="8678" spans="1:4" x14ac:dyDescent="0.25">
      <c r="A8678" s="71">
        <v>103414</v>
      </c>
      <c r="B8678" s="70" t="s">
        <v>8102</v>
      </c>
      <c r="C8678" s="71" t="s">
        <v>14</v>
      </c>
      <c r="D8678" s="72">
        <v>31.19</v>
      </c>
    </row>
    <row r="8679" spans="1:4" x14ac:dyDescent="0.25">
      <c r="A8679" s="71">
        <v>103432</v>
      </c>
      <c r="B8679" s="70" t="s">
        <v>8103</v>
      </c>
      <c r="C8679" s="71" t="s">
        <v>14</v>
      </c>
      <c r="D8679" s="72">
        <v>1643.49</v>
      </c>
    </row>
    <row r="8680" spans="1:4" x14ac:dyDescent="0.25">
      <c r="A8680" s="71">
        <v>103430</v>
      </c>
      <c r="B8680" s="70" t="s">
        <v>8104</v>
      </c>
      <c r="C8680" s="71" t="s">
        <v>14</v>
      </c>
      <c r="D8680" s="72">
        <v>34.46</v>
      </c>
    </row>
    <row r="8681" spans="1:4" x14ac:dyDescent="0.25">
      <c r="A8681" s="71">
        <v>103431</v>
      </c>
      <c r="B8681" s="70" t="s">
        <v>8105</v>
      </c>
      <c r="C8681" s="71" t="s">
        <v>14</v>
      </c>
      <c r="D8681" s="72">
        <v>60.27</v>
      </c>
    </row>
    <row r="8682" spans="1:4" x14ac:dyDescent="0.25">
      <c r="A8682" s="71">
        <v>103433</v>
      </c>
      <c r="B8682" s="70" t="s">
        <v>8106</v>
      </c>
      <c r="C8682" s="71" t="s">
        <v>14</v>
      </c>
      <c r="D8682" s="72">
        <v>34.299999999999997</v>
      </c>
    </row>
    <row r="8683" spans="1:4" x14ac:dyDescent="0.25">
      <c r="A8683" s="71">
        <v>103434</v>
      </c>
      <c r="B8683" s="70" t="s">
        <v>8107</v>
      </c>
      <c r="C8683" s="71" t="s">
        <v>14</v>
      </c>
      <c r="D8683" s="72">
        <v>47.37</v>
      </c>
    </row>
    <row r="8684" spans="1:4" x14ac:dyDescent="0.25">
      <c r="A8684" s="71">
        <v>103435</v>
      </c>
      <c r="B8684" s="70" t="s">
        <v>8108</v>
      </c>
      <c r="C8684" s="71" t="s">
        <v>14</v>
      </c>
      <c r="D8684" s="72">
        <v>88.07</v>
      </c>
    </row>
    <row r="8685" spans="1:4" x14ac:dyDescent="0.25">
      <c r="A8685" s="71">
        <v>103436</v>
      </c>
      <c r="B8685" s="70" t="s">
        <v>8109</v>
      </c>
      <c r="C8685" s="71" t="s">
        <v>14</v>
      </c>
      <c r="D8685" s="72">
        <v>2329.0700000000002</v>
      </c>
    </row>
    <row r="8686" spans="1:4" x14ac:dyDescent="0.25">
      <c r="A8686" s="71">
        <v>103482</v>
      </c>
      <c r="B8686" s="70" t="s">
        <v>8110</v>
      </c>
      <c r="C8686" s="71" t="s">
        <v>14</v>
      </c>
      <c r="D8686" s="72">
        <v>0</v>
      </c>
    </row>
    <row r="8687" spans="1:4" x14ac:dyDescent="0.25">
      <c r="A8687" s="71">
        <v>103465</v>
      </c>
      <c r="B8687" s="70" t="s">
        <v>8111</v>
      </c>
      <c r="C8687" s="71" t="s">
        <v>14</v>
      </c>
      <c r="D8687" s="72">
        <v>0</v>
      </c>
    </row>
    <row r="8688" spans="1:4" x14ac:dyDescent="0.25">
      <c r="A8688" s="71">
        <v>103483</v>
      </c>
      <c r="B8688" s="70" t="s">
        <v>8112</v>
      </c>
      <c r="C8688" s="71" t="s">
        <v>14</v>
      </c>
      <c r="D8688" s="72">
        <v>0</v>
      </c>
    </row>
    <row r="8689" spans="1:4" x14ac:dyDescent="0.25">
      <c r="A8689" s="71">
        <v>103484</v>
      </c>
      <c r="B8689" s="70" t="s">
        <v>8113</v>
      </c>
      <c r="C8689" s="71" t="s">
        <v>14</v>
      </c>
      <c r="D8689" s="72">
        <v>0</v>
      </c>
    </row>
    <row r="8690" spans="1:4" x14ac:dyDescent="0.25">
      <c r="A8690" s="71">
        <v>103466</v>
      </c>
      <c r="B8690" s="70" t="s">
        <v>8114</v>
      </c>
      <c r="C8690" s="71" t="s">
        <v>14</v>
      </c>
      <c r="D8690" s="72">
        <v>0</v>
      </c>
    </row>
    <row r="8691" spans="1:4" x14ac:dyDescent="0.25">
      <c r="A8691" s="71">
        <v>103485</v>
      </c>
      <c r="B8691" s="70" t="s">
        <v>8115</v>
      </c>
      <c r="C8691" s="71" t="s">
        <v>14</v>
      </c>
      <c r="D8691" s="72">
        <v>0</v>
      </c>
    </row>
    <row r="8692" spans="1:4" x14ac:dyDescent="0.25">
      <c r="A8692" s="71">
        <v>103467</v>
      </c>
      <c r="B8692" s="70" t="s">
        <v>8116</v>
      </c>
      <c r="C8692" s="71" t="s">
        <v>14</v>
      </c>
      <c r="D8692" s="72">
        <v>0</v>
      </c>
    </row>
    <row r="8693" spans="1:4" x14ac:dyDescent="0.25">
      <c r="A8693" s="71">
        <v>103461</v>
      </c>
      <c r="B8693" s="70" t="s">
        <v>8117</v>
      </c>
      <c r="C8693" s="71" t="s">
        <v>14</v>
      </c>
      <c r="D8693" s="72">
        <v>0</v>
      </c>
    </row>
    <row r="8694" spans="1:4" x14ac:dyDescent="0.25">
      <c r="A8694" s="71">
        <v>103468</v>
      </c>
      <c r="B8694" s="70" t="s">
        <v>8118</v>
      </c>
      <c r="C8694" s="71" t="s">
        <v>14</v>
      </c>
      <c r="D8694" s="72">
        <v>0</v>
      </c>
    </row>
    <row r="8695" spans="1:4" x14ac:dyDescent="0.25">
      <c r="A8695" s="71">
        <v>103469</v>
      </c>
      <c r="B8695" s="70" t="s">
        <v>8119</v>
      </c>
      <c r="C8695" s="71" t="s">
        <v>14</v>
      </c>
      <c r="D8695" s="72">
        <v>0</v>
      </c>
    </row>
    <row r="8696" spans="1:4" x14ac:dyDescent="0.25">
      <c r="A8696" s="71">
        <v>103470</v>
      </c>
      <c r="B8696" s="70" t="s">
        <v>8120</v>
      </c>
      <c r="C8696" s="71" t="s">
        <v>14</v>
      </c>
      <c r="D8696" s="72">
        <v>0</v>
      </c>
    </row>
    <row r="8697" spans="1:4" x14ac:dyDescent="0.25">
      <c r="A8697" s="71">
        <v>103471</v>
      </c>
      <c r="B8697" s="70" t="s">
        <v>8121</v>
      </c>
      <c r="C8697" s="71" t="s">
        <v>14</v>
      </c>
      <c r="D8697" s="72">
        <v>0</v>
      </c>
    </row>
    <row r="8698" spans="1:4" x14ac:dyDescent="0.25">
      <c r="A8698" s="71">
        <v>103472</v>
      </c>
      <c r="B8698" s="70" t="s">
        <v>8122</v>
      </c>
      <c r="C8698" s="71" t="s">
        <v>14</v>
      </c>
      <c r="D8698" s="72">
        <v>0</v>
      </c>
    </row>
    <row r="8699" spans="1:4" x14ac:dyDescent="0.25">
      <c r="A8699" s="71">
        <v>103462</v>
      </c>
      <c r="B8699" s="70" t="s">
        <v>8123</v>
      </c>
      <c r="C8699" s="71" t="s">
        <v>14</v>
      </c>
      <c r="D8699" s="72">
        <v>0</v>
      </c>
    </row>
    <row r="8700" spans="1:4" x14ac:dyDescent="0.25">
      <c r="A8700" s="71">
        <v>103473</v>
      </c>
      <c r="B8700" s="70" t="s">
        <v>8124</v>
      </c>
      <c r="C8700" s="71" t="s">
        <v>14</v>
      </c>
      <c r="D8700" s="72">
        <v>0</v>
      </c>
    </row>
    <row r="8701" spans="1:4" x14ac:dyDescent="0.25">
      <c r="A8701" s="71">
        <v>103474</v>
      </c>
      <c r="B8701" s="70" t="s">
        <v>8125</v>
      </c>
      <c r="C8701" s="71" t="s">
        <v>14</v>
      </c>
      <c r="D8701" s="72">
        <v>0</v>
      </c>
    </row>
    <row r="8702" spans="1:4" x14ac:dyDescent="0.25">
      <c r="A8702" s="71">
        <v>103475</v>
      </c>
      <c r="B8702" s="70" t="s">
        <v>8126</v>
      </c>
      <c r="C8702" s="71" t="s">
        <v>14</v>
      </c>
      <c r="D8702" s="72">
        <v>0</v>
      </c>
    </row>
    <row r="8703" spans="1:4" x14ac:dyDescent="0.25">
      <c r="A8703" s="71">
        <v>103476</v>
      </c>
      <c r="B8703" s="70" t="s">
        <v>8127</v>
      </c>
      <c r="C8703" s="71" t="s">
        <v>14</v>
      </c>
      <c r="D8703" s="72">
        <v>0</v>
      </c>
    </row>
    <row r="8704" spans="1:4" x14ac:dyDescent="0.25">
      <c r="A8704" s="71">
        <v>103477</v>
      </c>
      <c r="B8704" s="70" t="s">
        <v>8128</v>
      </c>
      <c r="C8704" s="71" t="s">
        <v>14</v>
      </c>
      <c r="D8704" s="72">
        <v>0</v>
      </c>
    </row>
    <row r="8705" spans="1:4" x14ac:dyDescent="0.25">
      <c r="A8705" s="71">
        <v>103463</v>
      </c>
      <c r="B8705" s="70" t="s">
        <v>8129</v>
      </c>
      <c r="C8705" s="71" t="s">
        <v>14</v>
      </c>
      <c r="D8705" s="72">
        <v>0</v>
      </c>
    </row>
    <row r="8706" spans="1:4" x14ac:dyDescent="0.25">
      <c r="A8706" s="71">
        <v>103478</v>
      </c>
      <c r="B8706" s="70" t="s">
        <v>8130</v>
      </c>
      <c r="C8706" s="71" t="s">
        <v>14</v>
      </c>
      <c r="D8706" s="72">
        <v>0</v>
      </c>
    </row>
    <row r="8707" spans="1:4" x14ac:dyDescent="0.25">
      <c r="A8707" s="71">
        <v>103479</v>
      </c>
      <c r="B8707" s="70" t="s">
        <v>8131</v>
      </c>
      <c r="C8707" s="71" t="s">
        <v>14</v>
      </c>
      <c r="D8707" s="72">
        <v>0</v>
      </c>
    </row>
    <row r="8708" spans="1:4" x14ac:dyDescent="0.25">
      <c r="A8708" s="71">
        <v>103480</v>
      </c>
      <c r="B8708" s="70" t="s">
        <v>8132</v>
      </c>
      <c r="C8708" s="71" t="s">
        <v>14</v>
      </c>
      <c r="D8708" s="72">
        <v>0</v>
      </c>
    </row>
    <row r="8709" spans="1:4" x14ac:dyDescent="0.25">
      <c r="A8709" s="71">
        <v>103464</v>
      </c>
      <c r="B8709" s="70" t="s">
        <v>8133</v>
      </c>
      <c r="C8709" s="71" t="s">
        <v>14</v>
      </c>
      <c r="D8709" s="72">
        <v>0</v>
      </c>
    </row>
    <row r="8710" spans="1:4" x14ac:dyDescent="0.25">
      <c r="A8710" s="71">
        <v>103481</v>
      </c>
      <c r="B8710" s="70" t="s">
        <v>8134</v>
      </c>
      <c r="C8710" s="71" t="s">
        <v>14</v>
      </c>
      <c r="D8710" s="72">
        <v>0</v>
      </c>
    </row>
    <row r="8711" spans="1:4" x14ac:dyDescent="0.25">
      <c r="A8711" s="71">
        <v>103459</v>
      </c>
      <c r="B8711" s="70" t="s">
        <v>8135</v>
      </c>
      <c r="C8711" s="71" t="s">
        <v>14</v>
      </c>
      <c r="D8711" s="72">
        <v>0</v>
      </c>
    </row>
    <row r="8712" spans="1:4" x14ac:dyDescent="0.25">
      <c r="A8712" s="71">
        <v>103460</v>
      </c>
      <c r="B8712" s="70" t="s">
        <v>8136</v>
      </c>
      <c r="C8712" s="71" t="s">
        <v>14</v>
      </c>
      <c r="D8712" s="72">
        <v>0</v>
      </c>
    </row>
    <row r="8713" spans="1:4" x14ac:dyDescent="0.25">
      <c r="A8713" s="71">
        <v>103443</v>
      </c>
      <c r="B8713" s="70" t="s">
        <v>8137</v>
      </c>
      <c r="C8713" s="71" t="s">
        <v>14</v>
      </c>
      <c r="D8713" s="72">
        <v>0</v>
      </c>
    </row>
    <row r="8714" spans="1:4" x14ac:dyDescent="0.25">
      <c r="A8714" s="71">
        <v>103444</v>
      </c>
      <c r="B8714" s="70" t="s">
        <v>8138</v>
      </c>
      <c r="C8714" s="71" t="s">
        <v>14</v>
      </c>
      <c r="D8714" s="72">
        <v>0</v>
      </c>
    </row>
    <row r="8715" spans="1:4" x14ac:dyDescent="0.25">
      <c r="A8715" s="71">
        <v>103445</v>
      </c>
      <c r="B8715" s="70" t="s">
        <v>8139</v>
      </c>
      <c r="C8715" s="71" t="s">
        <v>14</v>
      </c>
      <c r="D8715" s="72">
        <v>0</v>
      </c>
    </row>
    <row r="8716" spans="1:4" x14ac:dyDescent="0.25">
      <c r="A8716" s="71">
        <v>103446</v>
      </c>
      <c r="B8716" s="70" t="s">
        <v>8140</v>
      </c>
      <c r="C8716" s="71" t="s">
        <v>14</v>
      </c>
      <c r="D8716" s="72">
        <v>0</v>
      </c>
    </row>
    <row r="8717" spans="1:4" x14ac:dyDescent="0.25">
      <c r="A8717" s="71">
        <v>103447</v>
      </c>
      <c r="B8717" s="70" t="s">
        <v>8141</v>
      </c>
      <c r="C8717" s="71" t="s">
        <v>14</v>
      </c>
      <c r="D8717" s="72">
        <v>0</v>
      </c>
    </row>
    <row r="8718" spans="1:4" x14ac:dyDescent="0.25">
      <c r="A8718" s="71">
        <v>103448</v>
      </c>
      <c r="B8718" s="70" t="s">
        <v>8142</v>
      </c>
      <c r="C8718" s="71" t="s">
        <v>14</v>
      </c>
      <c r="D8718" s="72">
        <v>0</v>
      </c>
    </row>
    <row r="8719" spans="1:4" x14ac:dyDescent="0.25">
      <c r="A8719" s="71">
        <v>103449</v>
      </c>
      <c r="B8719" s="70" t="s">
        <v>8143</v>
      </c>
      <c r="C8719" s="71" t="s">
        <v>14</v>
      </c>
      <c r="D8719" s="72">
        <v>0</v>
      </c>
    </row>
    <row r="8720" spans="1:4" x14ac:dyDescent="0.25">
      <c r="A8720" s="71">
        <v>103450</v>
      </c>
      <c r="B8720" s="70" t="s">
        <v>8144</v>
      </c>
      <c r="C8720" s="71" t="s">
        <v>14</v>
      </c>
      <c r="D8720" s="72">
        <v>0</v>
      </c>
    </row>
    <row r="8721" spans="1:4" x14ac:dyDescent="0.25">
      <c r="A8721" s="71">
        <v>103451</v>
      </c>
      <c r="B8721" s="70" t="s">
        <v>8145</v>
      </c>
      <c r="C8721" s="71" t="s">
        <v>14</v>
      </c>
      <c r="D8721" s="72">
        <v>0</v>
      </c>
    </row>
    <row r="8722" spans="1:4" x14ac:dyDescent="0.25">
      <c r="A8722" s="71">
        <v>103452</v>
      </c>
      <c r="B8722" s="70" t="s">
        <v>8146</v>
      </c>
      <c r="C8722" s="71" t="s">
        <v>14</v>
      </c>
      <c r="D8722" s="72">
        <v>0</v>
      </c>
    </row>
    <row r="8723" spans="1:4" x14ac:dyDescent="0.25">
      <c r="A8723" s="71">
        <v>103453</v>
      </c>
      <c r="B8723" s="70" t="s">
        <v>8147</v>
      </c>
      <c r="C8723" s="71" t="s">
        <v>14</v>
      </c>
      <c r="D8723" s="72">
        <v>0</v>
      </c>
    </row>
    <row r="8724" spans="1:4" x14ac:dyDescent="0.25">
      <c r="A8724" s="71">
        <v>103454</v>
      </c>
      <c r="B8724" s="70" t="s">
        <v>8148</v>
      </c>
      <c r="C8724" s="71" t="s">
        <v>14</v>
      </c>
      <c r="D8724" s="72">
        <v>0</v>
      </c>
    </row>
    <row r="8725" spans="1:4" x14ac:dyDescent="0.25">
      <c r="A8725" s="71">
        <v>103455</v>
      </c>
      <c r="B8725" s="70" t="s">
        <v>8149</v>
      </c>
      <c r="C8725" s="71" t="s">
        <v>14</v>
      </c>
      <c r="D8725" s="72">
        <v>0</v>
      </c>
    </row>
    <row r="8726" spans="1:4" x14ac:dyDescent="0.25">
      <c r="A8726" s="71">
        <v>103456</v>
      </c>
      <c r="B8726" s="70" t="s">
        <v>8150</v>
      </c>
      <c r="C8726" s="71" t="s">
        <v>14</v>
      </c>
      <c r="D8726" s="72">
        <v>0</v>
      </c>
    </row>
    <row r="8727" spans="1:4" x14ac:dyDescent="0.25">
      <c r="A8727" s="71">
        <v>103457</v>
      </c>
      <c r="B8727" s="70" t="s">
        <v>8151</v>
      </c>
      <c r="C8727" s="71" t="s">
        <v>14</v>
      </c>
      <c r="D8727" s="72">
        <v>0</v>
      </c>
    </row>
    <row r="8728" spans="1:4" x14ac:dyDescent="0.25">
      <c r="A8728" s="71">
        <v>103458</v>
      </c>
      <c r="B8728" s="70" t="s">
        <v>8152</v>
      </c>
      <c r="C8728" s="71" t="s">
        <v>14</v>
      </c>
      <c r="D8728" s="72">
        <v>0</v>
      </c>
    </row>
    <row r="8729" spans="1:4" x14ac:dyDescent="0.25">
      <c r="A8729" s="71">
        <v>103425</v>
      </c>
      <c r="B8729" s="70" t="s">
        <v>8153</v>
      </c>
      <c r="C8729" s="71" t="s">
        <v>14</v>
      </c>
      <c r="D8729" s="72">
        <v>15.95</v>
      </c>
    </row>
    <row r="8730" spans="1:4" x14ac:dyDescent="0.25">
      <c r="A8730" s="71">
        <v>103428</v>
      </c>
      <c r="B8730" s="70" t="s">
        <v>8154</v>
      </c>
      <c r="C8730" s="71" t="s">
        <v>14</v>
      </c>
      <c r="D8730" s="72">
        <v>258.04000000000002</v>
      </c>
    </row>
    <row r="8731" spans="1:4" x14ac:dyDescent="0.25">
      <c r="A8731" s="71">
        <v>103426</v>
      </c>
      <c r="B8731" s="70" t="s">
        <v>8155</v>
      </c>
      <c r="C8731" s="71" t="s">
        <v>14</v>
      </c>
      <c r="D8731" s="72">
        <v>19</v>
      </c>
    </row>
    <row r="8732" spans="1:4" x14ac:dyDescent="0.25">
      <c r="A8732" s="71">
        <v>103429</v>
      </c>
      <c r="B8732" s="70" t="s">
        <v>8156</v>
      </c>
      <c r="C8732" s="71" t="s">
        <v>14</v>
      </c>
      <c r="D8732" s="72">
        <v>2894.21</v>
      </c>
    </row>
    <row r="8733" spans="1:4" x14ac:dyDescent="0.25">
      <c r="A8733" s="71">
        <v>103427</v>
      </c>
      <c r="B8733" s="70" t="s">
        <v>8157</v>
      </c>
      <c r="C8733" s="71" t="s">
        <v>14</v>
      </c>
      <c r="D8733" s="72">
        <v>38.08</v>
      </c>
    </row>
    <row r="8734" spans="1:4" x14ac:dyDescent="0.25">
      <c r="A8734" s="71">
        <v>103393</v>
      </c>
      <c r="B8734" s="70" t="s">
        <v>8158</v>
      </c>
      <c r="C8734" s="71" t="s">
        <v>16</v>
      </c>
      <c r="D8734" s="72">
        <v>5463.3</v>
      </c>
    </row>
    <row r="8735" spans="1:4" x14ac:dyDescent="0.25">
      <c r="A8735" s="71">
        <v>103376</v>
      </c>
      <c r="B8735" s="70" t="s">
        <v>8159</v>
      </c>
      <c r="C8735" s="71" t="s">
        <v>16</v>
      </c>
      <c r="D8735" s="72">
        <v>133.80000000000001</v>
      </c>
    </row>
    <row r="8736" spans="1:4" x14ac:dyDescent="0.25">
      <c r="A8736" s="71">
        <v>104804</v>
      </c>
      <c r="B8736" s="70" t="s">
        <v>8160</v>
      </c>
      <c r="C8736" s="71" t="s">
        <v>16</v>
      </c>
      <c r="D8736" s="72">
        <v>0</v>
      </c>
    </row>
    <row r="8737" spans="1:4" x14ac:dyDescent="0.25">
      <c r="A8737" s="71">
        <v>104805</v>
      </c>
      <c r="B8737" s="70" t="s">
        <v>8161</v>
      </c>
      <c r="C8737" s="71" t="s">
        <v>16</v>
      </c>
      <c r="D8737" s="72">
        <v>0</v>
      </c>
    </row>
    <row r="8738" spans="1:4" x14ac:dyDescent="0.25">
      <c r="A8738" s="71">
        <v>103377</v>
      </c>
      <c r="B8738" s="70" t="s">
        <v>8162</v>
      </c>
      <c r="C8738" s="71" t="s">
        <v>16</v>
      </c>
      <c r="D8738" s="72">
        <v>286.45999999999998</v>
      </c>
    </row>
    <row r="8739" spans="1:4" x14ac:dyDescent="0.25">
      <c r="A8739" s="71">
        <v>104806</v>
      </c>
      <c r="B8739" s="70" t="s">
        <v>8163</v>
      </c>
      <c r="C8739" s="71" t="s">
        <v>16</v>
      </c>
      <c r="D8739" s="72">
        <v>0</v>
      </c>
    </row>
    <row r="8740" spans="1:4" x14ac:dyDescent="0.25">
      <c r="A8740" s="71">
        <v>103378</v>
      </c>
      <c r="B8740" s="70" t="s">
        <v>8164</v>
      </c>
      <c r="C8740" s="71" t="s">
        <v>16</v>
      </c>
      <c r="D8740" s="72">
        <v>0</v>
      </c>
    </row>
    <row r="8741" spans="1:4" x14ac:dyDescent="0.25">
      <c r="A8741" s="71">
        <v>103372</v>
      </c>
      <c r="B8741" s="70" t="s">
        <v>8165</v>
      </c>
      <c r="C8741" s="71" t="s">
        <v>16</v>
      </c>
      <c r="D8741" s="72">
        <v>5.71</v>
      </c>
    </row>
    <row r="8742" spans="1:4" x14ac:dyDescent="0.25">
      <c r="A8742" s="71">
        <v>103379</v>
      </c>
      <c r="B8742" s="70" t="s">
        <v>8166</v>
      </c>
      <c r="C8742" s="71" t="s">
        <v>16</v>
      </c>
      <c r="D8742" s="72">
        <v>446.05</v>
      </c>
    </row>
    <row r="8743" spans="1:4" x14ac:dyDescent="0.25">
      <c r="A8743" s="71">
        <v>103380</v>
      </c>
      <c r="B8743" s="70" t="s">
        <v>8167</v>
      </c>
      <c r="C8743" s="71" t="s">
        <v>16</v>
      </c>
      <c r="D8743" s="72">
        <v>0</v>
      </c>
    </row>
    <row r="8744" spans="1:4" x14ac:dyDescent="0.25">
      <c r="A8744" s="71">
        <v>103381</v>
      </c>
      <c r="B8744" s="70" t="s">
        <v>8168</v>
      </c>
      <c r="C8744" s="71" t="s">
        <v>16</v>
      </c>
      <c r="D8744" s="72">
        <v>0</v>
      </c>
    </row>
    <row r="8745" spans="1:4" x14ac:dyDescent="0.25">
      <c r="A8745" s="71">
        <v>103382</v>
      </c>
      <c r="B8745" s="70" t="s">
        <v>8169</v>
      </c>
      <c r="C8745" s="71" t="s">
        <v>16</v>
      </c>
      <c r="D8745" s="72">
        <v>0</v>
      </c>
    </row>
    <row r="8746" spans="1:4" x14ac:dyDescent="0.25">
      <c r="A8746" s="71">
        <v>103383</v>
      </c>
      <c r="B8746" s="70" t="s">
        <v>8170</v>
      </c>
      <c r="C8746" s="71" t="s">
        <v>16</v>
      </c>
      <c r="D8746" s="72">
        <v>1093.83</v>
      </c>
    </row>
    <row r="8747" spans="1:4" x14ac:dyDescent="0.25">
      <c r="A8747" s="71">
        <v>103373</v>
      </c>
      <c r="B8747" s="70" t="s">
        <v>8171</v>
      </c>
      <c r="C8747" s="71" t="s">
        <v>16</v>
      </c>
      <c r="D8747" s="72">
        <v>11.2</v>
      </c>
    </row>
    <row r="8748" spans="1:4" x14ac:dyDescent="0.25">
      <c r="A8748" s="71">
        <v>103384</v>
      </c>
      <c r="B8748" s="70" t="s">
        <v>8172</v>
      </c>
      <c r="C8748" s="71" t="s">
        <v>16</v>
      </c>
      <c r="D8748" s="72">
        <v>0</v>
      </c>
    </row>
    <row r="8749" spans="1:4" x14ac:dyDescent="0.25">
      <c r="A8749" s="71">
        <v>103385</v>
      </c>
      <c r="B8749" s="70" t="s">
        <v>8173</v>
      </c>
      <c r="C8749" s="71" t="s">
        <v>16</v>
      </c>
      <c r="D8749" s="72">
        <v>1763.54</v>
      </c>
    </row>
    <row r="8750" spans="1:4" x14ac:dyDescent="0.25">
      <c r="A8750" s="71">
        <v>103386</v>
      </c>
      <c r="B8750" s="70" t="s">
        <v>8174</v>
      </c>
      <c r="C8750" s="71" t="s">
        <v>16</v>
      </c>
      <c r="D8750" s="72">
        <v>0</v>
      </c>
    </row>
    <row r="8751" spans="1:4" x14ac:dyDescent="0.25">
      <c r="A8751" s="71">
        <v>103387</v>
      </c>
      <c r="B8751" s="70" t="s">
        <v>8175</v>
      </c>
      <c r="C8751" s="71" t="s">
        <v>16</v>
      </c>
      <c r="D8751" s="72">
        <v>3093.98</v>
      </c>
    </row>
    <row r="8752" spans="1:4" x14ac:dyDescent="0.25">
      <c r="A8752" s="71">
        <v>103388</v>
      </c>
      <c r="B8752" s="70" t="s">
        <v>8176</v>
      </c>
      <c r="C8752" s="71" t="s">
        <v>16</v>
      </c>
      <c r="D8752" s="72">
        <v>0</v>
      </c>
    </row>
    <row r="8753" spans="1:4" x14ac:dyDescent="0.25">
      <c r="A8753" s="71">
        <v>103374</v>
      </c>
      <c r="B8753" s="70" t="s">
        <v>8177</v>
      </c>
      <c r="C8753" s="71" t="s">
        <v>16</v>
      </c>
      <c r="D8753" s="72">
        <v>0</v>
      </c>
    </row>
    <row r="8754" spans="1:4" x14ac:dyDescent="0.25">
      <c r="A8754" s="71">
        <v>103389</v>
      </c>
      <c r="B8754" s="70" t="s">
        <v>8178</v>
      </c>
      <c r="C8754" s="71" t="s">
        <v>16</v>
      </c>
      <c r="D8754" s="72">
        <v>4601.2700000000004</v>
      </c>
    </row>
    <row r="8755" spans="1:4" x14ac:dyDescent="0.25">
      <c r="A8755" s="71">
        <v>103390</v>
      </c>
      <c r="B8755" s="70" t="s">
        <v>8179</v>
      </c>
      <c r="C8755" s="71" t="s">
        <v>16</v>
      </c>
      <c r="D8755" s="72">
        <v>0</v>
      </c>
    </row>
    <row r="8756" spans="1:4" x14ac:dyDescent="0.25">
      <c r="A8756" s="71">
        <v>103391</v>
      </c>
      <c r="B8756" s="70" t="s">
        <v>8180</v>
      </c>
      <c r="C8756" s="71" t="s">
        <v>16</v>
      </c>
      <c r="D8756" s="72">
        <v>3029.93</v>
      </c>
    </row>
    <row r="8757" spans="1:4" x14ac:dyDescent="0.25">
      <c r="A8757" s="71">
        <v>103375</v>
      </c>
      <c r="B8757" s="70" t="s">
        <v>8181</v>
      </c>
      <c r="C8757" s="71" t="s">
        <v>16</v>
      </c>
      <c r="D8757" s="72">
        <v>0</v>
      </c>
    </row>
    <row r="8758" spans="1:4" x14ac:dyDescent="0.25">
      <c r="A8758" s="71">
        <v>103392</v>
      </c>
      <c r="B8758" s="70" t="s">
        <v>8182</v>
      </c>
      <c r="C8758" s="71" t="s">
        <v>16</v>
      </c>
      <c r="D8758" s="72">
        <v>4953.4399999999996</v>
      </c>
    </row>
    <row r="8759" spans="1:4" x14ac:dyDescent="0.25">
      <c r="A8759" s="71">
        <v>103440</v>
      </c>
      <c r="B8759" s="70" t="s">
        <v>8183</v>
      </c>
      <c r="C8759" s="71" t="s">
        <v>14</v>
      </c>
      <c r="D8759" s="72">
        <v>410.14</v>
      </c>
    </row>
    <row r="8760" spans="1:4" x14ac:dyDescent="0.25">
      <c r="A8760" s="71">
        <v>103441</v>
      </c>
      <c r="B8760" s="70" t="s">
        <v>8184</v>
      </c>
      <c r="C8760" s="71" t="s">
        <v>14</v>
      </c>
      <c r="D8760" s="72">
        <v>415.47</v>
      </c>
    </row>
    <row r="8761" spans="1:4" x14ac:dyDescent="0.25">
      <c r="A8761" s="71">
        <v>103442</v>
      </c>
      <c r="B8761" s="70" t="s">
        <v>8185</v>
      </c>
      <c r="C8761" s="71" t="s">
        <v>14</v>
      </c>
      <c r="D8761" s="72">
        <v>544.12</v>
      </c>
    </row>
    <row r="8762" spans="1:4" x14ac:dyDescent="0.25">
      <c r="A8762" s="71">
        <v>103437</v>
      </c>
      <c r="B8762" s="70" t="s">
        <v>8186</v>
      </c>
      <c r="C8762" s="71" t="s">
        <v>14</v>
      </c>
      <c r="D8762" s="72">
        <v>182.81</v>
      </c>
    </row>
    <row r="8763" spans="1:4" x14ac:dyDescent="0.25">
      <c r="A8763" s="71">
        <v>103438</v>
      </c>
      <c r="B8763" s="70" t="s">
        <v>8187</v>
      </c>
      <c r="C8763" s="71" t="s">
        <v>14</v>
      </c>
      <c r="D8763" s="72">
        <v>182.81</v>
      </c>
    </row>
    <row r="8764" spans="1:4" x14ac:dyDescent="0.25">
      <c r="A8764" s="71">
        <v>103439</v>
      </c>
      <c r="B8764" s="70" t="s">
        <v>8188</v>
      </c>
      <c r="C8764" s="71" t="s">
        <v>14</v>
      </c>
      <c r="D8764" s="72">
        <v>215.72</v>
      </c>
    </row>
    <row r="8765" spans="1:4" x14ac:dyDescent="0.25">
      <c r="A8765" s="71">
        <v>88789</v>
      </c>
      <c r="B8765" s="70" t="s">
        <v>8189</v>
      </c>
      <c r="C8765" s="71" t="s">
        <v>37</v>
      </c>
      <c r="D8765" s="72">
        <v>468.74</v>
      </c>
    </row>
    <row r="8766" spans="1:4" x14ac:dyDescent="0.25">
      <c r="A8766" s="71">
        <v>88788</v>
      </c>
      <c r="B8766" s="70" t="s">
        <v>8190</v>
      </c>
      <c r="C8766" s="71" t="s">
        <v>37</v>
      </c>
      <c r="D8766" s="72">
        <v>389.74</v>
      </c>
    </row>
    <row r="8767" spans="1:4" x14ac:dyDescent="0.25">
      <c r="A8767" s="71">
        <v>87245</v>
      </c>
      <c r="B8767" s="70" t="s">
        <v>8191</v>
      </c>
      <c r="C8767" s="71" t="s">
        <v>37</v>
      </c>
      <c r="D8767" s="72">
        <v>356</v>
      </c>
    </row>
    <row r="8768" spans="1:4" x14ac:dyDescent="0.25">
      <c r="A8768" s="71">
        <v>87244</v>
      </c>
      <c r="B8768" s="70" t="s">
        <v>8192</v>
      </c>
      <c r="C8768" s="71" t="s">
        <v>37</v>
      </c>
      <c r="D8768" s="72">
        <v>296.47000000000003</v>
      </c>
    </row>
    <row r="8769" spans="1:4" x14ac:dyDescent="0.25">
      <c r="A8769" s="71">
        <v>104589</v>
      </c>
      <c r="B8769" s="70" t="s">
        <v>19508</v>
      </c>
      <c r="C8769" s="71" t="s">
        <v>37</v>
      </c>
      <c r="D8769" s="72">
        <v>292.14999999999998</v>
      </c>
    </row>
    <row r="8770" spans="1:4" x14ac:dyDescent="0.25">
      <c r="A8770" s="71">
        <v>104588</v>
      </c>
      <c r="B8770" s="70" t="s">
        <v>8193</v>
      </c>
      <c r="C8770" s="71" t="s">
        <v>37</v>
      </c>
      <c r="D8770" s="72">
        <v>243.88</v>
      </c>
    </row>
    <row r="8771" spans="1:4" x14ac:dyDescent="0.25">
      <c r="A8771" s="71">
        <v>104591</v>
      </c>
      <c r="B8771" s="70" t="s">
        <v>19509</v>
      </c>
      <c r="C8771" s="71" t="s">
        <v>37</v>
      </c>
      <c r="D8771" s="72">
        <v>317.95999999999998</v>
      </c>
    </row>
    <row r="8772" spans="1:4" x14ac:dyDescent="0.25">
      <c r="A8772" s="71">
        <v>104590</v>
      </c>
      <c r="B8772" s="70" t="s">
        <v>8194</v>
      </c>
      <c r="C8772" s="71" t="s">
        <v>37</v>
      </c>
      <c r="D8772" s="72">
        <v>266.27999999999997</v>
      </c>
    </row>
    <row r="8773" spans="1:4" x14ac:dyDescent="0.25">
      <c r="A8773" s="71">
        <v>87267</v>
      </c>
      <c r="B8773" s="70" t="s">
        <v>8195</v>
      </c>
      <c r="C8773" s="71" t="s">
        <v>37</v>
      </c>
      <c r="D8773" s="72">
        <v>65.44</v>
      </c>
    </row>
    <row r="8774" spans="1:4" x14ac:dyDescent="0.25">
      <c r="A8774" s="71">
        <v>104614</v>
      </c>
      <c r="B8774" s="70" t="s">
        <v>8196</v>
      </c>
      <c r="C8774" s="71" t="s">
        <v>37</v>
      </c>
      <c r="D8774" s="72">
        <v>70.16</v>
      </c>
    </row>
    <row r="8775" spans="1:4" x14ac:dyDescent="0.25">
      <c r="A8775" s="71">
        <v>104613</v>
      </c>
      <c r="B8775" s="70" t="s">
        <v>8197</v>
      </c>
      <c r="C8775" s="71" t="s">
        <v>37</v>
      </c>
      <c r="D8775" s="72">
        <v>63.91</v>
      </c>
    </row>
    <row r="8776" spans="1:4" x14ac:dyDescent="0.25">
      <c r="A8776" s="71">
        <v>87265</v>
      </c>
      <c r="B8776" s="70" t="s">
        <v>19510</v>
      </c>
      <c r="C8776" s="71" t="s">
        <v>37</v>
      </c>
      <c r="D8776" s="72">
        <v>60.67</v>
      </c>
    </row>
    <row r="8777" spans="1:4" x14ac:dyDescent="0.25">
      <c r="A8777" s="71">
        <v>87271</v>
      </c>
      <c r="B8777" s="70" t="s">
        <v>8198</v>
      </c>
      <c r="C8777" s="71" t="s">
        <v>37</v>
      </c>
      <c r="D8777" s="72">
        <v>68.989999999999995</v>
      </c>
    </row>
    <row r="8778" spans="1:4" x14ac:dyDescent="0.25">
      <c r="A8778" s="71">
        <v>87269</v>
      </c>
      <c r="B8778" s="70" t="s">
        <v>8199</v>
      </c>
      <c r="C8778" s="71" t="s">
        <v>37</v>
      </c>
      <c r="D8778" s="72">
        <v>64.150000000000006</v>
      </c>
    </row>
    <row r="8779" spans="1:4" x14ac:dyDescent="0.25">
      <c r="A8779" s="71">
        <v>87275</v>
      </c>
      <c r="B8779" s="70" t="s">
        <v>8200</v>
      </c>
      <c r="C8779" s="71" t="s">
        <v>37</v>
      </c>
      <c r="D8779" s="72">
        <v>73.7</v>
      </c>
    </row>
    <row r="8780" spans="1:4" x14ac:dyDescent="0.25">
      <c r="A8780" s="71">
        <v>87273</v>
      </c>
      <c r="B8780" s="70" t="s">
        <v>8201</v>
      </c>
      <c r="C8780" s="71" t="s">
        <v>37</v>
      </c>
      <c r="D8780" s="72">
        <v>67.260000000000005</v>
      </c>
    </row>
    <row r="8781" spans="1:4" x14ac:dyDescent="0.25">
      <c r="A8781" s="71">
        <v>104612</v>
      </c>
      <c r="B8781" s="70" t="s">
        <v>8202</v>
      </c>
      <c r="C8781" s="71" t="s">
        <v>37</v>
      </c>
      <c r="D8781" s="72">
        <v>96.85</v>
      </c>
    </row>
    <row r="8782" spans="1:4" x14ac:dyDescent="0.25">
      <c r="A8782" s="71">
        <v>104611</v>
      </c>
      <c r="B8782" s="70" t="s">
        <v>8203</v>
      </c>
      <c r="C8782" s="71" t="s">
        <v>37</v>
      </c>
      <c r="D8782" s="72">
        <v>96.31</v>
      </c>
    </row>
    <row r="8783" spans="1:4" x14ac:dyDescent="0.25">
      <c r="A8783" s="71">
        <v>104618</v>
      </c>
      <c r="B8783" s="70" t="s">
        <v>8204</v>
      </c>
      <c r="C8783" s="71" t="s">
        <v>37</v>
      </c>
      <c r="D8783" s="72">
        <v>403.76</v>
      </c>
    </row>
    <row r="8784" spans="1:4" x14ac:dyDescent="0.25">
      <c r="A8784" s="71">
        <v>104616</v>
      </c>
      <c r="B8784" s="70" t="s">
        <v>8205</v>
      </c>
      <c r="C8784" s="71" t="s">
        <v>37</v>
      </c>
      <c r="D8784" s="72">
        <v>394.2</v>
      </c>
    </row>
    <row r="8785" spans="1:4" x14ac:dyDescent="0.25">
      <c r="A8785" s="71">
        <v>104617</v>
      </c>
      <c r="B8785" s="70" t="s">
        <v>8206</v>
      </c>
      <c r="C8785" s="71" t="s">
        <v>37</v>
      </c>
      <c r="D8785" s="72">
        <v>306.39</v>
      </c>
    </row>
    <row r="8786" spans="1:4" x14ac:dyDescent="0.25">
      <c r="A8786" s="71">
        <v>104615</v>
      </c>
      <c r="B8786" s="70" t="s">
        <v>8207</v>
      </c>
      <c r="C8786" s="71" t="s">
        <v>37</v>
      </c>
      <c r="D8786" s="72">
        <v>296.83</v>
      </c>
    </row>
    <row r="8787" spans="1:4" x14ac:dyDescent="0.25">
      <c r="A8787" s="71">
        <v>87247</v>
      </c>
      <c r="B8787" s="70" t="s">
        <v>8208</v>
      </c>
      <c r="C8787" s="71" t="s">
        <v>37</v>
      </c>
      <c r="D8787" s="72">
        <v>62.52</v>
      </c>
    </row>
    <row r="8788" spans="1:4" x14ac:dyDescent="0.25">
      <c r="A8788" s="71">
        <v>87248</v>
      </c>
      <c r="B8788" s="70" t="s">
        <v>8209</v>
      </c>
      <c r="C8788" s="71" t="s">
        <v>37</v>
      </c>
      <c r="D8788" s="72">
        <v>55.73</v>
      </c>
    </row>
    <row r="8789" spans="1:4" x14ac:dyDescent="0.25">
      <c r="A8789" s="71">
        <v>87246</v>
      </c>
      <c r="B8789" s="70" t="s">
        <v>8210</v>
      </c>
      <c r="C8789" s="71" t="s">
        <v>37</v>
      </c>
      <c r="D8789" s="72">
        <v>69.08</v>
      </c>
    </row>
    <row r="8790" spans="1:4" x14ac:dyDescent="0.25">
      <c r="A8790" s="71">
        <v>104601</v>
      </c>
      <c r="B8790" s="70" t="s">
        <v>8211</v>
      </c>
      <c r="C8790" s="71" t="s">
        <v>37</v>
      </c>
      <c r="D8790" s="72">
        <v>67.239999999999995</v>
      </c>
    </row>
    <row r="8791" spans="1:4" x14ac:dyDescent="0.25">
      <c r="A8791" s="71">
        <v>104603</v>
      </c>
      <c r="B8791" s="70" t="s">
        <v>8212</v>
      </c>
      <c r="C8791" s="71" t="s">
        <v>37</v>
      </c>
      <c r="D8791" s="72">
        <v>58.08</v>
      </c>
    </row>
    <row r="8792" spans="1:4" x14ac:dyDescent="0.25">
      <c r="A8792" s="71">
        <v>104599</v>
      </c>
      <c r="B8792" s="70" t="s">
        <v>8213</v>
      </c>
      <c r="C8792" s="71" t="s">
        <v>37</v>
      </c>
      <c r="D8792" s="72">
        <v>81.56</v>
      </c>
    </row>
    <row r="8793" spans="1:4" x14ac:dyDescent="0.25">
      <c r="A8793" s="71">
        <v>87250</v>
      </c>
      <c r="B8793" s="70" t="s">
        <v>8214</v>
      </c>
      <c r="C8793" s="71" t="s">
        <v>37</v>
      </c>
      <c r="D8793" s="72">
        <v>63.74</v>
      </c>
    </row>
    <row r="8794" spans="1:4" x14ac:dyDescent="0.25">
      <c r="A8794" s="71">
        <v>87251</v>
      </c>
      <c r="B8794" s="70" t="s">
        <v>8215</v>
      </c>
      <c r="C8794" s="71" t="s">
        <v>37</v>
      </c>
      <c r="D8794" s="72">
        <v>55.93</v>
      </c>
    </row>
    <row r="8795" spans="1:4" x14ac:dyDescent="0.25">
      <c r="A8795" s="71">
        <v>87249</v>
      </c>
      <c r="B8795" s="70" t="s">
        <v>8216</v>
      </c>
      <c r="C8795" s="71" t="s">
        <v>37</v>
      </c>
      <c r="D8795" s="72">
        <v>73.569999999999993</v>
      </c>
    </row>
    <row r="8796" spans="1:4" x14ac:dyDescent="0.25">
      <c r="A8796" s="71">
        <v>104606</v>
      </c>
      <c r="B8796" s="70" t="s">
        <v>8217</v>
      </c>
      <c r="C8796" s="71" t="s">
        <v>37</v>
      </c>
      <c r="D8796" s="72">
        <v>71.23</v>
      </c>
    </row>
    <row r="8797" spans="1:4" x14ac:dyDescent="0.25">
      <c r="A8797" s="71">
        <v>104607</v>
      </c>
      <c r="B8797" s="70" t="s">
        <v>8218</v>
      </c>
      <c r="C8797" s="71" t="s">
        <v>37</v>
      </c>
      <c r="D8797" s="72">
        <v>59.26</v>
      </c>
    </row>
    <row r="8798" spans="1:4" x14ac:dyDescent="0.25">
      <c r="A8798" s="71">
        <v>104605</v>
      </c>
      <c r="B8798" s="70" t="s">
        <v>8219</v>
      </c>
      <c r="C8798" s="71" t="s">
        <v>37</v>
      </c>
      <c r="D8798" s="72">
        <v>99.98</v>
      </c>
    </row>
    <row r="8799" spans="1:4" x14ac:dyDescent="0.25">
      <c r="A8799" s="71">
        <v>87256</v>
      </c>
      <c r="B8799" s="70" t="s">
        <v>8220</v>
      </c>
      <c r="C8799" s="71" t="s">
        <v>37</v>
      </c>
      <c r="D8799" s="72">
        <v>75.33</v>
      </c>
    </row>
    <row r="8800" spans="1:4" x14ac:dyDescent="0.25">
      <c r="A8800" s="71">
        <v>87257</v>
      </c>
      <c r="B8800" s="70" t="s">
        <v>8221</v>
      </c>
      <c r="C8800" s="71" t="s">
        <v>37</v>
      </c>
      <c r="D8800" s="72">
        <v>66.489999999999995</v>
      </c>
    </row>
    <row r="8801" spans="1:4" x14ac:dyDescent="0.25">
      <c r="A8801" s="71">
        <v>87255</v>
      </c>
      <c r="B8801" s="70" t="s">
        <v>8222</v>
      </c>
      <c r="C8801" s="71" t="s">
        <v>37</v>
      </c>
      <c r="D8801" s="72">
        <v>86.2</v>
      </c>
    </row>
    <row r="8802" spans="1:4" x14ac:dyDescent="0.25">
      <c r="A8802" s="71">
        <v>104594</v>
      </c>
      <c r="B8802" s="70" t="s">
        <v>8223</v>
      </c>
      <c r="C8802" s="71" t="s">
        <v>37</v>
      </c>
      <c r="D8802" s="72">
        <v>77.290000000000006</v>
      </c>
    </row>
    <row r="8803" spans="1:4" x14ac:dyDescent="0.25">
      <c r="A8803" s="71">
        <v>104595</v>
      </c>
      <c r="B8803" s="70" t="s">
        <v>8224</v>
      </c>
      <c r="C8803" s="71" t="s">
        <v>37</v>
      </c>
      <c r="D8803" s="72">
        <v>66.88</v>
      </c>
    </row>
    <row r="8804" spans="1:4" x14ac:dyDescent="0.25">
      <c r="A8804" s="71">
        <v>104593</v>
      </c>
      <c r="B8804" s="70" t="s">
        <v>8225</v>
      </c>
      <c r="C8804" s="71" t="s">
        <v>37</v>
      </c>
      <c r="D8804" s="72">
        <v>89.47</v>
      </c>
    </row>
    <row r="8805" spans="1:4" x14ac:dyDescent="0.25">
      <c r="A8805" s="71">
        <v>87262</v>
      </c>
      <c r="B8805" s="70" t="s">
        <v>8226</v>
      </c>
      <c r="C8805" s="71" t="s">
        <v>37</v>
      </c>
      <c r="D8805" s="72">
        <v>129.99</v>
      </c>
    </row>
    <row r="8806" spans="1:4" x14ac:dyDescent="0.25">
      <c r="A8806" s="71">
        <v>87263</v>
      </c>
      <c r="B8806" s="70" t="s">
        <v>8227</v>
      </c>
      <c r="C8806" s="71" t="s">
        <v>37</v>
      </c>
      <c r="D8806" s="72">
        <v>120.63</v>
      </c>
    </row>
    <row r="8807" spans="1:4" x14ac:dyDescent="0.25">
      <c r="A8807" s="71">
        <v>87261</v>
      </c>
      <c r="B8807" s="70" t="s">
        <v>8228</v>
      </c>
      <c r="C8807" s="71" t="s">
        <v>37</v>
      </c>
      <c r="D8807" s="72">
        <v>142.19999999999999</v>
      </c>
    </row>
    <row r="8808" spans="1:4" x14ac:dyDescent="0.25">
      <c r="A8808" s="71">
        <v>104597</v>
      </c>
      <c r="B8808" s="70" t="s">
        <v>8229</v>
      </c>
      <c r="C8808" s="71" t="s">
        <v>37</v>
      </c>
      <c r="D8808" s="72">
        <v>132.35</v>
      </c>
    </row>
    <row r="8809" spans="1:4" x14ac:dyDescent="0.25">
      <c r="A8809" s="71">
        <v>104598</v>
      </c>
      <c r="B8809" s="70" t="s">
        <v>8230</v>
      </c>
      <c r="C8809" s="71" t="s">
        <v>37</v>
      </c>
      <c r="D8809" s="72">
        <v>121.14</v>
      </c>
    </row>
    <row r="8810" spans="1:4" x14ac:dyDescent="0.25">
      <c r="A8810" s="71">
        <v>104596</v>
      </c>
      <c r="B8810" s="70" t="s">
        <v>8231</v>
      </c>
      <c r="C8810" s="71" t="s">
        <v>37</v>
      </c>
      <c r="D8810" s="72">
        <v>146.09</v>
      </c>
    </row>
    <row r="8811" spans="1:4" x14ac:dyDescent="0.25">
      <c r="A8811" s="71">
        <v>88648</v>
      </c>
      <c r="B8811" s="70" t="s">
        <v>8232</v>
      </c>
      <c r="C8811" s="71" t="s">
        <v>16</v>
      </c>
      <c r="D8811" s="72">
        <v>7.83</v>
      </c>
    </row>
    <row r="8812" spans="1:4" x14ac:dyDescent="0.25">
      <c r="A8812" s="71">
        <v>88649</v>
      </c>
      <c r="B8812" s="70" t="s">
        <v>8233</v>
      </c>
      <c r="C8812" s="71" t="s">
        <v>16</v>
      </c>
      <c r="D8812" s="72">
        <v>8.91</v>
      </c>
    </row>
    <row r="8813" spans="1:4" x14ac:dyDescent="0.25">
      <c r="A8813" s="71">
        <v>88650</v>
      </c>
      <c r="B8813" s="70" t="s">
        <v>8234</v>
      </c>
      <c r="C8813" s="71" t="s">
        <v>16</v>
      </c>
      <c r="D8813" s="72">
        <v>12.24</v>
      </c>
    </row>
    <row r="8814" spans="1:4" x14ac:dyDescent="0.25">
      <c r="A8814" s="71">
        <v>104619</v>
      </c>
      <c r="B8814" s="70" t="s">
        <v>8235</v>
      </c>
      <c r="C8814" s="71" t="s">
        <v>16</v>
      </c>
      <c r="D8814" s="72">
        <v>14.61</v>
      </c>
    </row>
    <row r="8815" spans="1:4" x14ac:dyDescent="0.25">
      <c r="A8815" s="71">
        <v>103741</v>
      </c>
      <c r="B8815" s="70" t="s">
        <v>8236</v>
      </c>
      <c r="C8815" s="71" t="s">
        <v>14</v>
      </c>
      <c r="D8815" s="72">
        <v>0</v>
      </c>
    </row>
    <row r="8816" spans="1:4" x14ac:dyDescent="0.25">
      <c r="A8816" s="71">
        <v>103755</v>
      </c>
      <c r="B8816" s="70" t="s">
        <v>8237</v>
      </c>
      <c r="C8816" s="71" t="s">
        <v>16</v>
      </c>
      <c r="D8816" s="72">
        <v>0</v>
      </c>
    </row>
    <row r="8817" spans="1:4" x14ac:dyDescent="0.25">
      <c r="A8817" s="71">
        <v>103753</v>
      </c>
      <c r="B8817" s="70" t="s">
        <v>8238</v>
      </c>
      <c r="C8817" s="71" t="s">
        <v>16</v>
      </c>
      <c r="D8817" s="72">
        <v>0</v>
      </c>
    </row>
    <row r="8818" spans="1:4" x14ac:dyDescent="0.25">
      <c r="A8818" s="71">
        <v>103754</v>
      </c>
      <c r="B8818" s="70" t="s">
        <v>8239</v>
      </c>
      <c r="C8818" s="71" t="s">
        <v>16</v>
      </c>
      <c r="D8818" s="72">
        <v>0</v>
      </c>
    </row>
    <row r="8819" spans="1:4" x14ac:dyDescent="0.25">
      <c r="A8819" s="71">
        <v>103752</v>
      </c>
      <c r="B8819" s="70" t="s">
        <v>8240</v>
      </c>
      <c r="C8819" s="71" t="s">
        <v>16</v>
      </c>
      <c r="D8819" s="72">
        <v>0</v>
      </c>
    </row>
    <row r="8820" spans="1:4" x14ac:dyDescent="0.25">
      <c r="A8820" s="71">
        <v>103759</v>
      </c>
      <c r="B8820" s="70" t="s">
        <v>8241</v>
      </c>
      <c r="C8820" s="71" t="s">
        <v>16</v>
      </c>
      <c r="D8820" s="72">
        <v>0</v>
      </c>
    </row>
    <row r="8821" spans="1:4" x14ac:dyDescent="0.25">
      <c r="A8821" s="71">
        <v>103757</v>
      </c>
      <c r="B8821" s="70" t="s">
        <v>8242</v>
      </c>
      <c r="C8821" s="71" t="s">
        <v>16</v>
      </c>
      <c r="D8821" s="72">
        <v>0</v>
      </c>
    </row>
    <row r="8822" spans="1:4" x14ac:dyDescent="0.25">
      <c r="A8822" s="71">
        <v>103758</v>
      </c>
      <c r="B8822" s="70" t="s">
        <v>8243</v>
      </c>
      <c r="C8822" s="71" t="s">
        <v>16</v>
      </c>
      <c r="D8822" s="72">
        <v>0</v>
      </c>
    </row>
    <row r="8823" spans="1:4" x14ac:dyDescent="0.25">
      <c r="A8823" s="71">
        <v>103756</v>
      </c>
      <c r="B8823" s="70" t="s">
        <v>8244</v>
      </c>
      <c r="C8823" s="71" t="s">
        <v>16</v>
      </c>
      <c r="D8823" s="72">
        <v>0</v>
      </c>
    </row>
    <row r="8824" spans="1:4" x14ac:dyDescent="0.25">
      <c r="A8824" s="71">
        <v>103734</v>
      </c>
      <c r="B8824" s="70" t="s">
        <v>8245</v>
      </c>
      <c r="C8824" s="71" t="s">
        <v>14</v>
      </c>
      <c r="D8824" s="72">
        <v>0</v>
      </c>
    </row>
    <row r="8825" spans="1:4" x14ac:dyDescent="0.25">
      <c r="A8825" s="71">
        <v>103740</v>
      </c>
      <c r="B8825" s="70" t="s">
        <v>8246</v>
      </c>
      <c r="C8825" s="71" t="s">
        <v>14</v>
      </c>
      <c r="D8825" s="72">
        <v>0</v>
      </c>
    </row>
    <row r="8826" spans="1:4" x14ac:dyDescent="0.25">
      <c r="A8826" s="71">
        <v>103747</v>
      </c>
      <c r="B8826" s="70" t="s">
        <v>8247</v>
      </c>
      <c r="C8826" s="71" t="s">
        <v>16</v>
      </c>
      <c r="D8826" s="72">
        <v>0</v>
      </c>
    </row>
    <row r="8827" spans="1:4" x14ac:dyDescent="0.25">
      <c r="A8827" s="71">
        <v>103746</v>
      </c>
      <c r="B8827" s="70" t="s">
        <v>8248</v>
      </c>
      <c r="C8827" s="71" t="s">
        <v>16</v>
      </c>
      <c r="D8827" s="72">
        <v>0</v>
      </c>
    </row>
    <row r="8828" spans="1:4" x14ac:dyDescent="0.25">
      <c r="A8828" s="71">
        <v>103749</v>
      </c>
      <c r="B8828" s="70" t="s">
        <v>8249</v>
      </c>
      <c r="C8828" s="71" t="s">
        <v>16</v>
      </c>
      <c r="D8828" s="72">
        <v>0</v>
      </c>
    </row>
    <row r="8829" spans="1:4" x14ac:dyDescent="0.25">
      <c r="A8829" s="71">
        <v>103744</v>
      </c>
      <c r="B8829" s="70" t="s">
        <v>8250</v>
      </c>
      <c r="C8829" s="71" t="s">
        <v>16</v>
      </c>
      <c r="D8829" s="72">
        <v>0</v>
      </c>
    </row>
    <row r="8830" spans="1:4" x14ac:dyDescent="0.25">
      <c r="A8830" s="71">
        <v>103748</v>
      </c>
      <c r="B8830" s="70" t="s">
        <v>8251</v>
      </c>
      <c r="C8830" s="71" t="s">
        <v>16</v>
      </c>
      <c r="D8830" s="72">
        <v>0</v>
      </c>
    </row>
    <row r="8831" spans="1:4" x14ac:dyDescent="0.25">
      <c r="A8831" s="71">
        <v>103745</v>
      </c>
      <c r="B8831" s="70" t="s">
        <v>8252</v>
      </c>
      <c r="C8831" s="71" t="s">
        <v>16</v>
      </c>
      <c r="D8831" s="72">
        <v>0</v>
      </c>
    </row>
    <row r="8832" spans="1:4" x14ac:dyDescent="0.25">
      <c r="A8832" s="71">
        <v>103751</v>
      </c>
      <c r="B8832" s="70" t="s">
        <v>8253</v>
      </c>
      <c r="C8832" s="71" t="s">
        <v>16</v>
      </c>
      <c r="D8832" s="72">
        <v>0</v>
      </c>
    </row>
    <row r="8833" spans="1:4" x14ac:dyDescent="0.25">
      <c r="A8833" s="71">
        <v>103750</v>
      </c>
      <c r="B8833" s="70" t="s">
        <v>8254</v>
      </c>
      <c r="C8833" s="71" t="s">
        <v>16</v>
      </c>
      <c r="D8833" s="72">
        <v>0</v>
      </c>
    </row>
    <row r="8834" spans="1:4" x14ac:dyDescent="0.25">
      <c r="A8834" s="71">
        <v>103735</v>
      </c>
      <c r="B8834" s="70" t="s">
        <v>8255</v>
      </c>
      <c r="C8834" s="71" t="s">
        <v>14</v>
      </c>
      <c r="D8834" s="72">
        <v>0</v>
      </c>
    </row>
    <row r="8835" spans="1:4" x14ac:dyDescent="0.25">
      <c r="A8835" s="71">
        <v>103738</v>
      </c>
      <c r="B8835" s="70" t="s">
        <v>8256</v>
      </c>
      <c r="C8835" s="71" t="s">
        <v>14</v>
      </c>
      <c r="D8835" s="72">
        <v>0</v>
      </c>
    </row>
    <row r="8836" spans="1:4" x14ac:dyDescent="0.25">
      <c r="A8836" s="71">
        <v>103736</v>
      </c>
      <c r="B8836" s="70" t="s">
        <v>8257</v>
      </c>
      <c r="C8836" s="71" t="s">
        <v>14</v>
      </c>
      <c r="D8836" s="72">
        <v>0</v>
      </c>
    </row>
    <row r="8837" spans="1:4" x14ac:dyDescent="0.25">
      <c r="A8837" s="71">
        <v>103739</v>
      </c>
      <c r="B8837" s="70" t="s">
        <v>8258</v>
      </c>
      <c r="C8837" s="71" t="s">
        <v>14</v>
      </c>
      <c r="D8837" s="72">
        <v>0</v>
      </c>
    </row>
    <row r="8838" spans="1:4" x14ac:dyDescent="0.25">
      <c r="A8838" s="71">
        <v>103737</v>
      </c>
      <c r="B8838" s="70" t="s">
        <v>8259</v>
      </c>
      <c r="C8838" s="71" t="s">
        <v>14</v>
      </c>
      <c r="D8838" s="72">
        <v>0</v>
      </c>
    </row>
    <row r="8839" spans="1:4" x14ac:dyDescent="0.25">
      <c r="A8839" s="71">
        <v>103742</v>
      </c>
      <c r="B8839" s="70" t="s">
        <v>8260</v>
      </c>
      <c r="C8839" s="71" t="s">
        <v>14</v>
      </c>
      <c r="D8839" s="72">
        <v>0</v>
      </c>
    </row>
    <row r="8840" spans="1:4" x14ac:dyDescent="0.25">
      <c r="A8840" s="71">
        <v>103689</v>
      </c>
      <c r="B8840" s="70" t="s">
        <v>8261</v>
      </c>
      <c r="C8840" s="71" t="s">
        <v>37</v>
      </c>
      <c r="D8840" s="72">
        <v>455.88</v>
      </c>
    </row>
    <row r="8841" spans="1:4" x14ac:dyDescent="0.25">
      <c r="A8841" s="71">
        <v>103702</v>
      </c>
      <c r="B8841" s="70" t="s">
        <v>8262</v>
      </c>
      <c r="C8841" s="71" t="s">
        <v>37</v>
      </c>
      <c r="D8841" s="72">
        <v>0</v>
      </c>
    </row>
    <row r="8842" spans="1:4" x14ac:dyDescent="0.25">
      <c r="A8842" s="71">
        <v>103700</v>
      </c>
      <c r="B8842" s="70" t="s">
        <v>8263</v>
      </c>
      <c r="C8842" s="71" t="s">
        <v>37</v>
      </c>
      <c r="D8842" s="72">
        <v>0</v>
      </c>
    </row>
    <row r="8843" spans="1:4" x14ac:dyDescent="0.25">
      <c r="A8843" s="71">
        <v>103698</v>
      </c>
      <c r="B8843" s="70" t="s">
        <v>8264</v>
      </c>
      <c r="C8843" s="71" t="s">
        <v>37</v>
      </c>
      <c r="D8843" s="72">
        <v>0</v>
      </c>
    </row>
    <row r="8844" spans="1:4" x14ac:dyDescent="0.25">
      <c r="A8844" s="71">
        <v>103703</v>
      </c>
      <c r="B8844" s="70" t="s">
        <v>8265</v>
      </c>
      <c r="C8844" s="71" t="s">
        <v>37</v>
      </c>
      <c r="D8844" s="72">
        <v>0</v>
      </c>
    </row>
    <row r="8845" spans="1:4" x14ac:dyDescent="0.25">
      <c r="A8845" s="71">
        <v>103701</v>
      </c>
      <c r="B8845" s="70" t="s">
        <v>8266</v>
      </c>
      <c r="C8845" s="71" t="s">
        <v>37</v>
      </c>
      <c r="D8845" s="72">
        <v>0</v>
      </c>
    </row>
    <row r="8846" spans="1:4" x14ac:dyDescent="0.25">
      <c r="A8846" s="71">
        <v>103699</v>
      </c>
      <c r="B8846" s="70" t="s">
        <v>8267</v>
      </c>
      <c r="C8846" s="71" t="s">
        <v>37</v>
      </c>
      <c r="D8846" s="72">
        <v>0</v>
      </c>
    </row>
    <row r="8847" spans="1:4" x14ac:dyDescent="0.25">
      <c r="A8847" s="71">
        <v>103704</v>
      </c>
      <c r="B8847" s="70" t="s">
        <v>8268</v>
      </c>
      <c r="C8847" s="71" t="s">
        <v>37</v>
      </c>
      <c r="D8847" s="72">
        <v>0</v>
      </c>
    </row>
    <row r="8848" spans="1:4" x14ac:dyDescent="0.25">
      <c r="A8848" s="71">
        <v>103706</v>
      </c>
      <c r="B8848" s="70" t="s">
        <v>8269</v>
      </c>
      <c r="C8848" s="71" t="s">
        <v>14</v>
      </c>
      <c r="D8848" s="72">
        <v>0</v>
      </c>
    </row>
    <row r="8849" spans="1:4" x14ac:dyDescent="0.25">
      <c r="A8849" s="71">
        <v>103707</v>
      </c>
      <c r="B8849" s="70" t="s">
        <v>8270</v>
      </c>
      <c r="C8849" s="71" t="s">
        <v>14</v>
      </c>
      <c r="D8849" s="72">
        <v>0</v>
      </c>
    </row>
    <row r="8850" spans="1:4" x14ac:dyDescent="0.25">
      <c r="A8850" s="71">
        <v>103708</v>
      </c>
      <c r="B8850" s="70" t="s">
        <v>8271</v>
      </c>
      <c r="C8850" s="71" t="s">
        <v>14</v>
      </c>
      <c r="D8850" s="72">
        <v>0</v>
      </c>
    </row>
    <row r="8851" spans="1:4" x14ac:dyDescent="0.25">
      <c r="A8851" s="71">
        <v>103709</v>
      </c>
      <c r="B8851" s="70" t="s">
        <v>8272</v>
      </c>
      <c r="C8851" s="71" t="s">
        <v>14</v>
      </c>
      <c r="D8851" s="72">
        <v>0</v>
      </c>
    </row>
    <row r="8852" spans="1:4" x14ac:dyDescent="0.25">
      <c r="A8852" s="71">
        <v>103710</v>
      </c>
      <c r="B8852" s="70" t="s">
        <v>8273</v>
      </c>
      <c r="C8852" s="71" t="s">
        <v>14</v>
      </c>
      <c r="D8852" s="72">
        <v>0</v>
      </c>
    </row>
    <row r="8853" spans="1:4" x14ac:dyDescent="0.25">
      <c r="A8853" s="71">
        <v>103711</v>
      </c>
      <c r="B8853" s="70" t="s">
        <v>8274</v>
      </c>
      <c r="C8853" s="71" t="s">
        <v>14</v>
      </c>
      <c r="D8853" s="72">
        <v>0</v>
      </c>
    </row>
    <row r="8854" spans="1:4" x14ac:dyDescent="0.25">
      <c r="A8854" s="71">
        <v>103712</v>
      </c>
      <c r="B8854" s="70" t="s">
        <v>8275</v>
      </c>
      <c r="C8854" s="71" t="s">
        <v>14</v>
      </c>
      <c r="D8854" s="72">
        <v>0</v>
      </c>
    </row>
    <row r="8855" spans="1:4" x14ac:dyDescent="0.25">
      <c r="A8855" s="71">
        <v>103713</v>
      </c>
      <c r="B8855" s="70" t="s">
        <v>8276</v>
      </c>
      <c r="C8855" s="71" t="s">
        <v>14</v>
      </c>
      <c r="D8855" s="72">
        <v>0</v>
      </c>
    </row>
    <row r="8856" spans="1:4" x14ac:dyDescent="0.25">
      <c r="A8856" s="71">
        <v>103714</v>
      </c>
      <c r="B8856" s="70" t="s">
        <v>8277</v>
      </c>
      <c r="C8856" s="71" t="s">
        <v>14</v>
      </c>
      <c r="D8856" s="72">
        <v>0</v>
      </c>
    </row>
    <row r="8857" spans="1:4" x14ac:dyDescent="0.25">
      <c r="A8857" s="71">
        <v>103715</v>
      </c>
      <c r="B8857" s="70" t="s">
        <v>8278</v>
      </c>
      <c r="C8857" s="71" t="s">
        <v>14</v>
      </c>
      <c r="D8857" s="72">
        <v>0</v>
      </c>
    </row>
    <row r="8858" spans="1:4" x14ac:dyDescent="0.25">
      <c r="A8858" s="71">
        <v>103716</v>
      </c>
      <c r="B8858" s="70" t="s">
        <v>8279</v>
      </c>
      <c r="C8858" s="71" t="s">
        <v>14</v>
      </c>
      <c r="D8858" s="72">
        <v>0</v>
      </c>
    </row>
    <row r="8859" spans="1:4" x14ac:dyDescent="0.25">
      <c r="A8859" s="71">
        <v>103717</v>
      </c>
      <c r="B8859" s="70" t="s">
        <v>8280</v>
      </c>
      <c r="C8859" s="71" t="s">
        <v>14</v>
      </c>
      <c r="D8859" s="72">
        <v>0</v>
      </c>
    </row>
    <row r="8860" spans="1:4" x14ac:dyDescent="0.25">
      <c r="A8860" s="71">
        <v>103718</v>
      </c>
      <c r="B8860" s="70" t="s">
        <v>8281</v>
      </c>
      <c r="C8860" s="71" t="s">
        <v>14</v>
      </c>
      <c r="D8860" s="72">
        <v>0</v>
      </c>
    </row>
    <row r="8861" spans="1:4" x14ac:dyDescent="0.25">
      <c r="A8861" s="71">
        <v>103719</v>
      </c>
      <c r="B8861" s="70" t="s">
        <v>8282</v>
      </c>
      <c r="C8861" s="71" t="s">
        <v>14</v>
      </c>
      <c r="D8861" s="72">
        <v>0</v>
      </c>
    </row>
    <row r="8862" spans="1:4" x14ac:dyDescent="0.25">
      <c r="A8862" s="71">
        <v>103720</v>
      </c>
      <c r="B8862" s="70" t="s">
        <v>8283</v>
      </c>
      <c r="C8862" s="71" t="s">
        <v>14</v>
      </c>
      <c r="D8862" s="72">
        <v>0</v>
      </c>
    </row>
    <row r="8863" spans="1:4" x14ac:dyDescent="0.25">
      <c r="A8863" s="71">
        <v>103721</v>
      </c>
      <c r="B8863" s="70" t="s">
        <v>8284</v>
      </c>
      <c r="C8863" s="71" t="s">
        <v>14</v>
      </c>
      <c r="D8863" s="72">
        <v>0</v>
      </c>
    </row>
    <row r="8864" spans="1:4" x14ac:dyDescent="0.25">
      <c r="A8864" s="71">
        <v>103705</v>
      </c>
      <c r="B8864" s="70" t="s">
        <v>8285</v>
      </c>
      <c r="C8864" s="71" t="s">
        <v>14</v>
      </c>
      <c r="D8864" s="72">
        <v>0</v>
      </c>
    </row>
    <row r="8865" spans="1:4" x14ac:dyDescent="0.25">
      <c r="A8865" s="71">
        <v>103722</v>
      </c>
      <c r="B8865" s="70" t="s">
        <v>8286</v>
      </c>
      <c r="C8865" s="71" t="s">
        <v>14</v>
      </c>
      <c r="D8865" s="72">
        <v>0</v>
      </c>
    </row>
    <row r="8866" spans="1:4" x14ac:dyDescent="0.25">
      <c r="A8866" s="71">
        <v>103723</v>
      </c>
      <c r="B8866" s="70" t="s">
        <v>8287</v>
      </c>
      <c r="C8866" s="71" t="s">
        <v>14</v>
      </c>
      <c r="D8866" s="72">
        <v>0</v>
      </c>
    </row>
    <row r="8867" spans="1:4" x14ac:dyDescent="0.25">
      <c r="A8867" s="71">
        <v>103724</v>
      </c>
      <c r="B8867" s="70" t="s">
        <v>8288</v>
      </c>
      <c r="C8867" s="71" t="s">
        <v>14</v>
      </c>
      <c r="D8867" s="72">
        <v>0</v>
      </c>
    </row>
    <row r="8868" spans="1:4" x14ac:dyDescent="0.25">
      <c r="A8868" s="71">
        <v>103725</v>
      </c>
      <c r="B8868" s="70" t="s">
        <v>8289</v>
      </c>
      <c r="C8868" s="71" t="s">
        <v>14</v>
      </c>
      <c r="D8868" s="72">
        <v>0</v>
      </c>
    </row>
    <row r="8869" spans="1:4" x14ac:dyDescent="0.25">
      <c r="A8869" s="71">
        <v>103726</v>
      </c>
      <c r="B8869" s="70" t="s">
        <v>8290</v>
      </c>
      <c r="C8869" s="71" t="s">
        <v>14</v>
      </c>
      <c r="D8869" s="72">
        <v>0</v>
      </c>
    </row>
    <row r="8870" spans="1:4" x14ac:dyDescent="0.25">
      <c r="A8870" s="71">
        <v>103727</v>
      </c>
      <c r="B8870" s="70" t="s">
        <v>8291</v>
      </c>
      <c r="C8870" s="71" t="s">
        <v>14</v>
      </c>
      <c r="D8870" s="72">
        <v>0</v>
      </c>
    </row>
    <row r="8871" spans="1:4" x14ac:dyDescent="0.25">
      <c r="A8871" s="71">
        <v>103728</v>
      </c>
      <c r="B8871" s="70" t="s">
        <v>8292</v>
      </c>
      <c r="C8871" s="71" t="s">
        <v>14</v>
      </c>
      <c r="D8871" s="72">
        <v>0</v>
      </c>
    </row>
    <row r="8872" spans="1:4" x14ac:dyDescent="0.25">
      <c r="A8872" s="71">
        <v>103729</v>
      </c>
      <c r="B8872" s="70" t="s">
        <v>8293</v>
      </c>
      <c r="C8872" s="71" t="s">
        <v>14</v>
      </c>
      <c r="D8872" s="72">
        <v>0</v>
      </c>
    </row>
    <row r="8873" spans="1:4" x14ac:dyDescent="0.25">
      <c r="A8873" s="71">
        <v>103730</v>
      </c>
      <c r="B8873" s="70" t="s">
        <v>8294</v>
      </c>
      <c r="C8873" s="71" t="s">
        <v>14</v>
      </c>
      <c r="D8873" s="72">
        <v>0</v>
      </c>
    </row>
    <row r="8874" spans="1:4" x14ac:dyDescent="0.25">
      <c r="A8874" s="71">
        <v>103731</v>
      </c>
      <c r="B8874" s="70" t="s">
        <v>8295</v>
      </c>
      <c r="C8874" s="71" t="s">
        <v>14</v>
      </c>
      <c r="D8874" s="72">
        <v>0</v>
      </c>
    </row>
    <row r="8875" spans="1:4" x14ac:dyDescent="0.25">
      <c r="A8875" s="71">
        <v>103732</v>
      </c>
      <c r="B8875" s="70" t="s">
        <v>8296</v>
      </c>
      <c r="C8875" s="71" t="s">
        <v>14</v>
      </c>
      <c r="D8875" s="72">
        <v>0</v>
      </c>
    </row>
    <row r="8876" spans="1:4" x14ac:dyDescent="0.25">
      <c r="A8876" s="71">
        <v>103733</v>
      </c>
      <c r="B8876" s="70" t="s">
        <v>8297</v>
      </c>
      <c r="C8876" s="71" t="s">
        <v>14</v>
      </c>
      <c r="D8876" s="72">
        <v>0</v>
      </c>
    </row>
    <row r="8877" spans="1:4" x14ac:dyDescent="0.25">
      <c r="A8877" s="71">
        <v>103696</v>
      </c>
      <c r="B8877" s="70" t="s">
        <v>8298</v>
      </c>
      <c r="C8877" s="71" t="s">
        <v>14</v>
      </c>
      <c r="D8877" s="72">
        <v>125.67</v>
      </c>
    </row>
    <row r="8878" spans="1:4" x14ac:dyDescent="0.25">
      <c r="A8878" s="71">
        <v>103697</v>
      </c>
      <c r="B8878" s="70" t="s">
        <v>8299</v>
      </c>
      <c r="C8878" s="71" t="s">
        <v>14</v>
      </c>
      <c r="D8878" s="72">
        <v>115.57</v>
      </c>
    </row>
    <row r="8879" spans="1:4" x14ac:dyDescent="0.25">
      <c r="A8879" s="71">
        <v>103695</v>
      </c>
      <c r="B8879" s="70" t="s">
        <v>8300</v>
      </c>
      <c r="C8879" s="71" t="s">
        <v>14</v>
      </c>
      <c r="D8879" s="72">
        <v>89.17</v>
      </c>
    </row>
    <row r="8880" spans="1:4" x14ac:dyDescent="0.25">
      <c r="A8880" s="71">
        <v>103694</v>
      </c>
      <c r="B8880" s="70" t="s">
        <v>19511</v>
      </c>
      <c r="C8880" s="71" t="s">
        <v>14</v>
      </c>
      <c r="D8880" s="72">
        <v>99.27</v>
      </c>
    </row>
    <row r="8881" spans="1:4" x14ac:dyDescent="0.25">
      <c r="A8881" s="71">
        <v>103690</v>
      </c>
      <c r="B8881" s="70" t="s">
        <v>8301</v>
      </c>
      <c r="C8881" s="71" t="s">
        <v>14</v>
      </c>
      <c r="D8881" s="72">
        <v>0</v>
      </c>
    </row>
    <row r="8882" spans="1:4" x14ac:dyDescent="0.25">
      <c r="A8882" s="71">
        <v>103693</v>
      </c>
      <c r="B8882" s="70" t="s">
        <v>8302</v>
      </c>
      <c r="C8882" s="71" t="s">
        <v>14</v>
      </c>
      <c r="D8882" s="72">
        <v>0</v>
      </c>
    </row>
    <row r="8883" spans="1:4" x14ac:dyDescent="0.25">
      <c r="A8883" s="71">
        <v>103692</v>
      </c>
      <c r="B8883" s="70" t="s">
        <v>8303</v>
      </c>
      <c r="C8883" s="71" t="s">
        <v>14</v>
      </c>
      <c r="D8883" s="72">
        <v>0</v>
      </c>
    </row>
    <row r="8884" spans="1:4" x14ac:dyDescent="0.25">
      <c r="A8884" s="71">
        <v>103691</v>
      </c>
      <c r="B8884" s="70" t="s">
        <v>8304</v>
      </c>
      <c r="C8884" s="71" t="s">
        <v>14</v>
      </c>
      <c r="D8884" s="72">
        <v>0</v>
      </c>
    </row>
    <row r="8885" spans="1:4" x14ac:dyDescent="0.25">
      <c r="A8885" s="71">
        <v>96987</v>
      </c>
      <c r="B8885" s="70" t="s">
        <v>19512</v>
      </c>
      <c r="C8885" s="71" t="s">
        <v>14</v>
      </c>
      <c r="D8885" s="72">
        <v>127.7</v>
      </c>
    </row>
    <row r="8886" spans="1:4" x14ac:dyDescent="0.25">
      <c r="A8886" s="71">
        <v>96989</v>
      </c>
      <c r="B8886" s="70" t="s">
        <v>8305</v>
      </c>
      <c r="C8886" s="71" t="s">
        <v>14</v>
      </c>
      <c r="D8886" s="72">
        <v>156.53</v>
      </c>
    </row>
    <row r="8887" spans="1:4" x14ac:dyDescent="0.25">
      <c r="A8887" s="71">
        <v>104749</v>
      </c>
      <c r="B8887" s="70" t="s">
        <v>8306</v>
      </c>
      <c r="C8887" s="71" t="s">
        <v>14</v>
      </c>
      <c r="D8887" s="72">
        <v>18.489999999999998</v>
      </c>
    </row>
    <row r="8888" spans="1:4" x14ac:dyDescent="0.25">
      <c r="A8888" s="71">
        <v>104750</v>
      </c>
      <c r="B8888" s="70" t="s">
        <v>8307</v>
      </c>
      <c r="C8888" s="71" t="s">
        <v>14</v>
      </c>
      <c r="D8888" s="72">
        <v>15.05</v>
      </c>
    </row>
    <row r="8889" spans="1:4" x14ac:dyDescent="0.25">
      <c r="A8889" s="71">
        <v>104751</v>
      </c>
      <c r="B8889" s="70" t="s">
        <v>8308</v>
      </c>
      <c r="C8889" s="71" t="s">
        <v>14</v>
      </c>
      <c r="D8889" s="72">
        <v>20.95</v>
      </c>
    </row>
    <row r="8890" spans="1:4" x14ac:dyDescent="0.25">
      <c r="A8890" s="71">
        <v>104752</v>
      </c>
      <c r="B8890" s="70" t="s">
        <v>8309</v>
      </c>
      <c r="C8890" s="71" t="s">
        <v>14</v>
      </c>
      <c r="D8890" s="72">
        <v>21.68</v>
      </c>
    </row>
    <row r="8891" spans="1:4" x14ac:dyDescent="0.25">
      <c r="A8891" s="71">
        <v>104753</v>
      </c>
      <c r="B8891" s="70" t="s">
        <v>8310</v>
      </c>
      <c r="C8891" s="71" t="s">
        <v>14</v>
      </c>
      <c r="D8891" s="72">
        <v>26.61</v>
      </c>
    </row>
    <row r="8892" spans="1:4" x14ac:dyDescent="0.25">
      <c r="A8892" s="71">
        <v>104754</v>
      </c>
      <c r="B8892" s="70" t="s">
        <v>8311</v>
      </c>
      <c r="C8892" s="71" t="s">
        <v>14</v>
      </c>
      <c r="D8892" s="72">
        <v>35.06</v>
      </c>
    </row>
    <row r="8893" spans="1:4" x14ac:dyDescent="0.25">
      <c r="A8893" s="71">
        <v>104755</v>
      </c>
      <c r="B8893" s="70" t="s">
        <v>8312</v>
      </c>
      <c r="C8893" s="71" t="s">
        <v>14</v>
      </c>
      <c r="D8893" s="72">
        <v>48.18</v>
      </c>
    </row>
    <row r="8894" spans="1:4" x14ac:dyDescent="0.25">
      <c r="A8894" s="71">
        <v>96982</v>
      </c>
      <c r="B8894" s="70" t="s">
        <v>8313</v>
      </c>
      <c r="C8894" s="71" t="s">
        <v>14</v>
      </c>
      <c r="D8894" s="72">
        <v>0</v>
      </c>
    </row>
    <row r="8895" spans="1:4" x14ac:dyDescent="0.25">
      <c r="A8895" s="71">
        <v>96993</v>
      </c>
      <c r="B8895" s="70" t="s">
        <v>8314</v>
      </c>
      <c r="C8895" s="71" t="s">
        <v>14</v>
      </c>
      <c r="D8895" s="72">
        <v>0</v>
      </c>
    </row>
    <row r="8896" spans="1:4" x14ac:dyDescent="0.25">
      <c r="A8896" s="71">
        <v>96990</v>
      </c>
      <c r="B8896" s="70" t="s">
        <v>8315</v>
      </c>
      <c r="C8896" s="71" t="s">
        <v>14</v>
      </c>
      <c r="D8896" s="72">
        <v>0</v>
      </c>
    </row>
    <row r="8897" spans="1:4" x14ac:dyDescent="0.25">
      <c r="A8897" s="71">
        <v>96991</v>
      </c>
      <c r="B8897" s="70" t="s">
        <v>8316</v>
      </c>
      <c r="C8897" s="71" t="s">
        <v>14</v>
      </c>
      <c r="D8897" s="72">
        <v>0</v>
      </c>
    </row>
    <row r="8898" spans="1:4" x14ac:dyDescent="0.25">
      <c r="A8898" s="71">
        <v>96992</v>
      </c>
      <c r="B8898" s="70" t="s">
        <v>8317</v>
      </c>
      <c r="C8898" s="71" t="s">
        <v>14</v>
      </c>
      <c r="D8898" s="72">
        <v>0</v>
      </c>
    </row>
    <row r="8899" spans="1:4" x14ac:dyDescent="0.25">
      <c r="A8899" s="71">
        <v>96994</v>
      </c>
      <c r="B8899" s="70" t="s">
        <v>8318</v>
      </c>
      <c r="C8899" s="71" t="s">
        <v>14</v>
      </c>
      <c r="D8899" s="72">
        <v>0</v>
      </c>
    </row>
    <row r="8900" spans="1:4" x14ac:dyDescent="0.25">
      <c r="A8900" s="71">
        <v>96973</v>
      </c>
      <c r="B8900" s="70" t="s">
        <v>8319</v>
      </c>
      <c r="C8900" s="71" t="s">
        <v>16</v>
      </c>
      <c r="D8900" s="72">
        <v>71.17</v>
      </c>
    </row>
    <row r="8901" spans="1:4" x14ac:dyDescent="0.25">
      <c r="A8901" s="71">
        <v>104743</v>
      </c>
      <c r="B8901" s="70" t="s">
        <v>8320</v>
      </c>
      <c r="C8901" s="71" t="s">
        <v>16</v>
      </c>
      <c r="D8901" s="72">
        <v>0</v>
      </c>
    </row>
    <row r="8902" spans="1:4" x14ac:dyDescent="0.25">
      <c r="A8902" s="71">
        <v>96977</v>
      </c>
      <c r="B8902" s="70" t="s">
        <v>8321</v>
      </c>
      <c r="C8902" s="71" t="s">
        <v>16</v>
      </c>
      <c r="D8902" s="72">
        <v>60.16</v>
      </c>
    </row>
    <row r="8903" spans="1:4" x14ac:dyDescent="0.25">
      <c r="A8903" s="71">
        <v>96974</v>
      </c>
      <c r="B8903" s="70" t="s">
        <v>8322</v>
      </c>
      <c r="C8903" s="71" t="s">
        <v>16</v>
      </c>
      <c r="D8903" s="72">
        <v>92.19</v>
      </c>
    </row>
    <row r="8904" spans="1:4" x14ac:dyDescent="0.25">
      <c r="A8904" s="71">
        <v>104744</v>
      </c>
      <c r="B8904" s="70" t="s">
        <v>8323</v>
      </c>
      <c r="C8904" s="71" t="s">
        <v>16</v>
      </c>
      <c r="D8904" s="72">
        <v>0</v>
      </c>
    </row>
    <row r="8905" spans="1:4" x14ac:dyDescent="0.25">
      <c r="A8905" s="71">
        <v>96978</v>
      </c>
      <c r="B8905" s="70" t="s">
        <v>8324</v>
      </c>
      <c r="C8905" s="71" t="s">
        <v>16</v>
      </c>
      <c r="D8905" s="72">
        <v>79.27</v>
      </c>
    </row>
    <row r="8906" spans="1:4" x14ac:dyDescent="0.25">
      <c r="A8906" s="71">
        <v>96975</v>
      </c>
      <c r="B8906" s="70" t="s">
        <v>8325</v>
      </c>
      <c r="C8906" s="71" t="s">
        <v>16</v>
      </c>
      <c r="D8906" s="72">
        <v>114.32</v>
      </c>
    </row>
    <row r="8907" spans="1:4" x14ac:dyDescent="0.25">
      <c r="A8907" s="71">
        <v>104745</v>
      </c>
      <c r="B8907" s="70" t="s">
        <v>8326</v>
      </c>
      <c r="C8907" s="71" t="s">
        <v>16</v>
      </c>
      <c r="D8907" s="72">
        <v>0</v>
      </c>
    </row>
    <row r="8908" spans="1:4" x14ac:dyDescent="0.25">
      <c r="A8908" s="71">
        <v>96979</v>
      </c>
      <c r="B8908" s="70" t="s">
        <v>8327</v>
      </c>
      <c r="C8908" s="71" t="s">
        <v>16</v>
      </c>
      <c r="D8908" s="72">
        <v>113.47</v>
      </c>
    </row>
    <row r="8909" spans="1:4" x14ac:dyDescent="0.25">
      <c r="A8909" s="71">
        <v>96976</v>
      </c>
      <c r="B8909" s="70" t="s">
        <v>8328</v>
      </c>
      <c r="C8909" s="71" t="s">
        <v>16</v>
      </c>
      <c r="D8909" s="72">
        <v>151.25</v>
      </c>
    </row>
    <row r="8910" spans="1:4" x14ac:dyDescent="0.25">
      <c r="A8910" s="71">
        <v>96984</v>
      </c>
      <c r="B8910" s="70" t="s">
        <v>8329</v>
      </c>
      <c r="C8910" s="71" t="s">
        <v>14</v>
      </c>
      <c r="D8910" s="72">
        <v>57.7</v>
      </c>
    </row>
    <row r="8911" spans="1:4" x14ac:dyDescent="0.25">
      <c r="A8911" s="71">
        <v>96980</v>
      </c>
      <c r="B8911" s="70" t="s">
        <v>8330</v>
      </c>
      <c r="C8911" s="71" t="s">
        <v>16</v>
      </c>
      <c r="D8911" s="72">
        <v>0</v>
      </c>
    </row>
    <row r="8912" spans="1:4" x14ac:dyDescent="0.25">
      <c r="A8912" s="71">
        <v>96986</v>
      </c>
      <c r="B8912" s="70" t="s">
        <v>8331</v>
      </c>
      <c r="C8912" s="71" t="s">
        <v>14</v>
      </c>
      <c r="D8912" s="72">
        <v>107.19</v>
      </c>
    </row>
    <row r="8913" spans="1:4" x14ac:dyDescent="0.25">
      <c r="A8913" s="71">
        <v>96985</v>
      </c>
      <c r="B8913" s="70" t="s">
        <v>8332</v>
      </c>
      <c r="C8913" s="71" t="s">
        <v>14</v>
      </c>
      <c r="D8913" s="72">
        <v>71.72</v>
      </c>
    </row>
    <row r="8914" spans="1:4" x14ac:dyDescent="0.25">
      <c r="A8914" s="71">
        <v>96988</v>
      </c>
      <c r="B8914" s="70" t="s">
        <v>8333</v>
      </c>
      <c r="C8914" s="71" t="s">
        <v>14</v>
      </c>
      <c r="D8914" s="72">
        <v>186.94</v>
      </c>
    </row>
    <row r="8915" spans="1:4" x14ac:dyDescent="0.25">
      <c r="A8915" s="71">
        <v>104746</v>
      </c>
      <c r="B8915" s="70" t="s">
        <v>8334</v>
      </c>
      <c r="C8915" s="71" t="s">
        <v>14</v>
      </c>
      <c r="D8915" s="72">
        <v>28.33</v>
      </c>
    </row>
    <row r="8916" spans="1:4" x14ac:dyDescent="0.25">
      <c r="A8916" s="71">
        <v>104747</v>
      </c>
      <c r="B8916" s="70" t="s">
        <v>8335</v>
      </c>
      <c r="C8916" s="71" t="s">
        <v>14</v>
      </c>
      <c r="D8916" s="72">
        <v>0</v>
      </c>
    </row>
    <row r="8917" spans="1:4" x14ac:dyDescent="0.25">
      <c r="A8917" s="71">
        <v>96983</v>
      </c>
      <c r="B8917" s="70" t="s">
        <v>8336</v>
      </c>
      <c r="C8917" s="71" t="s">
        <v>14</v>
      </c>
      <c r="D8917" s="72">
        <v>0</v>
      </c>
    </row>
    <row r="8918" spans="1:4" x14ac:dyDescent="0.25">
      <c r="A8918" s="71">
        <v>104748</v>
      </c>
      <c r="B8918" s="70" t="s">
        <v>8337</v>
      </c>
      <c r="C8918" s="71" t="s">
        <v>14</v>
      </c>
      <c r="D8918" s="72">
        <v>0</v>
      </c>
    </row>
    <row r="8919" spans="1:4" x14ac:dyDescent="0.25">
      <c r="A8919" s="71">
        <v>98463</v>
      </c>
      <c r="B8919" s="70" t="s">
        <v>8338</v>
      </c>
      <c r="C8919" s="71" t="s">
        <v>14</v>
      </c>
      <c r="D8919" s="72">
        <v>26.31</v>
      </c>
    </row>
    <row r="8920" spans="1:4" x14ac:dyDescent="0.25">
      <c r="A8920" s="71">
        <v>104827</v>
      </c>
      <c r="B8920" s="70" t="s">
        <v>8339</v>
      </c>
      <c r="C8920" s="71" t="s">
        <v>14</v>
      </c>
      <c r="D8920" s="72">
        <v>0</v>
      </c>
    </row>
    <row r="8921" spans="1:4" x14ac:dyDescent="0.25">
      <c r="A8921" s="71">
        <v>104828</v>
      </c>
      <c r="B8921" s="70" t="s">
        <v>8340</v>
      </c>
      <c r="C8921" s="71" t="s">
        <v>14</v>
      </c>
      <c r="D8921" s="72">
        <v>0</v>
      </c>
    </row>
    <row r="8922" spans="1:4" x14ac:dyDescent="0.25">
      <c r="A8922" s="71">
        <v>104824</v>
      </c>
      <c r="B8922" s="70" t="s">
        <v>8341</v>
      </c>
      <c r="C8922" s="71" t="s">
        <v>14</v>
      </c>
      <c r="D8922" s="72">
        <v>0</v>
      </c>
    </row>
    <row r="8923" spans="1:4" x14ac:dyDescent="0.25">
      <c r="A8923" s="71">
        <v>104826</v>
      </c>
      <c r="B8923" s="70" t="s">
        <v>8342</v>
      </c>
      <c r="C8923" s="71" t="s">
        <v>14</v>
      </c>
      <c r="D8923" s="72">
        <v>0</v>
      </c>
    </row>
    <row r="8924" spans="1:4" x14ac:dyDescent="0.25">
      <c r="A8924" s="71">
        <v>104825</v>
      </c>
      <c r="B8924" s="70" t="s">
        <v>8343</v>
      </c>
      <c r="C8924" s="71" t="s">
        <v>14</v>
      </c>
      <c r="D8924" s="72">
        <v>0</v>
      </c>
    </row>
    <row r="8925" spans="1:4" x14ac:dyDescent="0.25">
      <c r="A8925" s="71">
        <v>104993</v>
      </c>
      <c r="B8925" s="70" t="s">
        <v>8344</v>
      </c>
      <c r="C8925" s="71" t="s">
        <v>14</v>
      </c>
      <c r="D8925" s="72">
        <v>0</v>
      </c>
    </row>
    <row r="8926" spans="1:4" x14ac:dyDescent="0.25">
      <c r="A8926" s="71">
        <v>104994</v>
      </c>
      <c r="B8926" s="70" t="s">
        <v>8345</v>
      </c>
      <c r="C8926" s="71" t="s">
        <v>14</v>
      </c>
      <c r="D8926" s="72">
        <v>0</v>
      </c>
    </row>
    <row r="8927" spans="1:4" x14ac:dyDescent="0.25">
      <c r="A8927" s="71">
        <v>104995</v>
      </c>
      <c r="B8927" s="70" t="s">
        <v>8346</v>
      </c>
      <c r="C8927" s="71" t="s">
        <v>14</v>
      </c>
      <c r="D8927" s="72">
        <v>0</v>
      </c>
    </row>
    <row r="8928" spans="1:4" x14ac:dyDescent="0.25">
      <c r="A8928" s="71">
        <v>104996</v>
      </c>
      <c r="B8928" s="70" t="s">
        <v>8347</v>
      </c>
      <c r="C8928" s="71" t="s">
        <v>14</v>
      </c>
      <c r="D8928" s="72">
        <v>0</v>
      </c>
    </row>
    <row r="8929" spans="1:4" x14ac:dyDescent="0.25">
      <c r="A8929" s="71">
        <v>95676</v>
      </c>
      <c r="B8929" s="70" t="s">
        <v>8348</v>
      </c>
      <c r="C8929" s="71" t="s">
        <v>14</v>
      </c>
      <c r="D8929" s="72">
        <v>139.15</v>
      </c>
    </row>
    <row r="8930" spans="1:4" x14ac:dyDescent="0.25">
      <c r="A8930" s="71">
        <v>95677</v>
      </c>
      <c r="B8930" s="70" t="s">
        <v>8349</v>
      </c>
      <c r="C8930" s="71" t="s">
        <v>14</v>
      </c>
      <c r="D8930" s="72">
        <v>0</v>
      </c>
    </row>
    <row r="8931" spans="1:4" x14ac:dyDescent="0.25">
      <c r="A8931" s="71">
        <v>105135</v>
      </c>
      <c r="B8931" s="70" t="s">
        <v>8350</v>
      </c>
      <c r="C8931" s="71" t="s">
        <v>14</v>
      </c>
      <c r="D8931" s="72">
        <v>972.07</v>
      </c>
    </row>
    <row r="8932" spans="1:4" x14ac:dyDescent="0.25">
      <c r="A8932" s="71">
        <v>104998</v>
      </c>
      <c r="B8932" s="70" t="s">
        <v>8351</v>
      </c>
      <c r="C8932" s="71" t="s">
        <v>14</v>
      </c>
      <c r="D8932" s="72">
        <v>593.95000000000005</v>
      </c>
    </row>
    <row r="8933" spans="1:4" x14ac:dyDescent="0.25">
      <c r="A8933" s="71">
        <v>104997</v>
      </c>
      <c r="B8933" s="70" t="s">
        <v>8352</v>
      </c>
      <c r="C8933" s="71" t="s">
        <v>14</v>
      </c>
      <c r="D8933" s="72">
        <v>443.01</v>
      </c>
    </row>
    <row r="8934" spans="1:4" x14ac:dyDescent="0.25">
      <c r="A8934" s="71">
        <v>95673</v>
      </c>
      <c r="B8934" s="70" t="s">
        <v>8353</v>
      </c>
      <c r="C8934" s="71" t="s">
        <v>14</v>
      </c>
      <c r="D8934" s="72">
        <v>127.95</v>
      </c>
    </row>
    <row r="8935" spans="1:4" x14ac:dyDescent="0.25">
      <c r="A8935" s="71">
        <v>95674</v>
      </c>
      <c r="B8935" s="70" t="s">
        <v>8354</v>
      </c>
      <c r="C8935" s="71" t="s">
        <v>14</v>
      </c>
      <c r="D8935" s="72">
        <v>135.88999999999999</v>
      </c>
    </row>
    <row r="8936" spans="1:4" x14ac:dyDescent="0.25">
      <c r="A8936" s="71">
        <v>104992</v>
      </c>
      <c r="B8936" s="70" t="s">
        <v>19513</v>
      </c>
      <c r="C8936" s="71" t="s">
        <v>14</v>
      </c>
      <c r="D8936" s="72">
        <v>1358.18</v>
      </c>
    </row>
    <row r="8937" spans="1:4" x14ac:dyDescent="0.25">
      <c r="A8937" s="71">
        <v>95675</v>
      </c>
      <c r="B8937" s="70" t="s">
        <v>8355</v>
      </c>
      <c r="C8937" s="71" t="s">
        <v>14</v>
      </c>
      <c r="D8937" s="72">
        <v>167.64</v>
      </c>
    </row>
    <row r="8938" spans="1:4" x14ac:dyDescent="0.25">
      <c r="A8938" s="71">
        <v>95648</v>
      </c>
      <c r="B8938" s="70" t="s">
        <v>8356</v>
      </c>
      <c r="C8938" s="71" t="s">
        <v>14</v>
      </c>
      <c r="D8938" s="72">
        <v>629.58000000000004</v>
      </c>
    </row>
    <row r="8939" spans="1:4" x14ac:dyDescent="0.25">
      <c r="A8939" s="71">
        <v>95649</v>
      </c>
      <c r="B8939" s="70" t="s">
        <v>8357</v>
      </c>
      <c r="C8939" s="71" t="s">
        <v>14</v>
      </c>
      <c r="D8939" s="72">
        <v>1081.75</v>
      </c>
    </row>
    <row r="8940" spans="1:4" x14ac:dyDescent="0.25">
      <c r="A8940" s="71">
        <v>95650</v>
      </c>
      <c r="B8940" s="70" t="s">
        <v>8358</v>
      </c>
      <c r="C8940" s="71" t="s">
        <v>14</v>
      </c>
      <c r="D8940" s="72">
        <v>1578.26</v>
      </c>
    </row>
    <row r="8941" spans="1:4" x14ac:dyDescent="0.25">
      <c r="A8941" s="71">
        <v>95651</v>
      </c>
      <c r="B8941" s="70" t="s">
        <v>8359</v>
      </c>
      <c r="C8941" s="71" t="s">
        <v>14</v>
      </c>
      <c r="D8941" s="72">
        <v>2048.59</v>
      </c>
    </row>
    <row r="8942" spans="1:4" x14ac:dyDescent="0.25">
      <c r="A8942" s="71">
        <v>95652</v>
      </c>
      <c r="B8942" s="70" t="s">
        <v>8360</v>
      </c>
      <c r="C8942" s="71" t="s">
        <v>14</v>
      </c>
      <c r="D8942" s="72">
        <v>778.16</v>
      </c>
    </row>
    <row r="8943" spans="1:4" x14ac:dyDescent="0.25">
      <c r="A8943" s="71">
        <v>95653</v>
      </c>
      <c r="B8943" s="70" t="s">
        <v>8361</v>
      </c>
      <c r="C8943" s="71" t="s">
        <v>14</v>
      </c>
      <c r="D8943" s="72">
        <v>1376.86</v>
      </c>
    </row>
    <row r="8944" spans="1:4" x14ac:dyDescent="0.25">
      <c r="A8944" s="71">
        <v>95654</v>
      </c>
      <c r="B8944" s="70" t="s">
        <v>8362</v>
      </c>
      <c r="C8944" s="71" t="s">
        <v>14</v>
      </c>
      <c r="D8944" s="72">
        <v>2026.06</v>
      </c>
    </row>
    <row r="8945" spans="1:4" x14ac:dyDescent="0.25">
      <c r="A8945" s="71">
        <v>95655</v>
      </c>
      <c r="B8945" s="70" t="s">
        <v>8363</v>
      </c>
      <c r="C8945" s="71" t="s">
        <v>14</v>
      </c>
      <c r="D8945" s="72">
        <v>2641.57</v>
      </c>
    </row>
    <row r="8946" spans="1:4" x14ac:dyDescent="0.25">
      <c r="A8946" s="71">
        <v>95657</v>
      </c>
      <c r="B8946" s="70" t="s">
        <v>8364</v>
      </c>
      <c r="C8946" s="71" t="s">
        <v>14</v>
      </c>
      <c r="D8946" s="72">
        <v>298.89</v>
      </c>
    </row>
    <row r="8947" spans="1:4" x14ac:dyDescent="0.25">
      <c r="A8947" s="71">
        <v>95658</v>
      </c>
      <c r="B8947" s="70" t="s">
        <v>8365</v>
      </c>
      <c r="C8947" s="71" t="s">
        <v>14</v>
      </c>
      <c r="D8947" s="72">
        <v>543.36</v>
      </c>
    </row>
    <row r="8948" spans="1:4" x14ac:dyDescent="0.25">
      <c r="A8948" s="71">
        <v>95659</v>
      </c>
      <c r="B8948" s="70" t="s">
        <v>8366</v>
      </c>
      <c r="C8948" s="71" t="s">
        <v>14</v>
      </c>
      <c r="D8948" s="72">
        <v>808.73</v>
      </c>
    </row>
    <row r="8949" spans="1:4" x14ac:dyDescent="0.25">
      <c r="A8949" s="71">
        <v>95660</v>
      </c>
      <c r="B8949" s="70" t="s">
        <v>8367</v>
      </c>
      <c r="C8949" s="71" t="s">
        <v>14</v>
      </c>
      <c r="D8949" s="72">
        <v>1059.78</v>
      </c>
    </row>
    <row r="8950" spans="1:4" x14ac:dyDescent="0.25">
      <c r="A8950" s="71">
        <v>95661</v>
      </c>
      <c r="B8950" s="70" t="s">
        <v>8368</v>
      </c>
      <c r="C8950" s="71" t="s">
        <v>14</v>
      </c>
      <c r="D8950" s="72">
        <v>369.34</v>
      </c>
    </row>
    <row r="8951" spans="1:4" x14ac:dyDescent="0.25">
      <c r="A8951" s="71">
        <v>95662</v>
      </c>
      <c r="B8951" s="70" t="s">
        <v>8369</v>
      </c>
      <c r="C8951" s="71" t="s">
        <v>14</v>
      </c>
      <c r="D8951" s="72">
        <v>682.84</v>
      </c>
    </row>
    <row r="8952" spans="1:4" x14ac:dyDescent="0.25">
      <c r="A8952" s="71">
        <v>95663</v>
      </c>
      <c r="B8952" s="70" t="s">
        <v>8370</v>
      </c>
      <c r="C8952" s="71" t="s">
        <v>14</v>
      </c>
      <c r="D8952" s="72">
        <v>1021.51</v>
      </c>
    </row>
    <row r="8953" spans="1:4" x14ac:dyDescent="0.25">
      <c r="A8953" s="71">
        <v>95664</v>
      </c>
      <c r="B8953" s="70" t="s">
        <v>8371</v>
      </c>
      <c r="C8953" s="71" t="s">
        <v>14</v>
      </c>
      <c r="D8953" s="72">
        <v>1340.61</v>
      </c>
    </row>
    <row r="8954" spans="1:4" x14ac:dyDescent="0.25">
      <c r="A8954" s="71">
        <v>95665</v>
      </c>
      <c r="B8954" s="70" t="s">
        <v>8372</v>
      </c>
      <c r="C8954" s="71" t="s">
        <v>14</v>
      </c>
      <c r="D8954" s="72">
        <v>332.79</v>
      </c>
    </row>
    <row r="8955" spans="1:4" x14ac:dyDescent="0.25">
      <c r="A8955" s="71">
        <v>95666</v>
      </c>
      <c r="B8955" s="70" t="s">
        <v>8373</v>
      </c>
      <c r="C8955" s="71" t="s">
        <v>14</v>
      </c>
      <c r="D8955" s="72">
        <v>586.87</v>
      </c>
    </row>
    <row r="8956" spans="1:4" x14ac:dyDescent="0.25">
      <c r="A8956" s="71">
        <v>95667</v>
      </c>
      <c r="B8956" s="70" t="s">
        <v>8374</v>
      </c>
      <c r="C8956" s="71" t="s">
        <v>14</v>
      </c>
      <c r="D8956" s="72">
        <v>868.69</v>
      </c>
    </row>
    <row r="8957" spans="1:4" x14ac:dyDescent="0.25">
      <c r="A8957" s="71">
        <v>95668</v>
      </c>
      <c r="B8957" s="70" t="s">
        <v>8375</v>
      </c>
      <c r="C8957" s="71" t="s">
        <v>14</v>
      </c>
      <c r="D8957" s="72">
        <v>1134.25</v>
      </c>
    </row>
    <row r="8958" spans="1:4" x14ac:dyDescent="0.25">
      <c r="A8958" s="71">
        <v>95669</v>
      </c>
      <c r="B8958" s="70" t="s">
        <v>8376</v>
      </c>
      <c r="C8958" s="71" t="s">
        <v>14</v>
      </c>
      <c r="D8958" s="72">
        <v>398.97</v>
      </c>
    </row>
    <row r="8959" spans="1:4" x14ac:dyDescent="0.25">
      <c r="A8959" s="71">
        <v>95670</v>
      </c>
      <c r="B8959" s="70" t="s">
        <v>8377</v>
      </c>
      <c r="C8959" s="71" t="s">
        <v>14</v>
      </c>
      <c r="D8959" s="72">
        <v>717.97</v>
      </c>
    </row>
    <row r="8960" spans="1:4" x14ac:dyDescent="0.25">
      <c r="A8960" s="71">
        <v>95671</v>
      </c>
      <c r="B8960" s="70" t="s">
        <v>8378</v>
      </c>
      <c r="C8960" s="71" t="s">
        <v>14</v>
      </c>
      <c r="D8960" s="72">
        <v>1068.3800000000001</v>
      </c>
    </row>
    <row r="8961" spans="1:4" x14ac:dyDescent="0.25">
      <c r="A8961" s="71">
        <v>95672</v>
      </c>
      <c r="B8961" s="70" t="s">
        <v>8379</v>
      </c>
      <c r="C8961" s="71" t="s">
        <v>14</v>
      </c>
      <c r="D8961" s="72">
        <v>1398.09</v>
      </c>
    </row>
    <row r="8962" spans="1:4" x14ac:dyDescent="0.25">
      <c r="A8962" s="71">
        <v>97741</v>
      </c>
      <c r="B8962" s="70" t="s">
        <v>8380</v>
      </c>
      <c r="C8962" s="71" t="s">
        <v>14</v>
      </c>
      <c r="D8962" s="72">
        <v>153.21</v>
      </c>
    </row>
    <row r="8963" spans="1:4" x14ac:dyDescent="0.25">
      <c r="A8963" s="71">
        <v>95641</v>
      </c>
      <c r="B8963" s="70" t="s">
        <v>8381</v>
      </c>
      <c r="C8963" s="71" t="s">
        <v>14</v>
      </c>
      <c r="D8963" s="72">
        <v>271.89</v>
      </c>
    </row>
    <row r="8964" spans="1:4" x14ac:dyDescent="0.25">
      <c r="A8964" s="71">
        <v>95642</v>
      </c>
      <c r="B8964" s="70" t="s">
        <v>8382</v>
      </c>
      <c r="C8964" s="71" t="s">
        <v>14</v>
      </c>
      <c r="D8964" s="72">
        <v>401.88</v>
      </c>
    </row>
    <row r="8965" spans="1:4" x14ac:dyDescent="0.25">
      <c r="A8965" s="71">
        <v>95643</v>
      </c>
      <c r="B8965" s="70" t="s">
        <v>8383</v>
      </c>
      <c r="C8965" s="71" t="s">
        <v>14</v>
      </c>
      <c r="D8965" s="72">
        <v>525.19000000000005</v>
      </c>
    </row>
    <row r="8966" spans="1:4" x14ac:dyDescent="0.25">
      <c r="A8966" s="71">
        <v>95644</v>
      </c>
      <c r="B8966" s="70" t="s">
        <v>8384</v>
      </c>
      <c r="C8966" s="71" t="s">
        <v>14</v>
      </c>
      <c r="D8966" s="72">
        <v>198.83</v>
      </c>
    </row>
    <row r="8967" spans="1:4" x14ac:dyDescent="0.25">
      <c r="A8967" s="71">
        <v>95645</v>
      </c>
      <c r="B8967" s="70" t="s">
        <v>8385</v>
      </c>
      <c r="C8967" s="71" t="s">
        <v>14</v>
      </c>
      <c r="D8967" s="72">
        <v>362.17</v>
      </c>
    </row>
    <row r="8968" spans="1:4" x14ac:dyDescent="0.25">
      <c r="A8968" s="71">
        <v>95646</v>
      </c>
      <c r="B8968" s="70" t="s">
        <v>8386</v>
      </c>
      <c r="C8968" s="71" t="s">
        <v>14</v>
      </c>
      <c r="D8968" s="72">
        <v>539.74</v>
      </c>
    </row>
    <row r="8969" spans="1:4" x14ac:dyDescent="0.25">
      <c r="A8969" s="71">
        <v>95647</v>
      </c>
      <c r="B8969" s="70" t="s">
        <v>8387</v>
      </c>
      <c r="C8969" s="71" t="s">
        <v>14</v>
      </c>
      <c r="D8969" s="72">
        <v>707.06</v>
      </c>
    </row>
    <row r="8970" spans="1:4" x14ac:dyDescent="0.25">
      <c r="A8970" s="71">
        <v>95636</v>
      </c>
      <c r="B8970" s="70" t="s">
        <v>8388</v>
      </c>
      <c r="C8970" s="71" t="s">
        <v>14</v>
      </c>
      <c r="D8970" s="72">
        <v>366.12</v>
      </c>
    </row>
    <row r="8971" spans="1:4" x14ac:dyDescent="0.25">
      <c r="A8971" s="71">
        <v>95637</v>
      </c>
      <c r="B8971" s="70" t="s">
        <v>8389</v>
      </c>
      <c r="C8971" s="71" t="s">
        <v>14</v>
      </c>
      <c r="D8971" s="72">
        <v>488.21</v>
      </c>
    </row>
    <row r="8972" spans="1:4" x14ac:dyDescent="0.25">
      <c r="A8972" s="71">
        <v>95638</v>
      </c>
      <c r="B8972" s="70" t="s">
        <v>8390</v>
      </c>
      <c r="C8972" s="71" t="s">
        <v>14</v>
      </c>
      <c r="D8972" s="72">
        <v>604.01</v>
      </c>
    </row>
    <row r="8973" spans="1:4" x14ac:dyDescent="0.25">
      <c r="A8973" s="71">
        <v>95639</v>
      </c>
      <c r="B8973" s="70" t="s">
        <v>8391</v>
      </c>
      <c r="C8973" s="71" t="s">
        <v>14</v>
      </c>
      <c r="D8973" s="72">
        <v>834.52</v>
      </c>
    </row>
    <row r="8974" spans="1:4" x14ac:dyDescent="0.25">
      <c r="A8974" s="71">
        <v>95634</v>
      </c>
      <c r="B8974" s="70" t="s">
        <v>8392</v>
      </c>
      <c r="C8974" s="71" t="s">
        <v>14</v>
      </c>
      <c r="D8974" s="72">
        <v>197.11</v>
      </c>
    </row>
    <row r="8975" spans="1:4" x14ac:dyDescent="0.25">
      <c r="A8975" s="71">
        <v>95635</v>
      </c>
      <c r="B8975" s="70" t="s">
        <v>8393</v>
      </c>
      <c r="C8975" s="71" t="s">
        <v>14</v>
      </c>
      <c r="D8975" s="72">
        <v>206.9</v>
      </c>
    </row>
    <row r="8976" spans="1:4" x14ac:dyDescent="0.25">
      <c r="A8976" s="71">
        <v>98751</v>
      </c>
      <c r="B8976" s="70" t="s">
        <v>8394</v>
      </c>
      <c r="C8976" s="71" t="s">
        <v>16</v>
      </c>
      <c r="D8976" s="72">
        <v>129.88999999999999</v>
      </c>
    </row>
    <row r="8977" spans="1:4" x14ac:dyDescent="0.25">
      <c r="A8977" s="71">
        <v>98746</v>
      </c>
      <c r="B8977" s="70" t="s">
        <v>8395</v>
      </c>
      <c r="C8977" s="71" t="s">
        <v>16</v>
      </c>
      <c r="D8977" s="72">
        <v>62.77</v>
      </c>
    </row>
    <row r="8978" spans="1:4" x14ac:dyDescent="0.25">
      <c r="A8978" s="71">
        <v>98753</v>
      </c>
      <c r="B8978" s="70" t="s">
        <v>8396</v>
      </c>
      <c r="C8978" s="71" t="s">
        <v>16</v>
      </c>
      <c r="D8978" s="72">
        <v>236.69</v>
      </c>
    </row>
    <row r="8979" spans="1:4" x14ac:dyDescent="0.25">
      <c r="A8979" s="71">
        <v>98750</v>
      </c>
      <c r="B8979" s="70" t="s">
        <v>8397</v>
      </c>
      <c r="C8979" s="71" t="s">
        <v>16</v>
      </c>
      <c r="D8979" s="72">
        <v>90.39</v>
      </c>
    </row>
    <row r="8980" spans="1:4" x14ac:dyDescent="0.25">
      <c r="A8980" s="71">
        <v>98749</v>
      </c>
      <c r="B8980" s="70" t="s">
        <v>8398</v>
      </c>
      <c r="C8980" s="71" t="s">
        <v>16</v>
      </c>
      <c r="D8980" s="72">
        <v>75.260000000000005</v>
      </c>
    </row>
    <row r="8981" spans="1:4" x14ac:dyDescent="0.25">
      <c r="A8981" s="71">
        <v>98752</v>
      </c>
      <c r="B8981" s="70" t="s">
        <v>8399</v>
      </c>
      <c r="C8981" s="71" t="s">
        <v>16</v>
      </c>
      <c r="D8981" s="72">
        <v>177.48</v>
      </c>
    </row>
    <row r="8982" spans="1:4" x14ac:dyDescent="0.25">
      <c r="A8982" s="71">
        <v>98529</v>
      </c>
      <c r="B8982" s="70" t="s">
        <v>8400</v>
      </c>
      <c r="C8982" s="71" t="s">
        <v>14</v>
      </c>
      <c r="D8982" s="72">
        <v>73.33</v>
      </c>
    </row>
    <row r="8983" spans="1:4" x14ac:dyDescent="0.25">
      <c r="A8983" s="71">
        <v>98530</v>
      </c>
      <c r="B8983" s="70" t="s">
        <v>8401</v>
      </c>
      <c r="C8983" s="71" t="s">
        <v>14</v>
      </c>
      <c r="D8983" s="72">
        <v>143.93</v>
      </c>
    </row>
    <row r="8984" spans="1:4" x14ac:dyDescent="0.25">
      <c r="A8984" s="71">
        <v>98531</v>
      </c>
      <c r="B8984" s="70" t="s">
        <v>8402</v>
      </c>
      <c r="C8984" s="71" t="s">
        <v>14</v>
      </c>
      <c r="D8984" s="72">
        <v>383.84</v>
      </c>
    </row>
    <row r="8985" spans="1:4" x14ac:dyDescent="0.25">
      <c r="A8985" s="71">
        <v>98524</v>
      </c>
      <c r="B8985" s="70" t="s">
        <v>8403</v>
      </c>
      <c r="C8985" s="71" t="s">
        <v>37</v>
      </c>
      <c r="D8985" s="72">
        <v>4.42</v>
      </c>
    </row>
    <row r="8986" spans="1:4" x14ac:dyDescent="0.25">
      <c r="A8986" s="71">
        <v>98525</v>
      </c>
      <c r="B8986" s="70" t="s">
        <v>8404</v>
      </c>
      <c r="C8986" s="71" t="s">
        <v>37</v>
      </c>
      <c r="D8986" s="72">
        <v>0.66</v>
      </c>
    </row>
    <row r="8987" spans="1:4" x14ac:dyDescent="0.25">
      <c r="A8987" s="71">
        <v>98533</v>
      </c>
      <c r="B8987" s="70" t="s">
        <v>8405</v>
      </c>
      <c r="C8987" s="71" t="s">
        <v>14</v>
      </c>
      <c r="D8987" s="72">
        <v>114.12</v>
      </c>
    </row>
    <row r="8988" spans="1:4" x14ac:dyDescent="0.25">
      <c r="A8988" s="71">
        <v>98534</v>
      </c>
      <c r="B8988" s="70" t="s">
        <v>8406</v>
      </c>
      <c r="C8988" s="71" t="s">
        <v>14</v>
      </c>
      <c r="D8988" s="72">
        <v>315.61</v>
      </c>
    </row>
    <row r="8989" spans="1:4" x14ac:dyDescent="0.25">
      <c r="A8989" s="71">
        <v>98535</v>
      </c>
      <c r="B8989" s="70" t="s">
        <v>8407</v>
      </c>
      <c r="C8989" s="71" t="s">
        <v>14</v>
      </c>
      <c r="D8989" s="72">
        <v>662.24</v>
      </c>
    </row>
    <row r="8990" spans="1:4" x14ac:dyDescent="0.25">
      <c r="A8990" s="71">
        <v>98532</v>
      </c>
      <c r="B8990" s="70" t="s">
        <v>8408</v>
      </c>
      <c r="C8990" s="71" t="s">
        <v>14</v>
      </c>
      <c r="D8990" s="72">
        <v>30.15</v>
      </c>
    </row>
    <row r="8991" spans="1:4" x14ac:dyDescent="0.25">
      <c r="A8991" s="71">
        <v>98526</v>
      </c>
      <c r="B8991" s="70" t="s">
        <v>8409</v>
      </c>
      <c r="C8991" s="71" t="s">
        <v>14</v>
      </c>
      <c r="D8991" s="72">
        <v>130.19999999999999</v>
      </c>
    </row>
    <row r="8992" spans="1:4" x14ac:dyDescent="0.25">
      <c r="A8992" s="71">
        <v>98527</v>
      </c>
      <c r="B8992" s="70" t="s">
        <v>8410</v>
      </c>
      <c r="C8992" s="71" t="s">
        <v>14</v>
      </c>
      <c r="D8992" s="72">
        <v>216.08</v>
      </c>
    </row>
    <row r="8993" spans="1:4" x14ac:dyDescent="0.25">
      <c r="A8993" s="71">
        <v>98528</v>
      </c>
      <c r="B8993" s="70" t="s">
        <v>8411</v>
      </c>
      <c r="C8993" s="71" t="s">
        <v>14</v>
      </c>
      <c r="D8993" s="72">
        <v>284.77999999999997</v>
      </c>
    </row>
    <row r="8994" spans="1:4" x14ac:dyDescent="0.25">
      <c r="A8994" s="71">
        <v>94232</v>
      </c>
      <c r="B8994" s="70" t="s">
        <v>8412</v>
      </c>
      <c r="C8994" s="71" t="s">
        <v>14</v>
      </c>
      <c r="D8994" s="72">
        <v>2.69</v>
      </c>
    </row>
    <row r="8995" spans="1:4" x14ac:dyDescent="0.25">
      <c r="A8995" s="71">
        <v>100434</v>
      </c>
      <c r="B8995" s="70" t="s">
        <v>8413</v>
      </c>
      <c r="C8995" s="71" t="s">
        <v>16</v>
      </c>
      <c r="D8995" s="72">
        <v>164.7</v>
      </c>
    </row>
    <row r="8996" spans="1:4" x14ac:dyDescent="0.25">
      <c r="A8996" s="71">
        <v>94229</v>
      </c>
      <c r="B8996" s="70" t="s">
        <v>8414</v>
      </c>
      <c r="C8996" s="71" t="s">
        <v>16</v>
      </c>
      <c r="D8996" s="72">
        <v>147.43</v>
      </c>
    </row>
    <row r="8997" spans="1:4" x14ac:dyDescent="0.25">
      <c r="A8997" s="71">
        <v>94227</v>
      </c>
      <c r="B8997" s="70" t="s">
        <v>8415</v>
      </c>
      <c r="C8997" s="71" t="s">
        <v>16</v>
      </c>
      <c r="D8997" s="72">
        <v>56.07</v>
      </c>
    </row>
    <row r="8998" spans="1:4" x14ac:dyDescent="0.25">
      <c r="A8998" s="71">
        <v>94228</v>
      </c>
      <c r="B8998" s="70" t="s">
        <v>8416</v>
      </c>
      <c r="C8998" s="71" t="s">
        <v>16</v>
      </c>
      <c r="D8998" s="72">
        <v>76.400000000000006</v>
      </c>
    </row>
    <row r="8999" spans="1:4" x14ac:dyDescent="0.25">
      <c r="A8999" s="71">
        <v>94219</v>
      </c>
      <c r="B8999" s="70" t="s">
        <v>8417</v>
      </c>
      <c r="C8999" s="71" t="s">
        <v>16</v>
      </c>
      <c r="D8999" s="72">
        <v>34.46</v>
      </c>
    </row>
    <row r="9000" spans="1:4" x14ac:dyDescent="0.25">
      <c r="A9000" s="71">
        <v>94220</v>
      </c>
      <c r="B9000" s="70" t="s">
        <v>8418</v>
      </c>
      <c r="C9000" s="71" t="s">
        <v>16</v>
      </c>
      <c r="D9000" s="72">
        <v>62.06</v>
      </c>
    </row>
    <row r="9001" spans="1:4" x14ac:dyDescent="0.25">
      <c r="A9001" s="71">
        <v>100326</v>
      </c>
      <c r="B9001" s="70" t="s">
        <v>8419</v>
      </c>
      <c r="C9001" s="71" t="s">
        <v>16</v>
      </c>
      <c r="D9001" s="72">
        <v>0</v>
      </c>
    </row>
    <row r="9002" spans="1:4" x14ac:dyDescent="0.25">
      <c r="A9002" s="71">
        <v>94221</v>
      </c>
      <c r="B9002" s="70" t="s">
        <v>8420</v>
      </c>
      <c r="C9002" s="71" t="s">
        <v>16</v>
      </c>
      <c r="D9002" s="72">
        <v>28</v>
      </c>
    </row>
    <row r="9003" spans="1:4" x14ac:dyDescent="0.25">
      <c r="A9003" s="71">
        <v>94222</v>
      </c>
      <c r="B9003" s="70" t="s">
        <v>8421</v>
      </c>
      <c r="C9003" s="71" t="s">
        <v>16</v>
      </c>
      <c r="D9003" s="72">
        <v>55.6</v>
      </c>
    </row>
    <row r="9004" spans="1:4" x14ac:dyDescent="0.25">
      <c r="A9004" s="71">
        <v>94451</v>
      </c>
      <c r="B9004" s="70" t="s">
        <v>8422</v>
      </c>
      <c r="C9004" s="71" t="s">
        <v>16</v>
      </c>
      <c r="D9004" s="72">
        <v>87.86</v>
      </c>
    </row>
    <row r="9005" spans="1:4" x14ac:dyDescent="0.25">
      <c r="A9005" s="71">
        <v>94223</v>
      </c>
      <c r="B9005" s="70" t="s">
        <v>8423</v>
      </c>
      <c r="C9005" s="71" t="s">
        <v>16</v>
      </c>
      <c r="D9005" s="72">
        <v>78.31</v>
      </c>
    </row>
    <row r="9006" spans="1:4" x14ac:dyDescent="0.25">
      <c r="A9006" s="71">
        <v>100325</v>
      </c>
      <c r="B9006" s="70" t="s">
        <v>8424</v>
      </c>
      <c r="C9006" s="71" t="s">
        <v>16</v>
      </c>
      <c r="D9006" s="72">
        <v>85.28</v>
      </c>
    </row>
    <row r="9007" spans="1:4" x14ac:dyDescent="0.25">
      <c r="A9007" s="71">
        <v>94224</v>
      </c>
      <c r="B9007" s="70" t="s">
        <v>8425</v>
      </c>
      <c r="C9007" s="71" t="s">
        <v>16</v>
      </c>
      <c r="D9007" s="72">
        <v>25.18</v>
      </c>
    </row>
    <row r="9008" spans="1:4" x14ac:dyDescent="0.25">
      <c r="A9008" s="71">
        <v>102653</v>
      </c>
      <c r="B9008" s="70" t="s">
        <v>8426</v>
      </c>
      <c r="C9008" s="71" t="s">
        <v>37</v>
      </c>
      <c r="D9008" s="72">
        <v>0</v>
      </c>
    </row>
    <row r="9009" spans="1:4" x14ac:dyDescent="0.25">
      <c r="A9009" s="71">
        <v>100330</v>
      </c>
      <c r="B9009" s="70" t="s">
        <v>19514</v>
      </c>
      <c r="C9009" s="71" t="s">
        <v>37</v>
      </c>
      <c r="D9009" s="72">
        <v>19.89</v>
      </c>
    </row>
    <row r="9010" spans="1:4" x14ac:dyDescent="0.25">
      <c r="A9010" s="71">
        <v>100331</v>
      </c>
      <c r="B9010" s="70" t="s">
        <v>19515</v>
      </c>
      <c r="C9010" s="71" t="s">
        <v>37</v>
      </c>
      <c r="D9010" s="72">
        <v>25.48</v>
      </c>
    </row>
    <row r="9011" spans="1:4" x14ac:dyDescent="0.25">
      <c r="A9011" s="71">
        <v>100328</v>
      </c>
      <c r="B9011" s="70" t="s">
        <v>19516</v>
      </c>
      <c r="C9011" s="71" t="s">
        <v>37</v>
      </c>
      <c r="D9011" s="72">
        <v>14.65</v>
      </c>
    </row>
    <row r="9012" spans="1:4" x14ac:dyDescent="0.25">
      <c r="A9012" s="71">
        <v>100329</v>
      </c>
      <c r="B9012" s="70" t="s">
        <v>19517</v>
      </c>
      <c r="C9012" s="71" t="s">
        <v>37</v>
      </c>
      <c r="D9012" s="72">
        <v>17.93</v>
      </c>
    </row>
    <row r="9013" spans="1:4" x14ac:dyDescent="0.25">
      <c r="A9013" s="71">
        <v>94231</v>
      </c>
      <c r="B9013" s="70" t="s">
        <v>8427</v>
      </c>
      <c r="C9013" s="71" t="s">
        <v>16</v>
      </c>
      <c r="D9013" s="72">
        <v>46.2</v>
      </c>
    </row>
    <row r="9014" spans="1:4" x14ac:dyDescent="0.25">
      <c r="A9014" s="71">
        <v>100435</v>
      </c>
      <c r="B9014" s="70" t="s">
        <v>8428</v>
      </c>
      <c r="C9014" s="71" t="s">
        <v>16</v>
      </c>
      <c r="D9014" s="72">
        <v>62.94</v>
      </c>
    </row>
    <row r="9015" spans="1:4" x14ac:dyDescent="0.25">
      <c r="A9015" s="71">
        <v>100327</v>
      </c>
      <c r="B9015" s="70" t="s">
        <v>8429</v>
      </c>
      <c r="C9015" s="71" t="s">
        <v>16</v>
      </c>
      <c r="D9015" s="72">
        <v>52.31</v>
      </c>
    </row>
    <row r="9016" spans="1:4" x14ac:dyDescent="0.25">
      <c r="A9016" s="71">
        <v>94226</v>
      </c>
      <c r="B9016" s="70" t="s">
        <v>8430</v>
      </c>
      <c r="C9016" s="71" t="s">
        <v>37</v>
      </c>
      <c r="D9016" s="72">
        <v>20.36</v>
      </c>
    </row>
    <row r="9017" spans="1:4" x14ac:dyDescent="0.25">
      <c r="A9017" s="71">
        <v>94201</v>
      </c>
      <c r="B9017" s="70" t="s">
        <v>8431</v>
      </c>
      <c r="C9017" s="71" t="s">
        <v>37</v>
      </c>
      <c r="D9017" s="72">
        <v>58.61</v>
      </c>
    </row>
    <row r="9018" spans="1:4" x14ac:dyDescent="0.25">
      <c r="A9018" s="71">
        <v>94204</v>
      </c>
      <c r="B9018" s="70" t="s">
        <v>8432</v>
      </c>
      <c r="C9018" s="71" t="s">
        <v>37</v>
      </c>
      <c r="D9018" s="72">
        <v>64.180000000000007</v>
      </c>
    </row>
    <row r="9019" spans="1:4" x14ac:dyDescent="0.25">
      <c r="A9019" s="71">
        <v>94447</v>
      </c>
      <c r="B9019" s="70" t="s">
        <v>8433</v>
      </c>
      <c r="C9019" s="71" t="s">
        <v>37</v>
      </c>
      <c r="D9019" s="72">
        <v>58.61</v>
      </c>
    </row>
    <row r="9020" spans="1:4" x14ac:dyDescent="0.25">
      <c r="A9020" s="71">
        <v>94448</v>
      </c>
      <c r="B9020" s="70" t="s">
        <v>8434</v>
      </c>
      <c r="C9020" s="71" t="s">
        <v>37</v>
      </c>
      <c r="D9020" s="72">
        <v>64.180000000000007</v>
      </c>
    </row>
    <row r="9021" spans="1:4" x14ac:dyDescent="0.25">
      <c r="A9021" s="71">
        <v>94445</v>
      </c>
      <c r="B9021" s="70" t="s">
        <v>8435</v>
      </c>
      <c r="C9021" s="71" t="s">
        <v>37</v>
      </c>
      <c r="D9021" s="72">
        <v>58.61</v>
      </c>
    </row>
    <row r="9022" spans="1:4" x14ac:dyDescent="0.25">
      <c r="A9022" s="71">
        <v>94446</v>
      </c>
      <c r="B9022" s="70" t="s">
        <v>8436</v>
      </c>
      <c r="C9022" s="71" t="s">
        <v>37</v>
      </c>
      <c r="D9022" s="72">
        <v>64.180000000000007</v>
      </c>
    </row>
    <row r="9023" spans="1:4" x14ac:dyDescent="0.25">
      <c r="A9023" s="71">
        <v>94440</v>
      </c>
      <c r="B9023" s="70" t="s">
        <v>8437</v>
      </c>
      <c r="C9023" s="71" t="s">
        <v>37</v>
      </c>
      <c r="D9023" s="72">
        <v>41.38</v>
      </c>
    </row>
    <row r="9024" spans="1:4" x14ac:dyDescent="0.25">
      <c r="A9024" s="71">
        <v>94441</v>
      </c>
      <c r="B9024" s="70" t="s">
        <v>8438</v>
      </c>
      <c r="C9024" s="71" t="s">
        <v>37</v>
      </c>
      <c r="D9024" s="72">
        <v>44.67</v>
      </c>
    </row>
    <row r="9025" spans="1:4" x14ac:dyDescent="0.25">
      <c r="A9025" s="71">
        <v>94195</v>
      </c>
      <c r="B9025" s="70" t="s">
        <v>8439</v>
      </c>
      <c r="C9025" s="71" t="s">
        <v>37</v>
      </c>
      <c r="D9025" s="72">
        <v>41.38</v>
      </c>
    </row>
    <row r="9026" spans="1:4" x14ac:dyDescent="0.25">
      <c r="A9026" s="71">
        <v>94198</v>
      </c>
      <c r="B9026" s="70" t="s">
        <v>8440</v>
      </c>
      <c r="C9026" s="71" t="s">
        <v>37</v>
      </c>
      <c r="D9026" s="72">
        <v>44.67</v>
      </c>
    </row>
    <row r="9027" spans="1:4" x14ac:dyDescent="0.25">
      <c r="A9027" s="71">
        <v>94442</v>
      </c>
      <c r="B9027" s="70" t="s">
        <v>8441</v>
      </c>
      <c r="C9027" s="71" t="s">
        <v>37</v>
      </c>
      <c r="D9027" s="72">
        <v>41.38</v>
      </c>
    </row>
    <row r="9028" spans="1:4" x14ac:dyDescent="0.25">
      <c r="A9028" s="71">
        <v>94443</v>
      </c>
      <c r="B9028" s="70" t="s">
        <v>8442</v>
      </c>
      <c r="C9028" s="71" t="s">
        <v>37</v>
      </c>
      <c r="D9028" s="72">
        <v>44.67</v>
      </c>
    </row>
    <row r="9029" spans="1:4" x14ac:dyDescent="0.25">
      <c r="A9029" s="71">
        <v>94213</v>
      </c>
      <c r="B9029" s="70" t="s">
        <v>8443</v>
      </c>
      <c r="C9029" s="71" t="s">
        <v>37</v>
      </c>
      <c r="D9029" s="72">
        <v>68.75</v>
      </c>
    </row>
    <row r="9030" spans="1:4" x14ac:dyDescent="0.25">
      <c r="A9030" s="71">
        <v>94189</v>
      </c>
      <c r="B9030" s="70" t="s">
        <v>8444</v>
      </c>
      <c r="C9030" s="71" t="s">
        <v>37</v>
      </c>
      <c r="D9030" s="72">
        <v>47.85</v>
      </c>
    </row>
    <row r="9031" spans="1:4" x14ac:dyDescent="0.25">
      <c r="A9031" s="71">
        <v>94192</v>
      </c>
      <c r="B9031" s="70" t="s">
        <v>8445</v>
      </c>
      <c r="C9031" s="71" t="s">
        <v>37</v>
      </c>
      <c r="D9031" s="72">
        <v>50.33</v>
      </c>
    </row>
    <row r="9032" spans="1:4" x14ac:dyDescent="0.25">
      <c r="A9032" s="71">
        <v>94444</v>
      </c>
      <c r="B9032" s="70" t="s">
        <v>8446</v>
      </c>
      <c r="C9032" s="71" t="s">
        <v>37</v>
      </c>
      <c r="D9032" s="72">
        <v>610.94000000000005</v>
      </c>
    </row>
    <row r="9033" spans="1:4" x14ac:dyDescent="0.25">
      <c r="A9033" s="71">
        <v>94218</v>
      </c>
      <c r="B9033" s="70" t="s">
        <v>8447</v>
      </c>
      <c r="C9033" s="71" t="s">
        <v>37</v>
      </c>
      <c r="D9033" s="72">
        <v>122.82</v>
      </c>
    </row>
    <row r="9034" spans="1:4" x14ac:dyDescent="0.25">
      <c r="A9034" s="71">
        <v>94216</v>
      </c>
      <c r="B9034" s="70" t="s">
        <v>8448</v>
      </c>
      <c r="C9034" s="71" t="s">
        <v>37</v>
      </c>
      <c r="D9034" s="72">
        <v>200.06</v>
      </c>
    </row>
    <row r="9035" spans="1:4" x14ac:dyDescent="0.25">
      <c r="A9035" s="71">
        <v>94449</v>
      </c>
      <c r="B9035" s="70" t="s">
        <v>8449</v>
      </c>
      <c r="C9035" s="71" t="s">
        <v>37</v>
      </c>
      <c r="D9035" s="72">
        <v>62.72</v>
      </c>
    </row>
    <row r="9036" spans="1:4" x14ac:dyDescent="0.25">
      <c r="A9036" s="71">
        <v>94210</v>
      </c>
      <c r="B9036" s="70" t="s">
        <v>8450</v>
      </c>
      <c r="C9036" s="71" t="s">
        <v>37</v>
      </c>
      <c r="D9036" s="72">
        <v>49.42</v>
      </c>
    </row>
    <row r="9037" spans="1:4" x14ac:dyDescent="0.25">
      <c r="A9037" s="71">
        <v>94207</v>
      </c>
      <c r="B9037" s="70" t="s">
        <v>8451</v>
      </c>
      <c r="C9037" s="71" t="s">
        <v>37</v>
      </c>
      <c r="D9037" s="72">
        <v>46.46</v>
      </c>
    </row>
    <row r="9038" spans="1:4" x14ac:dyDescent="0.25">
      <c r="A9038" s="71">
        <v>102109</v>
      </c>
      <c r="B9038" s="70" t="s">
        <v>8452</v>
      </c>
      <c r="C9038" s="71" t="s">
        <v>14</v>
      </c>
      <c r="D9038" s="72">
        <v>86.3</v>
      </c>
    </row>
    <row r="9039" spans="1:4" x14ac:dyDescent="0.25">
      <c r="A9039" s="71">
        <v>102110</v>
      </c>
      <c r="B9039" s="70" t="s">
        <v>8453</v>
      </c>
      <c r="C9039" s="71" t="s">
        <v>14</v>
      </c>
      <c r="D9039" s="72">
        <v>300.70999999999998</v>
      </c>
    </row>
    <row r="9040" spans="1:4" x14ac:dyDescent="0.25">
      <c r="A9040" s="71">
        <v>103656</v>
      </c>
      <c r="B9040" s="70" t="s">
        <v>8454</v>
      </c>
      <c r="C9040" s="71" t="s">
        <v>14</v>
      </c>
      <c r="D9040" s="72">
        <v>184524.22</v>
      </c>
    </row>
    <row r="9041" spans="1:4" x14ac:dyDescent="0.25">
      <c r="A9041" s="71">
        <v>102105</v>
      </c>
      <c r="B9041" s="70" t="s">
        <v>8455</v>
      </c>
      <c r="C9041" s="71" t="s">
        <v>14</v>
      </c>
      <c r="D9041" s="72">
        <v>28946.36</v>
      </c>
    </row>
    <row r="9042" spans="1:4" x14ac:dyDescent="0.25">
      <c r="A9042" s="71">
        <v>102106</v>
      </c>
      <c r="B9042" s="70" t="s">
        <v>8456</v>
      </c>
      <c r="C9042" s="71" t="s">
        <v>14</v>
      </c>
      <c r="D9042" s="72">
        <v>36379.800000000003</v>
      </c>
    </row>
    <row r="9043" spans="1:4" x14ac:dyDescent="0.25">
      <c r="A9043" s="71">
        <v>102107</v>
      </c>
      <c r="B9043" s="70" t="s">
        <v>8457</v>
      </c>
      <c r="C9043" s="71" t="s">
        <v>14</v>
      </c>
      <c r="D9043" s="72">
        <v>50860.6</v>
      </c>
    </row>
    <row r="9044" spans="1:4" x14ac:dyDescent="0.25">
      <c r="A9044" s="71">
        <v>102102</v>
      </c>
      <c r="B9044" s="70" t="s">
        <v>8458</v>
      </c>
      <c r="C9044" s="71" t="s">
        <v>14</v>
      </c>
      <c r="D9044" s="72">
        <v>16398.509999999998</v>
      </c>
    </row>
    <row r="9045" spans="1:4" x14ac:dyDescent="0.25">
      <c r="A9045" s="71">
        <v>102108</v>
      </c>
      <c r="B9045" s="70" t="s">
        <v>8459</v>
      </c>
      <c r="C9045" s="71" t="s">
        <v>14</v>
      </c>
      <c r="D9045" s="72">
        <v>59266.73</v>
      </c>
    </row>
    <row r="9046" spans="1:4" x14ac:dyDescent="0.25">
      <c r="A9046" s="71">
        <v>102103</v>
      </c>
      <c r="B9046" s="70" t="s">
        <v>8460</v>
      </c>
      <c r="C9046" s="71" t="s">
        <v>14</v>
      </c>
      <c r="D9046" s="72">
        <v>18272.990000000002</v>
      </c>
    </row>
    <row r="9047" spans="1:4" x14ac:dyDescent="0.25">
      <c r="A9047" s="71">
        <v>103654</v>
      </c>
      <c r="B9047" s="70" t="s">
        <v>8461</v>
      </c>
      <c r="C9047" s="71" t="s">
        <v>14</v>
      </c>
      <c r="D9047" s="72">
        <v>96250.35</v>
      </c>
    </row>
    <row r="9048" spans="1:4" x14ac:dyDescent="0.25">
      <c r="A9048" s="71">
        <v>102104</v>
      </c>
      <c r="B9048" s="70" t="s">
        <v>8462</v>
      </c>
      <c r="C9048" s="71" t="s">
        <v>14</v>
      </c>
      <c r="D9048" s="72">
        <v>23507.29</v>
      </c>
    </row>
    <row r="9049" spans="1:4" x14ac:dyDescent="0.25">
      <c r="A9049" s="71">
        <v>103655</v>
      </c>
      <c r="B9049" s="70" t="s">
        <v>8463</v>
      </c>
      <c r="C9049" s="71" t="s">
        <v>14</v>
      </c>
      <c r="D9049" s="72">
        <v>131911.89000000001</v>
      </c>
    </row>
    <row r="9050" spans="1:4" x14ac:dyDescent="0.25">
      <c r="A9050" s="71">
        <v>105473</v>
      </c>
      <c r="B9050" s="70" t="s">
        <v>8464</v>
      </c>
      <c r="C9050" s="71" t="s">
        <v>8465</v>
      </c>
      <c r="D9050" s="72">
        <v>0</v>
      </c>
    </row>
    <row r="9051" spans="1:4" x14ac:dyDescent="0.25">
      <c r="A9051" s="71">
        <v>105414</v>
      </c>
      <c r="B9051" s="70" t="s">
        <v>8466</v>
      </c>
      <c r="C9051" s="71" t="s">
        <v>8465</v>
      </c>
      <c r="D9051" s="72">
        <v>0</v>
      </c>
    </row>
    <row r="9052" spans="1:4" x14ac:dyDescent="0.25">
      <c r="A9052" s="71">
        <v>105424</v>
      </c>
      <c r="B9052" s="70" t="s">
        <v>8467</v>
      </c>
      <c r="C9052" s="71" t="s">
        <v>8465</v>
      </c>
      <c r="D9052" s="72">
        <v>0</v>
      </c>
    </row>
    <row r="9053" spans="1:4" x14ac:dyDescent="0.25">
      <c r="A9053" s="71">
        <v>105448</v>
      </c>
      <c r="B9053" s="70" t="s">
        <v>8468</v>
      </c>
      <c r="C9053" s="71" t="s">
        <v>8465</v>
      </c>
      <c r="D9053" s="72">
        <v>0</v>
      </c>
    </row>
    <row r="9054" spans="1:4" x14ac:dyDescent="0.25">
      <c r="A9054" s="71">
        <v>105409</v>
      </c>
      <c r="B9054" s="70" t="s">
        <v>8469</v>
      </c>
      <c r="C9054" s="71" t="s">
        <v>8465</v>
      </c>
      <c r="D9054" s="72">
        <v>0</v>
      </c>
    </row>
    <row r="9055" spans="1:4" x14ac:dyDescent="0.25">
      <c r="A9055" s="71">
        <v>105415</v>
      </c>
      <c r="B9055" s="70" t="s">
        <v>8470</v>
      </c>
      <c r="C9055" s="71" t="s">
        <v>8465</v>
      </c>
      <c r="D9055" s="72">
        <v>0</v>
      </c>
    </row>
    <row r="9056" spans="1:4" x14ac:dyDescent="0.25">
      <c r="A9056" s="71">
        <v>105487</v>
      </c>
      <c r="B9056" s="70" t="s">
        <v>8471</v>
      </c>
      <c r="C9056" s="71" t="s">
        <v>8465</v>
      </c>
      <c r="D9056" s="72">
        <v>0</v>
      </c>
    </row>
    <row r="9057" spans="1:4" x14ac:dyDescent="0.25">
      <c r="A9057" s="71">
        <v>105451</v>
      </c>
      <c r="B9057" s="70" t="s">
        <v>8472</v>
      </c>
      <c r="C9057" s="71" t="s">
        <v>8465</v>
      </c>
      <c r="D9057" s="72">
        <v>0</v>
      </c>
    </row>
    <row r="9058" spans="1:4" x14ac:dyDescent="0.25">
      <c r="A9058" s="71">
        <v>105454</v>
      </c>
      <c r="B9058" s="70" t="s">
        <v>8473</v>
      </c>
      <c r="C9058" s="71" t="s">
        <v>8465</v>
      </c>
      <c r="D9058" s="72">
        <v>0</v>
      </c>
    </row>
    <row r="9059" spans="1:4" x14ac:dyDescent="0.25">
      <c r="A9059" s="71">
        <v>105411</v>
      </c>
      <c r="B9059" s="70" t="s">
        <v>8474</v>
      </c>
      <c r="C9059" s="71" t="s">
        <v>8465</v>
      </c>
      <c r="D9059" s="72">
        <v>0</v>
      </c>
    </row>
    <row r="9060" spans="1:4" x14ac:dyDescent="0.25">
      <c r="A9060" s="71">
        <v>105419</v>
      </c>
      <c r="B9060" s="70" t="s">
        <v>8475</v>
      </c>
      <c r="C9060" s="71" t="s">
        <v>8465</v>
      </c>
      <c r="D9060" s="72">
        <v>0</v>
      </c>
    </row>
    <row r="9061" spans="1:4" x14ac:dyDescent="0.25">
      <c r="A9061" s="71">
        <v>105443</v>
      </c>
      <c r="B9061" s="70" t="s">
        <v>8476</v>
      </c>
      <c r="C9061" s="71" t="s">
        <v>8465</v>
      </c>
      <c r="D9061" s="72">
        <v>0</v>
      </c>
    </row>
    <row r="9062" spans="1:4" x14ac:dyDescent="0.25">
      <c r="A9062" s="71">
        <v>105455</v>
      </c>
      <c r="B9062" s="70" t="s">
        <v>8477</v>
      </c>
      <c r="C9062" s="71" t="s">
        <v>8465</v>
      </c>
      <c r="D9062" s="72">
        <v>0</v>
      </c>
    </row>
    <row r="9063" spans="1:4" x14ac:dyDescent="0.25">
      <c r="A9063" s="71">
        <v>105412</v>
      </c>
      <c r="B9063" s="70" t="s">
        <v>8478</v>
      </c>
      <c r="C9063" s="71" t="s">
        <v>8465</v>
      </c>
      <c r="D9063" s="72">
        <v>0</v>
      </c>
    </row>
    <row r="9064" spans="1:4" x14ac:dyDescent="0.25">
      <c r="A9064" s="71">
        <v>105420</v>
      </c>
      <c r="B9064" s="70" t="s">
        <v>8479</v>
      </c>
      <c r="C9064" s="71" t="s">
        <v>8465</v>
      </c>
      <c r="D9064" s="72">
        <v>0</v>
      </c>
    </row>
    <row r="9065" spans="1:4" x14ac:dyDescent="0.25">
      <c r="A9065" s="71">
        <v>105444</v>
      </c>
      <c r="B9065" s="70" t="s">
        <v>8480</v>
      </c>
      <c r="C9065" s="71" t="s">
        <v>8465</v>
      </c>
      <c r="D9065" s="72">
        <v>0</v>
      </c>
    </row>
    <row r="9066" spans="1:4" x14ac:dyDescent="0.25">
      <c r="A9066" s="71">
        <v>105456</v>
      </c>
      <c r="B9066" s="70" t="s">
        <v>8481</v>
      </c>
      <c r="C9066" s="71" t="s">
        <v>8465</v>
      </c>
      <c r="D9066" s="72">
        <v>0</v>
      </c>
    </row>
    <row r="9067" spans="1:4" x14ac:dyDescent="0.25">
      <c r="A9067" s="71">
        <v>105478</v>
      </c>
      <c r="B9067" s="70" t="s">
        <v>8482</v>
      </c>
      <c r="C9067" s="71" t="s">
        <v>8465</v>
      </c>
      <c r="D9067" s="72">
        <v>0</v>
      </c>
    </row>
    <row r="9068" spans="1:4" x14ac:dyDescent="0.25">
      <c r="A9068" s="71">
        <v>105421</v>
      </c>
      <c r="B9068" s="70" t="s">
        <v>8483</v>
      </c>
      <c r="C9068" s="71" t="s">
        <v>8465</v>
      </c>
      <c r="D9068" s="72">
        <v>0</v>
      </c>
    </row>
    <row r="9069" spans="1:4" x14ac:dyDescent="0.25">
      <c r="A9069" s="71">
        <v>105445</v>
      </c>
      <c r="B9069" s="70" t="s">
        <v>8484</v>
      </c>
      <c r="C9069" s="71" t="s">
        <v>8465</v>
      </c>
      <c r="D9069" s="72">
        <v>0</v>
      </c>
    </row>
    <row r="9070" spans="1:4" x14ac:dyDescent="0.25">
      <c r="A9070" s="71">
        <v>105453</v>
      </c>
      <c r="B9070" s="70" t="s">
        <v>8485</v>
      </c>
      <c r="C9070" s="71" t="s">
        <v>8465</v>
      </c>
      <c r="D9070" s="72">
        <v>0</v>
      </c>
    </row>
    <row r="9071" spans="1:4" x14ac:dyDescent="0.25">
      <c r="A9071" s="71">
        <v>105497</v>
      </c>
      <c r="B9071" s="70" t="s">
        <v>8486</v>
      </c>
      <c r="C9071" s="71" t="s">
        <v>8465</v>
      </c>
      <c r="D9071" s="72">
        <v>0</v>
      </c>
    </row>
    <row r="9072" spans="1:4" x14ac:dyDescent="0.25">
      <c r="A9072" s="71">
        <v>105418</v>
      </c>
      <c r="B9072" s="70" t="s">
        <v>8487</v>
      </c>
      <c r="C9072" s="71" t="s">
        <v>8465</v>
      </c>
      <c r="D9072" s="72">
        <v>0</v>
      </c>
    </row>
    <row r="9073" spans="1:4" x14ac:dyDescent="0.25">
      <c r="A9073" s="71">
        <v>105442</v>
      </c>
      <c r="B9073" s="70" t="s">
        <v>8488</v>
      </c>
      <c r="C9073" s="71" t="s">
        <v>8465</v>
      </c>
      <c r="D9073" s="72">
        <v>0</v>
      </c>
    </row>
    <row r="9074" spans="1:4" x14ac:dyDescent="0.25">
      <c r="A9074" s="71">
        <v>105410</v>
      </c>
      <c r="B9074" s="70" t="s">
        <v>8489</v>
      </c>
      <c r="C9074" s="71" t="s">
        <v>8465</v>
      </c>
      <c r="D9074" s="72">
        <v>0</v>
      </c>
    </row>
    <row r="9075" spans="1:4" x14ac:dyDescent="0.25">
      <c r="A9075" s="71">
        <v>105416</v>
      </c>
      <c r="B9075" s="70" t="s">
        <v>8490</v>
      </c>
      <c r="C9075" s="71" t="s">
        <v>8465</v>
      </c>
      <c r="D9075" s="72">
        <v>0</v>
      </c>
    </row>
    <row r="9076" spans="1:4" x14ac:dyDescent="0.25">
      <c r="A9076" s="71">
        <v>105488</v>
      </c>
      <c r="B9076" s="70" t="s">
        <v>8491</v>
      </c>
      <c r="C9076" s="71" t="s">
        <v>8465</v>
      </c>
      <c r="D9076" s="72">
        <v>0</v>
      </c>
    </row>
    <row r="9077" spans="1:4" x14ac:dyDescent="0.25">
      <c r="A9077" s="71">
        <v>105452</v>
      </c>
      <c r="B9077" s="70" t="s">
        <v>8492</v>
      </c>
      <c r="C9077" s="71" t="s">
        <v>8465</v>
      </c>
      <c r="D9077" s="72">
        <v>0</v>
      </c>
    </row>
    <row r="9078" spans="1:4" x14ac:dyDescent="0.25">
      <c r="A9078" s="71">
        <v>105475</v>
      </c>
      <c r="B9078" s="70" t="s">
        <v>8493</v>
      </c>
      <c r="C9078" s="71" t="s">
        <v>8465</v>
      </c>
      <c r="D9078" s="72">
        <v>0</v>
      </c>
    </row>
    <row r="9079" spans="1:4" x14ac:dyDescent="0.25">
      <c r="A9079" s="71">
        <v>105498</v>
      </c>
      <c r="B9079" s="70" t="s">
        <v>8494</v>
      </c>
      <c r="C9079" s="71" t="s">
        <v>8465</v>
      </c>
      <c r="D9079" s="72">
        <v>0</v>
      </c>
    </row>
    <row r="9080" spans="1:4" x14ac:dyDescent="0.25">
      <c r="A9080" s="71">
        <v>105486</v>
      </c>
      <c r="B9080" s="70" t="s">
        <v>8495</v>
      </c>
      <c r="C9080" s="71" t="s">
        <v>8465</v>
      </c>
      <c r="D9080" s="72">
        <v>0</v>
      </c>
    </row>
    <row r="9081" spans="1:4" x14ac:dyDescent="0.25">
      <c r="A9081" s="71">
        <v>105450</v>
      </c>
      <c r="B9081" s="70" t="s">
        <v>8496</v>
      </c>
      <c r="C9081" s="71" t="s">
        <v>8465</v>
      </c>
      <c r="D9081" s="72">
        <v>0</v>
      </c>
    </row>
    <row r="9082" spans="1:4" x14ac:dyDescent="0.25">
      <c r="A9082" s="71">
        <v>105438</v>
      </c>
      <c r="B9082" s="70" t="s">
        <v>8497</v>
      </c>
      <c r="C9082" s="71" t="s">
        <v>8465</v>
      </c>
      <c r="D9082" s="72">
        <v>0</v>
      </c>
    </row>
    <row r="9083" spans="1:4" x14ac:dyDescent="0.25">
      <c r="A9083" s="71">
        <v>105463</v>
      </c>
      <c r="B9083" s="70" t="s">
        <v>8498</v>
      </c>
      <c r="C9083" s="71" t="s">
        <v>8465</v>
      </c>
      <c r="D9083" s="72">
        <v>0</v>
      </c>
    </row>
    <row r="9084" spans="1:4" x14ac:dyDescent="0.25">
      <c r="A9084" s="71">
        <v>105485</v>
      </c>
      <c r="B9084" s="70" t="s">
        <v>8499</v>
      </c>
      <c r="C9084" s="71" t="s">
        <v>8465</v>
      </c>
      <c r="D9084" s="72">
        <v>0</v>
      </c>
    </row>
    <row r="9085" spans="1:4" x14ac:dyDescent="0.25">
      <c r="A9085" s="71">
        <v>105428</v>
      </c>
      <c r="B9085" s="70" t="s">
        <v>8500</v>
      </c>
      <c r="C9085" s="71" t="s">
        <v>8465</v>
      </c>
      <c r="D9085" s="72">
        <v>0</v>
      </c>
    </row>
    <row r="9086" spans="1:4" x14ac:dyDescent="0.25">
      <c r="A9086" s="71">
        <v>105426</v>
      </c>
      <c r="B9086" s="70" t="s">
        <v>8501</v>
      </c>
      <c r="C9086" s="71" t="s">
        <v>8465</v>
      </c>
      <c r="D9086" s="72">
        <v>0</v>
      </c>
    </row>
    <row r="9087" spans="1:4" x14ac:dyDescent="0.25">
      <c r="A9087" s="71">
        <v>105491</v>
      </c>
      <c r="B9087" s="70" t="s">
        <v>8502</v>
      </c>
      <c r="C9087" s="71" t="s">
        <v>8465</v>
      </c>
      <c r="D9087" s="72">
        <v>0</v>
      </c>
    </row>
    <row r="9088" spans="1:4" x14ac:dyDescent="0.25">
      <c r="A9088" s="71">
        <v>105495</v>
      </c>
      <c r="B9088" s="70" t="s">
        <v>8503</v>
      </c>
      <c r="C9088" s="71" t="s">
        <v>8465</v>
      </c>
      <c r="D9088" s="72">
        <v>0</v>
      </c>
    </row>
    <row r="9089" spans="1:4" x14ac:dyDescent="0.25">
      <c r="A9089" s="71">
        <v>105407</v>
      </c>
      <c r="B9089" s="70" t="s">
        <v>8504</v>
      </c>
      <c r="C9089" s="71" t="s">
        <v>8465</v>
      </c>
      <c r="D9089" s="72">
        <v>0</v>
      </c>
    </row>
    <row r="9090" spans="1:4" x14ac:dyDescent="0.25">
      <c r="A9090" s="71">
        <v>105427</v>
      </c>
      <c r="B9090" s="70" t="s">
        <v>8505</v>
      </c>
      <c r="C9090" s="71" t="s">
        <v>8465</v>
      </c>
      <c r="D9090" s="72">
        <v>0</v>
      </c>
    </row>
    <row r="9091" spans="1:4" x14ac:dyDescent="0.25">
      <c r="A9091" s="71">
        <v>105492</v>
      </c>
      <c r="B9091" s="70" t="s">
        <v>8506</v>
      </c>
      <c r="C9091" s="71" t="s">
        <v>8465</v>
      </c>
      <c r="D9091" s="72">
        <v>0</v>
      </c>
    </row>
    <row r="9092" spans="1:4" x14ac:dyDescent="0.25">
      <c r="A9092" s="71">
        <v>105496</v>
      </c>
      <c r="B9092" s="70" t="s">
        <v>8507</v>
      </c>
      <c r="C9092" s="71" t="s">
        <v>8465</v>
      </c>
      <c r="D9092" s="72">
        <v>0</v>
      </c>
    </row>
    <row r="9093" spans="1:4" x14ac:dyDescent="0.25">
      <c r="A9093" s="71">
        <v>105425</v>
      </c>
      <c r="B9093" s="70" t="s">
        <v>8508</v>
      </c>
      <c r="C9093" s="71" t="s">
        <v>8465</v>
      </c>
      <c r="D9093" s="72">
        <v>0</v>
      </c>
    </row>
    <row r="9094" spans="1:4" x14ac:dyDescent="0.25">
      <c r="A9094" s="71">
        <v>105477</v>
      </c>
      <c r="B9094" s="70" t="s">
        <v>8509</v>
      </c>
      <c r="C9094" s="71" t="s">
        <v>8465</v>
      </c>
      <c r="D9094" s="72">
        <v>0</v>
      </c>
    </row>
    <row r="9095" spans="1:4" x14ac:dyDescent="0.25">
      <c r="A9095" s="71">
        <v>105490</v>
      </c>
      <c r="B9095" s="70" t="s">
        <v>8510</v>
      </c>
      <c r="C9095" s="71" t="s">
        <v>8465</v>
      </c>
      <c r="D9095" s="72">
        <v>0</v>
      </c>
    </row>
    <row r="9096" spans="1:4" x14ac:dyDescent="0.25">
      <c r="A9096" s="71">
        <v>105494</v>
      </c>
      <c r="B9096" s="70" t="s">
        <v>8511</v>
      </c>
      <c r="C9096" s="71" t="s">
        <v>8465</v>
      </c>
      <c r="D9096" s="72">
        <v>0</v>
      </c>
    </row>
    <row r="9097" spans="1:4" x14ac:dyDescent="0.25">
      <c r="A9097" s="71">
        <v>105417</v>
      </c>
      <c r="B9097" s="70" t="s">
        <v>8512</v>
      </c>
      <c r="C9097" s="71" t="s">
        <v>8465</v>
      </c>
      <c r="D9097" s="72">
        <v>0</v>
      </c>
    </row>
    <row r="9098" spans="1:4" x14ac:dyDescent="0.25">
      <c r="A9098" s="71">
        <v>105461</v>
      </c>
      <c r="B9098" s="70" t="s">
        <v>8513</v>
      </c>
      <c r="C9098" s="71" t="s">
        <v>8465</v>
      </c>
      <c r="D9098" s="72">
        <v>0</v>
      </c>
    </row>
    <row r="9099" spans="1:4" x14ac:dyDescent="0.25">
      <c r="A9099" s="71">
        <v>105436</v>
      </c>
      <c r="B9099" s="70" t="s">
        <v>8514</v>
      </c>
      <c r="C9099" s="71" t="s">
        <v>8465</v>
      </c>
      <c r="D9099" s="72">
        <v>0</v>
      </c>
    </row>
    <row r="9100" spans="1:4" x14ac:dyDescent="0.25">
      <c r="A9100" s="71">
        <v>105483</v>
      </c>
      <c r="B9100" s="70" t="s">
        <v>8515</v>
      </c>
      <c r="C9100" s="71" t="s">
        <v>8465</v>
      </c>
      <c r="D9100" s="72">
        <v>0</v>
      </c>
    </row>
    <row r="9101" spans="1:4" x14ac:dyDescent="0.25">
      <c r="A9101" s="71">
        <v>105505</v>
      </c>
      <c r="B9101" s="70" t="s">
        <v>8516</v>
      </c>
      <c r="C9101" s="71" t="s">
        <v>8465</v>
      </c>
      <c r="D9101" s="72">
        <v>0</v>
      </c>
    </row>
    <row r="9102" spans="1:4" x14ac:dyDescent="0.25">
      <c r="A9102" s="71">
        <v>105435</v>
      </c>
      <c r="B9102" s="70" t="s">
        <v>8517</v>
      </c>
      <c r="C9102" s="71" t="s">
        <v>8465</v>
      </c>
      <c r="D9102" s="72">
        <v>0</v>
      </c>
    </row>
    <row r="9103" spans="1:4" x14ac:dyDescent="0.25">
      <c r="A9103" s="71">
        <v>105460</v>
      </c>
      <c r="B9103" s="70" t="s">
        <v>8518</v>
      </c>
      <c r="C9103" s="71" t="s">
        <v>8465</v>
      </c>
      <c r="D9103" s="72">
        <v>0</v>
      </c>
    </row>
    <row r="9104" spans="1:4" x14ac:dyDescent="0.25">
      <c r="A9104" s="71">
        <v>105470</v>
      </c>
      <c r="B9104" s="70" t="s">
        <v>8519</v>
      </c>
      <c r="C9104" s="71" t="s">
        <v>8465</v>
      </c>
      <c r="D9104" s="72">
        <v>0</v>
      </c>
    </row>
    <row r="9105" spans="1:4" x14ac:dyDescent="0.25">
      <c r="A9105" s="71">
        <v>105504</v>
      </c>
      <c r="B9105" s="70" t="s">
        <v>8520</v>
      </c>
      <c r="C9105" s="71" t="s">
        <v>8465</v>
      </c>
      <c r="D9105" s="72">
        <v>0</v>
      </c>
    </row>
    <row r="9106" spans="1:4" x14ac:dyDescent="0.25">
      <c r="A9106" s="71">
        <v>105476</v>
      </c>
      <c r="B9106" s="70" t="s">
        <v>8521</v>
      </c>
      <c r="C9106" s="71" t="s">
        <v>8465</v>
      </c>
      <c r="D9106" s="72">
        <v>0</v>
      </c>
    </row>
    <row r="9107" spans="1:4" x14ac:dyDescent="0.25">
      <c r="A9107" s="71">
        <v>105471</v>
      </c>
      <c r="B9107" s="70" t="s">
        <v>8522</v>
      </c>
      <c r="C9107" s="71" t="s">
        <v>8465</v>
      </c>
      <c r="D9107" s="72">
        <v>0</v>
      </c>
    </row>
    <row r="9108" spans="1:4" x14ac:dyDescent="0.25">
      <c r="A9108" s="71">
        <v>105493</v>
      </c>
      <c r="B9108" s="70" t="s">
        <v>8523</v>
      </c>
      <c r="C9108" s="71" t="s">
        <v>8465</v>
      </c>
      <c r="D9108" s="72">
        <v>0</v>
      </c>
    </row>
    <row r="9109" spans="1:4" x14ac:dyDescent="0.25">
      <c r="A9109" s="71">
        <v>105482</v>
      </c>
      <c r="B9109" s="70" t="s">
        <v>8524</v>
      </c>
      <c r="C9109" s="71" t="s">
        <v>8465</v>
      </c>
      <c r="D9109" s="72">
        <v>0</v>
      </c>
    </row>
    <row r="9110" spans="1:4" x14ac:dyDescent="0.25">
      <c r="A9110" s="71">
        <v>105430</v>
      </c>
      <c r="B9110" s="70" t="s">
        <v>8525</v>
      </c>
      <c r="C9110" s="71" t="s">
        <v>8465</v>
      </c>
      <c r="D9110" s="72">
        <v>0</v>
      </c>
    </row>
    <row r="9111" spans="1:4" x14ac:dyDescent="0.25">
      <c r="A9111" s="71">
        <v>105440</v>
      </c>
      <c r="B9111" s="70" t="s">
        <v>8526</v>
      </c>
      <c r="C9111" s="71" t="s">
        <v>8465</v>
      </c>
      <c r="D9111" s="72">
        <v>0</v>
      </c>
    </row>
    <row r="9112" spans="1:4" x14ac:dyDescent="0.25">
      <c r="A9112" s="71">
        <v>105465</v>
      </c>
      <c r="B9112" s="70" t="s">
        <v>8527</v>
      </c>
      <c r="C9112" s="71" t="s">
        <v>8465</v>
      </c>
      <c r="D9112" s="72">
        <v>0</v>
      </c>
    </row>
    <row r="9113" spans="1:4" x14ac:dyDescent="0.25">
      <c r="A9113" s="71">
        <v>105499</v>
      </c>
      <c r="B9113" s="70" t="s">
        <v>8528</v>
      </c>
      <c r="C9113" s="71" t="s">
        <v>8465</v>
      </c>
      <c r="D9113" s="72">
        <v>0</v>
      </c>
    </row>
    <row r="9114" spans="1:4" x14ac:dyDescent="0.25">
      <c r="A9114" s="71">
        <v>105431</v>
      </c>
      <c r="B9114" s="70" t="s">
        <v>8529</v>
      </c>
      <c r="C9114" s="71" t="s">
        <v>8465</v>
      </c>
      <c r="D9114" s="72">
        <v>0</v>
      </c>
    </row>
    <row r="9115" spans="1:4" x14ac:dyDescent="0.25">
      <c r="A9115" s="71">
        <v>105441</v>
      </c>
      <c r="B9115" s="70" t="s">
        <v>8530</v>
      </c>
      <c r="C9115" s="71" t="s">
        <v>8465</v>
      </c>
      <c r="D9115" s="72">
        <v>0</v>
      </c>
    </row>
    <row r="9116" spans="1:4" x14ac:dyDescent="0.25">
      <c r="A9116" s="71">
        <v>105466</v>
      </c>
      <c r="B9116" s="70" t="s">
        <v>8531</v>
      </c>
      <c r="C9116" s="71" t="s">
        <v>8465</v>
      </c>
      <c r="D9116" s="72">
        <v>0</v>
      </c>
    </row>
    <row r="9117" spans="1:4" x14ac:dyDescent="0.25">
      <c r="A9117" s="71">
        <v>105500</v>
      </c>
      <c r="B9117" s="70" t="s">
        <v>8532</v>
      </c>
      <c r="C9117" s="71" t="s">
        <v>8465</v>
      </c>
      <c r="D9117" s="72">
        <v>0</v>
      </c>
    </row>
    <row r="9118" spans="1:4" x14ac:dyDescent="0.25">
      <c r="A9118" s="71">
        <v>105429</v>
      </c>
      <c r="B9118" s="70" t="s">
        <v>8533</v>
      </c>
      <c r="C9118" s="71" t="s">
        <v>8465</v>
      </c>
      <c r="D9118" s="72">
        <v>0</v>
      </c>
    </row>
    <row r="9119" spans="1:4" x14ac:dyDescent="0.25">
      <c r="A9119" s="71">
        <v>105439</v>
      </c>
      <c r="B9119" s="70" t="s">
        <v>8534</v>
      </c>
      <c r="C9119" s="71" t="s">
        <v>8465</v>
      </c>
      <c r="D9119" s="72">
        <v>0</v>
      </c>
    </row>
    <row r="9120" spans="1:4" x14ac:dyDescent="0.25">
      <c r="A9120" s="71">
        <v>105464</v>
      </c>
      <c r="B9120" s="70" t="s">
        <v>8535</v>
      </c>
      <c r="C9120" s="71" t="s">
        <v>8465</v>
      </c>
      <c r="D9120" s="72">
        <v>0</v>
      </c>
    </row>
    <row r="9121" spans="1:4" x14ac:dyDescent="0.25">
      <c r="A9121" s="71">
        <v>105489</v>
      </c>
      <c r="B9121" s="70" t="s">
        <v>8536</v>
      </c>
      <c r="C9121" s="71" t="s">
        <v>8465</v>
      </c>
      <c r="D9121" s="72">
        <v>0</v>
      </c>
    </row>
    <row r="9122" spans="1:4" x14ac:dyDescent="0.25">
      <c r="A9122" s="71">
        <v>105437</v>
      </c>
      <c r="B9122" s="70" t="s">
        <v>8537</v>
      </c>
      <c r="C9122" s="71" t="s">
        <v>8465</v>
      </c>
      <c r="D9122" s="72">
        <v>0</v>
      </c>
    </row>
    <row r="9123" spans="1:4" x14ac:dyDescent="0.25">
      <c r="A9123" s="71">
        <v>105462</v>
      </c>
      <c r="B9123" s="70" t="s">
        <v>8538</v>
      </c>
      <c r="C9123" s="71" t="s">
        <v>8465</v>
      </c>
      <c r="D9123" s="72">
        <v>0</v>
      </c>
    </row>
    <row r="9124" spans="1:4" x14ac:dyDescent="0.25">
      <c r="A9124" s="71">
        <v>105484</v>
      </c>
      <c r="B9124" s="70" t="s">
        <v>8539</v>
      </c>
      <c r="C9124" s="71" t="s">
        <v>8465</v>
      </c>
      <c r="D9124" s="72">
        <v>0</v>
      </c>
    </row>
    <row r="9125" spans="1:4" x14ac:dyDescent="0.25">
      <c r="A9125" s="71">
        <v>105506</v>
      </c>
      <c r="B9125" s="70" t="s">
        <v>8540</v>
      </c>
      <c r="C9125" s="71" t="s">
        <v>8465</v>
      </c>
      <c r="D9125" s="72">
        <v>0</v>
      </c>
    </row>
    <row r="9126" spans="1:4" x14ac:dyDescent="0.25">
      <c r="A9126" s="71">
        <v>105432</v>
      </c>
      <c r="B9126" s="70" t="s">
        <v>8541</v>
      </c>
      <c r="C9126" s="71" t="s">
        <v>8465</v>
      </c>
      <c r="D9126" s="72">
        <v>0</v>
      </c>
    </row>
    <row r="9127" spans="1:4" x14ac:dyDescent="0.25">
      <c r="A9127" s="71">
        <v>105457</v>
      </c>
      <c r="B9127" s="70" t="s">
        <v>8542</v>
      </c>
      <c r="C9127" s="71" t="s">
        <v>8465</v>
      </c>
      <c r="D9127" s="72">
        <v>0</v>
      </c>
    </row>
    <row r="9128" spans="1:4" x14ac:dyDescent="0.25">
      <c r="A9128" s="71">
        <v>105467</v>
      </c>
      <c r="B9128" s="70" t="s">
        <v>8543</v>
      </c>
      <c r="C9128" s="71" t="s">
        <v>8465</v>
      </c>
      <c r="D9128" s="72">
        <v>0</v>
      </c>
    </row>
    <row r="9129" spans="1:4" x14ac:dyDescent="0.25">
      <c r="A9129" s="71">
        <v>105501</v>
      </c>
      <c r="B9129" s="70" t="s">
        <v>8544</v>
      </c>
      <c r="C9129" s="71" t="s">
        <v>8465</v>
      </c>
      <c r="D9129" s="72">
        <v>0</v>
      </c>
    </row>
    <row r="9130" spans="1:4" x14ac:dyDescent="0.25">
      <c r="A9130" s="71">
        <v>105433</v>
      </c>
      <c r="B9130" s="70" t="s">
        <v>8545</v>
      </c>
      <c r="C9130" s="71" t="s">
        <v>8465</v>
      </c>
      <c r="D9130" s="72">
        <v>0</v>
      </c>
    </row>
    <row r="9131" spans="1:4" x14ac:dyDescent="0.25">
      <c r="A9131" s="71">
        <v>105458</v>
      </c>
      <c r="B9131" s="70" t="s">
        <v>8546</v>
      </c>
      <c r="C9131" s="71" t="s">
        <v>8465</v>
      </c>
      <c r="D9131" s="72">
        <v>0</v>
      </c>
    </row>
    <row r="9132" spans="1:4" x14ac:dyDescent="0.25">
      <c r="A9132" s="71">
        <v>105468</v>
      </c>
      <c r="B9132" s="70" t="s">
        <v>8547</v>
      </c>
      <c r="C9132" s="71" t="s">
        <v>8465</v>
      </c>
      <c r="D9132" s="72">
        <v>0</v>
      </c>
    </row>
    <row r="9133" spans="1:4" x14ac:dyDescent="0.25">
      <c r="A9133" s="71">
        <v>105502</v>
      </c>
      <c r="B9133" s="70" t="s">
        <v>8548</v>
      </c>
      <c r="C9133" s="71" t="s">
        <v>8465</v>
      </c>
      <c r="D9133" s="72">
        <v>0</v>
      </c>
    </row>
    <row r="9134" spans="1:4" x14ac:dyDescent="0.25">
      <c r="A9134" s="71">
        <v>105434</v>
      </c>
      <c r="B9134" s="70" t="s">
        <v>8549</v>
      </c>
      <c r="C9134" s="71" t="s">
        <v>8465</v>
      </c>
      <c r="D9134" s="72">
        <v>0</v>
      </c>
    </row>
    <row r="9135" spans="1:4" x14ac:dyDescent="0.25">
      <c r="A9135" s="71">
        <v>105459</v>
      </c>
      <c r="B9135" s="70" t="s">
        <v>8550</v>
      </c>
      <c r="C9135" s="71" t="s">
        <v>8465</v>
      </c>
      <c r="D9135" s="72">
        <v>0</v>
      </c>
    </row>
    <row r="9136" spans="1:4" x14ac:dyDescent="0.25">
      <c r="A9136" s="71">
        <v>105469</v>
      </c>
      <c r="B9136" s="70" t="s">
        <v>8551</v>
      </c>
      <c r="C9136" s="71" t="s">
        <v>8465</v>
      </c>
      <c r="D9136" s="72">
        <v>0</v>
      </c>
    </row>
    <row r="9137" spans="1:4" x14ac:dyDescent="0.25">
      <c r="A9137" s="71">
        <v>105503</v>
      </c>
      <c r="B9137" s="70" t="s">
        <v>8552</v>
      </c>
      <c r="C9137" s="71" t="s">
        <v>8465</v>
      </c>
      <c r="D9137" s="72">
        <v>0</v>
      </c>
    </row>
    <row r="9138" spans="1:4" x14ac:dyDescent="0.25">
      <c r="A9138" s="71">
        <v>105472</v>
      </c>
      <c r="B9138" s="70" t="s">
        <v>8553</v>
      </c>
      <c r="C9138" s="71" t="s">
        <v>8465</v>
      </c>
      <c r="D9138" s="72">
        <v>0</v>
      </c>
    </row>
    <row r="9139" spans="1:4" x14ac:dyDescent="0.25">
      <c r="A9139" s="71">
        <v>105413</v>
      </c>
      <c r="B9139" s="70" t="s">
        <v>8554</v>
      </c>
      <c r="C9139" s="71" t="s">
        <v>8465</v>
      </c>
      <c r="D9139" s="72">
        <v>0</v>
      </c>
    </row>
    <row r="9140" spans="1:4" x14ac:dyDescent="0.25">
      <c r="A9140" s="71">
        <v>105423</v>
      </c>
      <c r="B9140" s="70" t="s">
        <v>8555</v>
      </c>
      <c r="C9140" s="71" t="s">
        <v>8465</v>
      </c>
      <c r="D9140" s="72">
        <v>0</v>
      </c>
    </row>
    <row r="9141" spans="1:4" x14ac:dyDescent="0.25">
      <c r="A9141" s="71">
        <v>105447</v>
      </c>
      <c r="B9141" s="70" t="s">
        <v>8556</v>
      </c>
      <c r="C9141" s="71" t="s">
        <v>8465</v>
      </c>
      <c r="D9141" s="72">
        <v>0</v>
      </c>
    </row>
    <row r="9142" spans="1:4" x14ac:dyDescent="0.25">
      <c r="A9142" s="71">
        <v>105408</v>
      </c>
      <c r="B9142" s="70" t="s">
        <v>8557</v>
      </c>
      <c r="C9142" s="71" t="s">
        <v>8465</v>
      </c>
      <c r="D9142" s="72">
        <v>0</v>
      </c>
    </row>
    <row r="9143" spans="1:4" x14ac:dyDescent="0.25">
      <c r="A9143" s="71">
        <v>105479</v>
      </c>
      <c r="B9143" s="70" t="s">
        <v>8558</v>
      </c>
      <c r="C9143" s="71" t="s">
        <v>8465</v>
      </c>
      <c r="D9143" s="72">
        <v>0</v>
      </c>
    </row>
    <row r="9144" spans="1:4" x14ac:dyDescent="0.25">
      <c r="A9144" s="71">
        <v>105422</v>
      </c>
      <c r="B9144" s="70" t="s">
        <v>8559</v>
      </c>
      <c r="C9144" s="71" t="s">
        <v>8465</v>
      </c>
      <c r="D9144" s="72">
        <v>0</v>
      </c>
    </row>
    <row r="9145" spans="1:4" x14ac:dyDescent="0.25">
      <c r="A9145" s="71">
        <v>105446</v>
      </c>
      <c r="B9145" s="70" t="s">
        <v>8560</v>
      </c>
      <c r="C9145" s="71" t="s">
        <v>8465</v>
      </c>
      <c r="D9145" s="72">
        <v>0</v>
      </c>
    </row>
    <row r="9146" spans="1:4" x14ac:dyDescent="0.25">
      <c r="A9146" s="71">
        <v>105474</v>
      </c>
      <c r="B9146" s="70" t="s">
        <v>8561</v>
      </c>
      <c r="C9146" s="71" t="s">
        <v>8465</v>
      </c>
      <c r="D9146" s="72">
        <v>0</v>
      </c>
    </row>
    <row r="9147" spans="1:4" x14ac:dyDescent="0.25">
      <c r="A9147" s="71">
        <v>105480</v>
      </c>
      <c r="B9147" s="70" t="s">
        <v>8562</v>
      </c>
      <c r="C9147" s="71" t="s">
        <v>8465</v>
      </c>
      <c r="D9147" s="72">
        <v>0</v>
      </c>
    </row>
    <row r="9148" spans="1:4" x14ac:dyDescent="0.25">
      <c r="A9148" s="71">
        <v>105481</v>
      </c>
      <c r="B9148" s="70" t="s">
        <v>8563</v>
      </c>
      <c r="C9148" s="71" t="s">
        <v>8465</v>
      </c>
      <c r="D9148" s="72">
        <v>0</v>
      </c>
    </row>
    <row r="9149" spans="1:4" x14ac:dyDescent="0.25">
      <c r="A9149" s="71">
        <v>105449</v>
      </c>
      <c r="B9149" s="70" t="s">
        <v>8564</v>
      </c>
      <c r="C9149" s="71" t="s">
        <v>8465</v>
      </c>
      <c r="D9149" s="72">
        <v>0</v>
      </c>
    </row>
    <row r="9150" spans="1:4" x14ac:dyDescent="0.25">
      <c r="A9150" s="71">
        <v>105511</v>
      </c>
      <c r="B9150" s="70" t="s">
        <v>8565</v>
      </c>
      <c r="C9150" s="71" t="s">
        <v>8566</v>
      </c>
      <c r="D9150" s="72">
        <v>0</v>
      </c>
    </row>
    <row r="9151" spans="1:4" x14ac:dyDescent="0.25">
      <c r="A9151" s="71">
        <v>105507</v>
      </c>
      <c r="B9151" s="70" t="s">
        <v>8567</v>
      </c>
      <c r="C9151" s="71" t="s">
        <v>8566</v>
      </c>
      <c r="D9151" s="72">
        <v>0</v>
      </c>
    </row>
    <row r="9152" spans="1:4" x14ac:dyDescent="0.25">
      <c r="A9152" s="71">
        <v>105512</v>
      </c>
      <c r="B9152" s="70" t="s">
        <v>8568</v>
      </c>
      <c r="C9152" s="71" t="s">
        <v>8566</v>
      </c>
      <c r="D9152" s="72">
        <v>0</v>
      </c>
    </row>
    <row r="9153" spans="1:4" x14ac:dyDescent="0.25">
      <c r="A9153" s="71">
        <v>105508</v>
      </c>
      <c r="B9153" s="70" t="s">
        <v>8569</v>
      </c>
      <c r="C9153" s="71" t="s">
        <v>8566</v>
      </c>
      <c r="D9153" s="72">
        <v>0</v>
      </c>
    </row>
    <row r="9154" spans="1:4" x14ac:dyDescent="0.25">
      <c r="A9154" s="71">
        <v>105513</v>
      </c>
      <c r="B9154" s="70" t="s">
        <v>8570</v>
      </c>
      <c r="C9154" s="71" t="s">
        <v>8566</v>
      </c>
      <c r="D9154" s="72">
        <v>0</v>
      </c>
    </row>
    <row r="9155" spans="1:4" x14ac:dyDescent="0.25">
      <c r="A9155" s="71">
        <v>105509</v>
      </c>
      <c r="B9155" s="70" t="s">
        <v>8571</v>
      </c>
      <c r="C9155" s="71" t="s">
        <v>8566</v>
      </c>
      <c r="D9155" s="72">
        <v>0</v>
      </c>
    </row>
    <row r="9156" spans="1:4" x14ac:dyDescent="0.25">
      <c r="A9156" s="71">
        <v>105514</v>
      </c>
      <c r="B9156" s="70" t="s">
        <v>8572</v>
      </c>
      <c r="C9156" s="71" t="s">
        <v>8566</v>
      </c>
      <c r="D9156" s="72">
        <v>0</v>
      </c>
    </row>
    <row r="9157" spans="1:4" x14ac:dyDescent="0.25">
      <c r="A9157" s="71">
        <v>105510</v>
      </c>
      <c r="B9157" s="70" t="s">
        <v>8573</v>
      </c>
      <c r="C9157" s="71" t="s">
        <v>8566</v>
      </c>
      <c r="D9157" s="72">
        <v>0</v>
      </c>
    </row>
    <row r="9158" spans="1:4" x14ac:dyDescent="0.25">
      <c r="A9158" s="71">
        <v>100207</v>
      </c>
      <c r="B9158" s="70" t="s">
        <v>8574</v>
      </c>
      <c r="C9158" s="71" t="s">
        <v>8575</v>
      </c>
      <c r="D9158" s="72">
        <v>529.07000000000005</v>
      </c>
    </row>
    <row r="9159" spans="1:4" x14ac:dyDescent="0.25">
      <c r="A9159" s="71">
        <v>100211</v>
      </c>
      <c r="B9159" s="70" t="s">
        <v>8576</v>
      </c>
      <c r="C9159" s="71" t="s">
        <v>8577</v>
      </c>
      <c r="D9159" s="72">
        <v>6.66</v>
      </c>
    </row>
    <row r="9160" spans="1:4" x14ac:dyDescent="0.25">
      <c r="A9160" s="71">
        <v>100210</v>
      </c>
      <c r="B9160" s="70" t="s">
        <v>8578</v>
      </c>
      <c r="C9160" s="71" t="s">
        <v>8577</v>
      </c>
      <c r="D9160" s="72">
        <v>17.260000000000002</v>
      </c>
    </row>
    <row r="9161" spans="1:4" x14ac:dyDescent="0.25">
      <c r="A9161" s="71">
        <v>100221</v>
      </c>
      <c r="B9161" s="70" t="s">
        <v>8579</v>
      </c>
      <c r="C9161" s="71" t="s">
        <v>8580</v>
      </c>
      <c r="D9161" s="72">
        <v>30.52</v>
      </c>
    </row>
    <row r="9162" spans="1:4" x14ac:dyDescent="0.25">
      <c r="A9162" s="71">
        <v>100203</v>
      </c>
      <c r="B9162" s="70" t="s">
        <v>8581</v>
      </c>
      <c r="C9162" s="71" t="s">
        <v>8582</v>
      </c>
      <c r="D9162" s="72">
        <v>1.07</v>
      </c>
    </row>
    <row r="9163" spans="1:4" x14ac:dyDescent="0.25">
      <c r="A9163" s="71">
        <v>100202</v>
      </c>
      <c r="B9163" s="70" t="s">
        <v>8583</v>
      </c>
      <c r="C9163" s="71" t="s">
        <v>8582</v>
      </c>
      <c r="D9163" s="72">
        <v>0.9</v>
      </c>
    </row>
    <row r="9164" spans="1:4" x14ac:dyDescent="0.25">
      <c r="A9164" s="71">
        <v>100201</v>
      </c>
      <c r="B9164" s="70" t="s">
        <v>8584</v>
      </c>
      <c r="C9164" s="71" t="s">
        <v>8582</v>
      </c>
      <c r="D9164" s="72">
        <v>0.77</v>
      </c>
    </row>
    <row r="9165" spans="1:4" x14ac:dyDescent="0.25">
      <c r="A9165" s="71">
        <v>100216</v>
      </c>
      <c r="B9165" s="70" t="s">
        <v>8585</v>
      </c>
      <c r="C9165" s="71" t="s">
        <v>8577</v>
      </c>
      <c r="D9165" s="72">
        <v>0.93</v>
      </c>
    </row>
    <row r="9166" spans="1:4" x14ac:dyDescent="0.25">
      <c r="A9166" s="71">
        <v>100215</v>
      </c>
      <c r="B9166" s="70" t="s">
        <v>8586</v>
      </c>
      <c r="C9166" s="71" t="s">
        <v>8577</v>
      </c>
      <c r="D9166" s="72">
        <v>3.47</v>
      </c>
    </row>
    <row r="9167" spans="1:4" x14ac:dyDescent="0.25">
      <c r="A9167" s="71">
        <v>100214</v>
      </c>
      <c r="B9167" s="70" t="s">
        <v>8587</v>
      </c>
      <c r="C9167" s="71" t="s">
        <v>8577</v>
      </c>
      <c r="D9167" s="72">
        <v>4.05</v>
      </c>
    </row>
    <row r="9168" spans="1:4" x14ac:dyDescent="0.25">
      <c r="A9168" s="71">
        <v>100223</v>
      </c>
      <c r="B9168" s="70" t="s">
        <v>8588</v>
      </c>
      <c r="C9168" s="71" t="s">
        <v>8580</v>
      </c>
      <c r="D9168" s="72">
        <v>5.41</v>
      </c>
    </row>
    <row r="9169" spans="1:4" x14ac:dyDescent="0.25">
      <c r="A9169" s="71">
        <v>100280</v>
      </c>
      <c r="B9169" s="70" t="s">
        <v>8589</v>
      </c>
      <c r="C9169" s="71" t="s">
        <v>8577</v>
      </c>
      <c r="D9169" s="72">
        <v>17.739999999999998</v>
      </c>
    </row>
    <row r="9170" spans="1:4" x14ac:dyDescent="0.25">
      <c r="A9170" s="71">
        <v>100270</v>
      </c>
      <c r="B9170" s="70" t="s">
        <v>8590</v>
      </c>
      <c r="C9170" s="71" t="s">
        <v>8577</v>
      </c>
      <c r="D9170" s="72">
        <v>60.54</v>
      </c>
    </row>
    <row r="9171" spans="1:4" x14ac:dyDescent="0.25">
      <c r="A9171" s="71">
        <v>100286</v>
      </c>
      <c r="B9171" s="70" t="s">
        <v>8591</v>
      </c>
      <c r="C9171" s="71" t="s">
        <v>8592</v>
      </c>
      <c r="D9171" s="72">
        <v>13.25</v>
      </c>
    </row>
    <row r="9172" spans="1:4" x14ac:dyDescent="0.25">
      <c r="A9172" s="71">
        <v>100213</v>
      </c>
      <c r="B9172" s="70" t="s">
        <v>8593</v>
      </c>
      <c r="C9172" s="71" t="s">
        <v>8577</v>
      </c>
      <c r="D9172" s="72">
        <v>2.64</v>
      </c>
    </row>
    <row r="9173" spans="1:4" x14ac:dyDescent="0.25">
      <c r="A9173" s="71">
        <v>100212</v>
      </c>
      <c r="B9173" s="70" t="s">
        <v>8594</v>
      </c>
      <c r="C9173" s="71" t="s">
        <v>8577</v>
      </c>
      <c r="D9173" s="72">
        <v>7.35</v>
      </c>
    </row>
    <row r="9174" spans="1:4" x14ac:dyDescent="0.25">
      <c r="A9174" s="71">
        <v>100222</v>
      </c>
      <c r="B9174" s="70" t="s">
        <v>8595</v>
      </c>
      <c r="C9174" s="71" t="s">
        <v>8580</v>
      </c>
      <c r="D9174" s="72">
        <v>11.56</v>
      </c>
    </row>
    <row r="9175" spans="1:4" x14ac:dyDescent="0.25">
      <c r="A9175" s="71">
        <v>100226</v>
      </c>
      <c r="B9175" s="70" t="s">
        <v>8596</v>
      </c>
      <c r="C9175" s="71" t="s">
        <v>8597</v>
      </c>
      <c r="D9175" s="72">
        <v>0.66</v>
      </c>
    </row>
    <row r="9176" spans="1:4" x14ac:dyDescent="0.25">
      <c r="A9176" s="71">
        <v>100200</v>
      </c>
      <c r="B9176" s="70" t="s">
        <v>8598</v>
      </c>
      <c r="C9176" s="71" t="s">
        <v>8582</v>
      </c>
      <c r="D9176" s="72">
        <v>0.38</v>
      </c>
    </row>
    <row r="9177" spans="1:4" x14ac:dyDescent="0.25">
      <c r="A9177" s="71">
        <v>100199</v>
      </c>
      <c r="B9177" s="70" t="s">
        <v>8599</v>
      </c>
      <c r="C9177" s="71" t="s">
        <v>8582</v>
      </c>
      <c r="D9177" s="72">
        <v>0.31</v>
      </c>
    </row>
    <row r="9178" spans="1:4" x14ac:dyDescent="0.25">
      <c r="A9178" s="71">
        <v>100198</v>
      </c>
      <c r="B9178" s="70" t="s">
        <v>8600</v>
      </c>
      <c r="C9178" s="71" t="s">
        <v>8582</v>
      </c>
      <c r="D9178" s="72">
        <v>0.26</v>
      </c>
    </row>
    <row r="9179" spans="1:4" x14ac:dyDescent="0.25">
      <c r="A9179" s="71">
        <v>100283</v>
      </c>
      <c r="B9179" s="70" t="s">
        <v>8601</v>
      </c>
      <c r="C9179" s="71" t="s">
        <v>8580</v>
      </c>
      <c r="D9179" s="72">
        <v>24.44</v>
      </c>
    </row>
    <row r="9180" spans="1:4" x14ac:dyDescent="0.25">
      <c r="A9180" s="71">
        <v>100227</v>
      </c>
      <c r="B9180" s="70" t="s">
        <v>8602</v>
      </c>
      <c r="C9180" s="71" t="s">
        <v>8597</v>
      </c>
      <c r="D9180" s="72">
        <v>0.98</v>
      </c>
    </row>
    <row r="9181" spans="1:4" x14ac:dyDescent="0.25">
      <c r="A9181" s="71">
        <v>100205</v>
      </c>
      <c r="B9181" s="70" t="s">
        <v>8603</v>
      </c>
      <c r="C9181" s="71" t="s">
        <v>8575</v>
      </c>
      <c r="D9181" s="72">
        <v>1416.67</v>
      </c>
    </row>
    <row r="9182" spans="1:4" x14ac:dyDescent="0.25">
      <c r="A9182" s="71">
        <v>100206</v>
      </c>
      <c r="B9182" s="70" t="s">
        <v>8604</v>
      </c>
      <c r="C9182" s="71" t="s">
        <v>8575</v>
      </c>
      <c r="D9182" s="72">
        <v>1024.01</v>
      </c>
    </row>
    <row r="9183" spans="1:4" x14ac:dyDescent="0.25">
      <c r="A9183" s="71">
        <v>100281</v>
      </c>
      <c r="B9183" s="70" t="s">
        <v>8605</v>
      </c>
      <c r="C9183" s="71" t="s">
        <v>8577</v>
      </c>
      <c r="D9183" s="72">
        <v>4.24</v>
      </c>
    </row>
    <row r="9184" spans="1:4" x14ac:dyDescent="0.25">
      <c r="A9184" s="71">
        <v>100219</v>
      </c>
      <c r="B9184" s="70" t="s">
        <v>8606</v>
      </c>
      <c r="C9184" s="71" t="s">
        <v>8577</v>
      </c>
      <c r="D9184" s="72">
        <v>0.53</v>
      </c>
    </row>
    <row r="9185" spans="1:4" x14ac:dyDescent="0.25">
      <c r="A9185" s="71">
        <v>100218</v>
      </c>
      <c r="B9185" s="70" t="s">
        <v>8607</v>
      </c>
      <c r="C9185" s="71" t="s">
        <v>8577</v>
      </c>
      <c r="D9185" s="72">
        <v>2.36</v>
      </c>
    </row>
    <row r="9186" spans="1:4" x14ac:dyDescent="0.25">
      <c r="A9186" s="71">
        <v>100217</v>
      </c>
      <c r="B9186" s="70" t="s">
        <v>8608</v>
      </c>
      <c r="C9186" s="71" t="s">
        <v>8577</v>
      </c>
      <c r="D9186" s="72">
        <v>3.46</v>
      </c>
    </row>
    <row r="9187" spans="1:4" x14ac:dyDescent="0.25">
      <c r="A9187" s="71">
        <v>100224</v>
      </c>
      <c r="B9187" s="70" t="s">
        <v>8609</v>
      </c>
      <c r="C9187" s="71" t="s">
        <v>8580</v>
      </c>
      <c r="D9187" s="72">
        <v>3.46</v>
      </c>
    </row>
    <row r="9188" spans="1:4" x14ac:dyDescent="0.25">
      <c r="A9188" s="71">
        <v>100228</v>
      </c>
      <c r="B9188" s="70" t="s">
        <v>8610</v>
      </c>
      <c r="C9188" s="71" t="s">
        <v>8597</v>
      </c>
      <c r="D9188" s="72">
        <v>0.34</v>
      </c>
    </row>
    <row r="9189" spans="1:4" x14ac:dyDescent="0.25">
      <c r="A9189" s="71">
        <v>100204</v>
      </c>
      <c r="B9189" s="70" t="s">
        <v>8611</v>
      </c>
      <c r="C9189" s="71" t="s">
        <v>8582</v>
      </c>
      <c r="D9189" s="72">
        <v>0.13</v>
      </c>
    </row>
    <row r="9190" spans="1:4" x14ac:dyDescent="0.25">
      <c r="A9190" s="71">
        <v>100284</v>
      </c>
      <c r="B9190" s="70" t="s">
        <v>8612</v>
      </c>
      <c r="C9190" s="71" t="s">
        <v>8580</v>
      </c>
      <c r="D9190" s="72">
        <v>12.4</v>
      </c>
    </row>
    <row r="9191" spans="1:4" x14ac:dyDescent="0.25">
      <c r="A9191" s="71">
        <v>100277</v>
      </c>
      <c r="B9191" s="70" t="s">
        <v>8613</v>
      </c>
      <c r="C9191" s="71" t="s">
        <v>8580</v>
      </c>
      <c r="D9191" s="72">
        <v>2.21</v>
      </c>
    </row>
    <row r="9192" spans="1:4" x14ac:dyDescent="0.25">
      <c r="A9192" s="71">
        <v>100278</v>
      </c>
      <c r="B9192" s="70" t="s">
        <v>8614</v>
      </c>
      <c r="C9192" s="71" t="s">
        <v>8577</v>
      </c>
      <c r="D9192" s="72">
        <v>38.64</v>
      </c>
    </row>
    <row r="9193" spans="1:4" x14ac:dyDescent="0.25">
      <c r="A9193" s="71">
        <v>100268</v>
      </c>
      <c r="B9193" s="70" t="s">
        <v>8615</v>
      </c>
      <c r="C9193" s="71" t="s">
        <v>8577</v>
      </c>
      <c r="D9193" s="72">
        <v>80.77</v>
      </c>
    </row>
    <row r="9194" spans="1:4" x14ac:dyDescent="0.25">
      <c r="A9194" s="71">
        <v>100285</v>
      </c>
      <c r="B9194" s="70" t="s">
        <v>8616</v>
      </c>
      <c r="C9194" s="71" t="s">
        <v>8592</v>
      </c>
      <c r="D9194" s="72">
        <v>40.659999999999997</v>
      </c>
    </row>
    <row r="9195" spans="1:4" x14ac:dyDescent="0.25">
      <c r="A9195" s="71">
        <v>100209</v>
      </c>
      <c r="B9195" s="70" t="s">
        <v>8617</v>
      </c>
      <c r="C9195" s="71" t="s">
        <v>8577</v>
      </c>
      <c r="D9195" s="72">
        <v>9.3699999999999992</v>
      </c>
    </row>
    <row r="9196" spans="1:4" x14ac:dyDescent="0.25">
      <c r="A9196" s="71">
        <v>100208</v>
      </c>
      <c r="B9196" s="70" t="s">
        <v>8618</v>
      </c>
      <c r="C9196" s="71" t="s">
        <v>8577</v>
      </c>
      <c r="D9196" s="72">
        <v>18.739999999999998</v>
      </c>
    </row>
    <row r="9197" spans="1:4" x14ac:dyDescent="0.25">
      <c r="A9197" s="71">
        <v>100256</v>
      </c>
      <c r="B9197" s="70" t="s">
        <v>8619</v>
      </c>
      <c r="C9197" s="71" t="s">
        <v>8592</v>
      </c>
      <c r="D9197" s="72">
        <v>8.58</v>
      </c>
    </row>
    <row r="9198" spans="1:4" x14ac:dyDescent="0.25">
      <c r="A9198" s="71">
        <v>100220</v>
      </c>
      <c r="B9198" s="70" t="s">
        <v>8620</v>
      </c>
      <c r="C9198" s="71" t="s">
        <v>8580</v>
      </c>
      <c r="D9198" s="72">
        <v>26.92</v>
      </c>
    </row>
    <row r="9199" spans="1:4" x14ac:dyDescent="0.25">
      <c r="A9199" s="71">
        <v>100287</v>
      </c>
      <c r="B9199" s="70" t="s">
        <v>8621</v>
      </c>
      <c r="C9199" s="71" t="s">
        <v>8592</v>
      </c>
      <c r="D9199" s="72">
        <v>12.68</v>
      </c>
    </row>
    <row r="9200" spans="1:4" x14ac:dyDescent="0.25">
      <c r="A9200" s="71">
        <v>100274</v>
      </c>
      <c r="B9200" s="70" t="s">
        <v>8622</v>
      </c>
      <c r="C9200" s="71" t="s">
        <v>8580</v>
      </c>
      <c r="D9200" s="72">
        <v>26.93</v>
      </c>
    </row>
    <row r="9201" spans="1:4" x14ac:dyDescent="0.25">
      <c r="A9201" s="71">
        <v>100264</v>
      </c>
      <c r="B9201" s="70" t="s">
        <v>8623</v>
      </c>
      <c r="C9201" s="71" t="s">
        <v>8580</v>
      </c>
      <c r="D9201" s="72">
        <v>38</v>
      </c>
    </row>
    <row r="9202" spans="1:4" x14ac:dyDescent="0.25">
      <c r="A9202" s="71">
        <v>100225</v>
      </c>
      <c r="B9202" s="70" t="s">
        <v>8624</v>
      </c>
      <c r="C9202" s="71" t="s">
        <v>8597</v>
      </c>
      <c r="D9202" s="72">
        <v>2.11</v>
      </c>
    </row>
    <row r="9203" spans="1:4" x14ac:dyDescent="0.25">
      <c r="A9203" s="71">
        <v>100266</v>
      </c>
      <c r="B9203" s="70" t="s">
        <v>8625</v>
      </c>
      <c r="C9203" s="71" t="s">
        <v>8577</v>
      </c>
      <c r="D9203" s="72">
        <v>80.77</v>
      </c>
    </row>
    <row r="9204" spans="1:4" x14ac:dyDescent="0.25">
      <c r="A9204" s="71">
        <v>100257</v>
      </c>
      <c r="B9204" s="70" t="s">
        <v>8626</v>
      </c>
      <c r="C9204" s="71" t="s">
        <v>8592</v>
      </c>
      <c r="D9204" s="72">
        <v>5.15</v>
      </c>
    </row>
    <row r="9205" spans="1:4" x14ac:dyDescent="0.25">
      <c r="A9205" s="71">
        <v>100197</v>
      </c>
      <c r="B9205" s="70" t="s">
        <v>8627</v>
      </c>
      <c r="C9205" s="71" t="s">
        <v>8582</v>
      </c>
      <c r="D9205" s="72">
        <v>1.9</v>
      </c>
    </row>
    <row r="9206" spans="1:4" x14ac:dyDescent="0.25">
      <c r="A9206" s="71">
        <v>100196</v>
      </c>
      <c r="B9206" s="70" t="s">
        <v>8628</v>
      </c>
      <c r="C9206" s="71" t="s">
        <v>8582</v>
      </c>
      <c r="D9206" s="72">
        <v>1.26</v>
      </c>
    </row>
    <row r="9207" spans="1:4" x14ac:dyDescent="0.25">
      <c r="A9207" s="71">
        <v>100195</v>
      </c>
      <c r="B9207" s="70" t="s">
        <v>8629</v>
      </c>
      <c r="C9207" s="71" t="s">
        <v>8582</v>
      </c>
      <c r="D9207" s="72">
        <v>0.76</v>
      </c>
    </row>
    <row r="9208" spans="1:4" x14ac:dyDescent="0.25">
      <c r="A9208" s="71">
        <v>100273</v>
      </c>
      <c r="B9208" s="70" t="s">
        <v>8630</v>
      </c>
      <c r="C9208" s="71" t="s">
        <v>8582</v>
      </c>
      <c r="D9208" s="72">
        <v>3.16</v>
      </c>
    </row>
    <row r="9209" spans="1:4" x14ac:dyDescent="0.25">
      <c r="A9209" s="71">
        <v>100282</v>
      </c>
      <c r="B9209" s="70" t="s">
        <v>8631</v>
      </c>
      <c r="C9209" s="71" t="s">
        <v>8580</v>
      </c>
      <c r="D9209" s="72">
        <v>151.33000000000001</v>
      </c>
    </row>
    <row r="9210" spans="1:4" x14ac:dyDescent="0.25">
      <c r="A9210" s="71">
        <v>100276</v>
      </c>
      <c r="B9210" s="70" t="s">
        <v>8632</v>
      </c>
      <c r="C9210" s="71" t="s">
        <v>8580</v>
      </c>
      <c r="D9210" s="72">
        <v>31.78</v>
      </c>
    </row>
    <row r="9211" spans="1:4" x14ac:dyDescent="0.25">
      <c r="A9211" s="71">
        <v>100275</v>
      </c>
      <c r="B9211" s="70" t="s">
        <v>8633</v>
      </c>
      <c r="C9211" s="71" t="s">
        <v>8580</v>
      </c>
      <c r="D9211" s="72">
        <v>17.41</v>
      </c>
    </row>
    <row r="9212" spans="1:4" x14ac:dyDescent="0.25">
      <c r="A9212" s="71">
        <v>100254</v>
      </c>
      <c r="B9212" s="70" t="s">
        <v>8634</v>
      </c>
      <c r="C9212" s="71" t="s">
        <v>8592</v>
      </c>
      <c r="D9212" s="72">
        <v>38.06</v>
      </c>
    </row>
    <row r="9213" spans="1:4" x14ac:dyDescent="0.25">
      <c r="A9213" s="71">
        <v>100250</v>
      </c>
      <c r="B9213" s="70" t="s">
        <v>8635</v>
      </c>
      <c r="C9213" s="71" t="s">
        <v>8592</v>
      </c>
      <c r="D9213" s="72">
        <v>4.29</v>
      </c>
    </row>
    <row r="9214" spans="1:4" x14ac:dyDescent="0.25">
      <c r="A9214" s="71">
        <v>100251</v>
      </c>
      <c r="B9214" s="70" t="s">
        <v>8636</v>
      </c>
      <c r="C9214" s="71" t="s">
        <v>8592</v>
      </c>
      <c r="D9214" s="72">
        <v>12.68</v>
      </c>
    </row>
    <row r="9215" spans="1:4" x14ac:dyDescent="0.25">
      <c r="A9215" s="71">
        <v>100252</v>
      </c>
      <c r="B9215" s="70" t="s">
        <v>8637</v>
      </c>
      <c r="C9215" s="71" t="s">
        <v>8592</v>
      </c>
      <c r="D9215" s="72">
        <v>19.03</v>
      </c>
    </row>
    <row r="9216" spans="1:4" x14ac:dyDescent="0.25">
      <c r="A9216" s="71">
        <v>100253</v>
      </c>
      <c r="B9216" s="70" t="s">
        <v>8638</v>
      </c>
      <c r="C9216" s="71" t="s">
        <v>8592</v>
      </c>
      <c r="D9216" s="72">
        <v>25.37</v>
      </c>
    </row>
    <row r="9217" spans="1:4" x14ac:dyDescent="0.25">
      <c r="A9217" s="71">
        <v>100249</v>
      </c>
      <c r="B9217" s="70" t="s">
        <v>8639</v>
      </c>
      <c r="C9217" s="71" t="s">
        <v>8592</v>
      </c>
      <c r="D9217" s="72">
        <v>2.57</v>
      </c>
    </row>
    <row r="9218" spans="1:4" x14ac:dyDescent="0.25">
      <c r="A9218" s="71">
        <v>100244</v>
      </c>
      <c r="B9218" s="70" t="s">
        <v>8640</v>
      </c>
      <c r="C9218" s="71" t="s">
        <v>8592</v>
      </c>
      <c r="D9218" s="72">
        <v>3.86</v>
      </c>
    </row>
    <row r="9219" spans="1:4" x14ac:dyDescent="0.25">
      <c r="A9219" s="71">
        <v>100245</v>
      </c>
      <c r="B9219" s="70" t="s">
        <v>8641</v>
      </c>
      <c r="C9219" s="71" t="s">
        <v>8592</v>
      </c>
      <c r="D9219" s="72">
        <v>7.72</v>
      </c>
    </row>
    <row r="9220" spans="1:4" x14ac:dyDescent="0.25">
      <c r="A9220" s="71">
        <v>100243</v>
      </c>
      <c r="B9220" s="70" t="s">
        <v>8642</v>
      </c>
      <c r="C9220" s="71" t="s">
        <v>8592</v>
      </c>
      <c r="D9220" s="72">
        <v>3.09</v>
      </c>
    </row>
    <row r="9221" spans="1:4" x14ac:dyDescent="0.25">
      <c r="A9221" s="71">
        <v>100239</v>
      </c>
      <c r="B9221" s="70" t="s">
        <v>8643</v>
      </c>
      <c r="C9221" s="71" t="s">
        <v>8592</v>
      </c>
      <c r="D9221" s="72">
        <v>6.44</v>
      </c>
    </row>
    <row r="9222" spans="1:4" x14ac:dyDescent="0.25">
      <c r="A9222" s="71">
        <v>100238</v>
      </c>
      <c r="B9222" s="70" t="s">
        <v>8644</v>
      </c>
      <c r="C9222" s="71" t="s">
        <v>8592</v>
      </c>
      <c r="D9222" s="72">
        <v>5.15</v>
      </c>
    </row>
    <row r="9223" spans="1:4" x14ac:dyDescent="0.25">
      <c r="A9223" s="71">
        <v>100241</v>
      </c>
      <c r="B9223" s="70" t="s">
        <v>8645</v>
      </c>
      <c r="C9223" s="71" t="s">
        <v>8592</v>
      </c>
      <c r="D9223" s="72">
        <v>6.44</v>
      </c>
    </row>
    <row r="9224" spans="1:4" x14ac:dyDescent="0.25">
      <c r="A9224" s="71">
        <v>100242</v>
      </c>
      <c r="B9224" s="70" t="s">
        <v>8646</v>
      </c>
      <c r="C9224" s="71" t="s">
        <v>8592</v>
      </c>
      <c r="D9224" s="72">
        <v>19.03</v>
      </c>
    </row>
    <row r="9225" spans="1:4" x14ac:dyDescent="0.25">
      <c r="A9225" s="71">
        <v>100240</v>
      </c>
      <c r="B9225" s="70" t="s">
        <v>8647</v>
      </c>
      <c r="C9225" s="71" t="s">
        <v>8592</v>
      </c>
      <c r="D9225" s="72">
        <v>3.86</v>
      </c>
    </row>
    <row r="9226" spans="1:4" x14ac:dyDescent="0.25">
      <c r="A9226" s="71">
        <v>100237</v>
      </c>
      <c r="B9226" s="70" t="s">
        <v>8648</v>
      </c>
      <c r="C9226" s="71" t="s">
        <v>8592</v>
      </c>
      <c r="D9226" s="72">
        <v>3.22</v>
      </c>
    </row>
    <row r="9227" spans="1:4" x14ac:dyDescent="0.25">
      <c r="A9227" s="71">
        <v>100236</v>
      </c>
      <c r="B9227" s="70" t="s">
        <v>8649</v>
      </c>
      <c r="C9227" s="71" t="s">
        <v>8592</v>
      </c>
      <c r="D9227" s="72">
        <v>2.68</v>
      </c>
    </row>
    <row r="9228" spans="1:4" x14ac:dyDescent="0.25">
      <c r="A9228" s="71">
        <v>100248</v>
      </c>
      <c r="B9228" s="70" t="s">
        <v>8650</v>
      </c>
      <c r="C9228" s="71" t="s">
        <v>8592</v>
      </c>
      <c r="D9228" s="72">
        <v>12.68</v>
      </c>
    </row>
    <row r="9229" spans="1:4" x14ac:dyDescent="0.25">
      <c r="A9229" s="71">
        <v>100247</v>
      </c>
      <c r="B9229" s="70" t="s">
        <v>8651</v>
      </c>
      <c r="C9229" s="71" t="s">
        <v>8592</v>
      </c>
      <c r="D9229" s="72">
        <v>3.22</v>
      </c>
    </row>
    <row r="9230" spans="1:4" x14ac:dyDescent="0.25">
      <c r="A9230" s="71">
        <v>100246</v>
      </c>
      <c r="B9230" s="70" t="s">
        <v>8652</v>
      </c>
      <c r="C9230" s="71" t="s">
        <v>8592</v>
      </c>
      <c r="D9230" s="72">
        <v>2.57</v>
      </c>
    </row>
    <row r="9231" spans="1:4" x14ac:dyDescent="0.25">
      <c r="A9231" s="71">
        <v>100255</v>
      </c>
      <c r="B9231" s="70" t="s">
        <v>8653</v>
      </c>
      <c r="C9231" s="71" t="s">
        <v>8592</v>
      </c>
      <c r="D9231" s="72">
        <v>12.88</v>
      </c>
    </row>
    <row r="9232" spans="1:4" x14ac:dyDescent="0.25">
      <c r="A9232" s="71">
        <v>100263</v>
      </c>
      <c r="B9232" s="70" t="s">
        <v>8654</v>
      </c>
      <c r="C9232" s="71" t="s">
        <v>8582</v>
      </c>
      <c r="D9232" s="72">
        <v>2.08</v>
      </c>
    </row>
    <row r="9233" spans="1:4" x14ac:dyDescent="0.25">
      <c r="A9233" s="71">
        <v>100260</v>
      </c>
      <c r="B9233" s="70" t="s">
        <v>8655</v>
      </c>
      <c r="C9233" s="71" t="s">
        <v>8582</v>
      </c>
      <c r="D9233" s="72">
        <v>8.36</v>
      </c>
    </row>
    <row r="9234" spans="1:4" x14ac:dyDescent="0.25">
      <c r="A9234" s="71">
        <v>100261</v>
      </c>
      <c r="B9234" s="70" t="s">
        <v>8656</v>
      </c>
      <c r="C9234" s="71" t="s">
        <v>8582</v>
      </c>
      <c r="D9234" s="72">
        <v>5.25</v>
      </c>
    </row>
    <row r="9235" spans="1:4" x14ac:dyDescent="0.25">
      <c r="A9235" s="71">
        <v>100262</v>
      </c>
      <c r="B9235" s="70" t="s">
        <v>8657</v>
      </c>
      <c r="C9235" s="71" t="s">
        <v>8582</v>
      </c>
      <c r="D9235" s="72">
        <v>3.26</v>
      </c>
    </row>
    <row r="9236" spans="1:4" x14ac:dyDescent="0.25">
      <c r="A9236" s="71">
        <v>100271</v>
      </c>
      <c r="B9236" s="70" t="s">
        <v>8658</v>
      </c>
      <c r="C9236" s="71" t="s">
        <v>8580</v>
      </c>
      <c r="D9236" s="72">
        <v>60.58</v>
      </c>
    </row>
    <row r="9237" spans="1:4" x14ac:dyDescent="0.25">
      <c r="A9237" s="71">
        <v>100258</v>
      </c>
      <c r="B9237" s="70" t="s">
        <v>8659</v>
      </c>
      <c r="C9237" s="71" t="s">
        <v>8592</v>
      </c>
      <c r="D9237" s="72">
        <v>12.88</v>
      </c>
    </row>
    <row r="9238" spans="1:4" x14ac:dyDescent="0.25">
      <c r="A9238" s="71">
        <v>100259</v>
      </c>
      <c r="B9238" s="70" t="s">
        <v>8660</v>
      </c>
      <c r="C9238" s="71" t="s">
        <v>8592</v>
      </c>
      <c r="D9238" s="72">
        <v>25.37</v>
      </c>
    </row>
    <row r="9239" spans="1:4" x14ac:dyDescent="0.25">
      <c r="A9239" s="71">
        <v>100279</v>
      </c>
      <c r="B9239" s="70" t="s">
        <v>8661</v>
      </c>
      <c r="C9239" s="71" t="s">
        <v>14</v>
      </c>
      <c r="D9239" s="72">
        <v>0.74</v>
      </c>
    </row>
    <row r="9240" spans="1:4" x14ac:dyDescent="0.25">
      <c r="A9240" s="71">
        <v>100233</v>
      </c>
      <c r="B9240" s="70" t="s">
        <v>8662</v>
      </c>
      <c r="C9240" s="71" t="s">
        <v>14</v>
      </c>
      <c r="D9240" s="72">
        <v>0.17</v>
      </c>
    </row>
    <row r="9241" spans="1:4" x14ac:dyDescent="0.25">
      <c r="A9241" s="71">
        <v>100232</v>
      </c>
      <c r="B9241" s="70" t="s">
        <v>8663</v>
      </c>
      <c r="C9241" s="71" t="s">
        <v>14</v>
      </c>
      <c r="D9241" s="72">
        <v>0.35</v>
      </c>
    </row>
    <row r="9242" spans="1:4" x14ac:dyDescent="0.25">
      <c r="A9242" s="71">
        <v>100234</v>
      </c>
      <c r="B9242" s="70" t="s">
        <v>8664</v>
      </c>
      <c r="C9242" s="71" t="s">
        <v>37</v>
      </c>
      <c r="D9242" s="72">
        <v>0.53</v>
      </c>
    </row>
    <row r="9243" spans="1:4" x14ac:dyDescent="0.25">
      <c r="A9243" s="71">
        <v>100265</v>
      </c>
      <c r="B9243" s="70" t="s">
        <v>8665</v>
      </c>
      <c r="C9243" s="71" t="s">
        <v>37</v>
      </c>
      <c r="D9243" s="72">
        <v>0.79</v>
      </c>
    </row>
    <row r="9244" spans="1:4" x14ac:dyDescent="0.25">
      <c r="A9244" s="71">
        <v>100235</v>
      </c>
      <c r="B9244" s="70" t="s">
        <v>8666</v>
      </c>
      <c r="C9244" s="71" t="s">
        <v>198</v>
      </c>
      <c r="D9244" s="72">
        <v>0.04</v>
      </c>
    </row>
    <row r="9245" spans="1:4" x14ac:dyDescent="0.25">
      <c r="A9245" s="71">
        <v>100267</v>
      </c>
      <c r="B9245" s="70" t="s">
        <v>8667</v>
      </c>
      <c r="C9245" s="71" t="s">
        <v>14</v>
      </c>
      <c r="D9245" s="72">
        <v>1.6</v>
      </c>
    </row>
    <row r="9246" spans="1:4" x14ac:dyDescent="0.25">
      <c r="A9246" s="71">
        <v>100231</v>
      </c>
      <c r="B9246" s="70" t="s">
        <v>8668</v>
      </c>
      <c r="C9246" s="71" t="s">
        <v>66</v>
      </c>
      <c r="D9246" s="72">
        <v>0.03</v>
      </c>
    </row>
    <row r="9247" spans="1:4" x14ac:dyDescent="0.25">
      <c r="A9247" s="71">
        <v>100230</v>
      </c>
      <c r="B9247" s="70" t="s">
        <v>8669</v>
      </c>
      <c r="C9247" s="71" t="s">
        <v>66</v>
      </c>
      <c r="D9247" s="72">
        <v>0.02</v>
      </c>
    </row>
    <row r="9248" spans="1:4" x14ac:dyDescent="0.25">
      <c r="A9248" s="71">
        <v>100229</v>
      </c>
      <c r="B9248" s="70" t="s">
        <v>8670</v>
      </c>
      <c r="C9248" s="71" t="s">
        <v>66</v>
      </c>
      <c r="D9248" s="72">
        <v>0.01</v>
      </c>
    </row>
    <row r="9249" spans="1:4" x14ac:dyDescent="0.25">
      <c r="A9249" s="71">
        <v>100272</v>
      </c>
      <c r="B9249" s="70" t="s">
        <v>8671</v>
      </c>
      <c r="C9249" s="71" t="s">
        <v>37</v>
      </c>
      <c r="D9249" s="72">
        <v>1.2</v>
      </c>
    </row>
    <row r="9250" spans="1:4" x14ac:dyDescent="0.25">
      <c r="A9250" s="71">
        <v>100269</v>
      </c>
      <c r="B9250" s="70" t="s">
        <v>8672</v>
      </c>
      <c r="C9250" s="71" t="s">
        <v>14</v>
      </c>
      <c r="D9250" s="72">
        <v>1.6</v>
      </c>
    </row>
    <row r="9251" spans="1:4" x14ac:dyDescent="0.25">
      <c r="A9251" s="71">
        <v>100986</v>
      </c>
      <c r="B9251" s="70" t="s">
        <v>8673</v>
      </c>
      <c r="C9251" s="71" t="s">
        <v>42</v>
      </c>
      <c r="D9251" s="72">
        <v>8.89</v>
      </c>
    </row>
    <row r="9252" spans="1:4" x14ac:dyDescent="0.25">
      <c r="A9252" s="71">
        <v>101002</v>
      </c>
      <c r="B9252" s="70" t="s">
        <v>8674</v>
      </c>
      <c r="C9252" s="71" t="s">
        <v>8465</v>
      </c>
      <c r="D9252" s="72">
        <v>5.91</v>
      </c>
    </row>
    <row r="9253" spans="1:4" x14ac:dyDescent="0.25">
      <c r="A9253" s="71">
        <v>100987</v>
      </c>
      <c r="B9253" s="70" t="s">
        <v>8675</v>
      </c>
      <c r="C9253" s="71" t="s">
        <v>42</v>
      </c>
      <c r="D9253" s="72">
        <v>10.37</v>
      </c>
    </row>
    <row r="9254" spans="1:4" x14ac:dyDescent="0.25">
      <c r="A9254" s="71">
        <v>101003</v>
      </c>
      <c r="B9254" s="70" t="s">
        <v>8676</v>
      </c>
      <c r="C9254" s="71" t="s">
        <v>8465</v>
      </c>
      <c r="D9254" s="72">
        <v>6.9</v>
      </c>
    </row>
    <row r="9255" spans="1:4" x14ac:dyDescent="0.25">
      <c r="A9255" s="71">
        <v>100988</v>
      </c>
      <c r="B9255" s="70" t="s">
        <v>8677</v>
      </c>
      <c r="C9255" s="71" t="s">
        <v>42</v>
      </c>
      <c r="D9255" s="72">
        <v>11.01</v>
      </c>
    </row>
    <row r="9256" spans="1:4" x14ac:dyDescent="0.25">
      <c r="A9256" s="71">
        <v>101004</v>
      </c>
      <c r="B9256" s="70" t="s">
        <v>8678</v>
      </c>
      <c r="C9256" s="71" t="s">
        <v>8465</v>
      </c>
      <c r="D9256" s="72">
        <v>7.33</v>
      </c>
    </row>
    <row r="9257" spans="1:4" x14ac:dyDescent="0.25">
      <c r="A9257" s="71">
        <v>100985</v>
      </c>
      <c r="B9257" s="70" t="s">
        <v>8679</v>
      </c>
      <c r="C9257" s="71" t="s">
        <v>42</v>
      </c>
      <c r="D9257" s="72">
        <v>7.32</v>
      </c>
    </row>
    <row r="9258" spans="1:4" x14ac:dyDescent="0.25">
      <c r="A9258" s="71">
        <v>101001</v>
      </c>
      <c r="B9258" s="70" t="s">
        <v>8680</v>
      </c>
      <c r="C9258" s="71" t="s">
        <v>8465</v>
      </c>
      <c r="D9258" s="72">
        <v>4.88</v>
      </c>
    </row>
    <row r="9259" spans="1:4" x14ac:dyDescent="0.25">
      <c r="A9259" s="71">
        <v>101008</v>
      </c>
      <c r="B9259" s="70" t="s">
        <v>8681</v>
      </c>
      <c r="C9259" s="71" t="s">
        <v>42</v>
      </c>
      <c r="D9259" s="72">
        <v>5.41</v>
      </c>
    </row>
    <row r="9260" spans="1:4" x14ac:dyDescent="0.25">
      <c r="A9260" s="71">
        <v>101007</v>
      </c>
      <c r="B9260" s="70" t="s">
        <v>8682</v>
      </c>
      <c r="C9260" s="71" t="s">
        <v>42</v>
      </c>
      <c r="D9260" s="72">
        <v>5.3</v>
      </c>
    </row>
    <row r="9261" spans="1:4" x14ac:dyDescent="0.25">
      <c r="A9261" s="71">
        <v>100982</v>
      </c>
      <c r="B9261" s="70" t="s">
        <v>19518</v>
      </c>
      <c r="C9261" s="71" t="s">
        <v>42</v>
      </c>
      <c r="D9261" s="72">
        <v>8.9499999999999993</v>
      </c>
    </row>
    <row r="9262" spans="1:4" x14ac:dyDescent="0.25">
      <c r="A9262" s="71">
        <v>100998</v>
      </c>
      <c r="B9262" s="70" t="s">
        <v>19519</v>
      </c>
      <c r="C9262" s="71" t="s">
        <v>8465</v>
      </c>
      <c r="D9262" s="72">
        <v>5.97</v>
      </c>
    </row>
    <row r="9263" spans="1:4" x14ac:dyDescent="0.25">
      <c r="A9263" s="71">
        <v>100983</v>
      </c>
      <c r="B9263" s="70" t="s">
        <v>19520</v>
      </c>
      <c r="C9263" s="71" t="s">
        <v>42</v>
      </c>
      <c r="D9263" s="72">
        <v>9.07</v>
      </c>
    </row>
    <row r="9264" spans="1:4" x14ac:dyDescent="0.25">
      <c r="A9264" s="71">
        <v>100999</v>
      </c>
      <c r="B9264" s="70" t="s">
        <v>19521</v>
      </c>
      <c r="C9264" s="71" t="s">
        <v>8465</v>
      </c>
      <c r="D9264" s="72">
        <v>6.07</v>
      </c>
    </row>
    <row r="9265" spans="1:4" x14ac:dyDescent="0.25">
      <c r="A9265" s="71">
        <v>100984</v>
      </c>
      <c r="B9265" s="70" t="s">
        <v>19522</v>
      </c>
      <c r="C9265" s="71" t="s">
        <v>42</v>
      </c>
      <c r="D9265" s="72">
        <v>8.89</v>
      </c>
    </row>
    <row r="9266" spans="1:4" x14ac:dyDescent="0.25">
      <c r="A9266" s="71">
        <v>101000</v>
      </c>
      <c r="B9266" s="70" t="s">
        <v>19523</v>
      </c>
      <c r="C9266" s="71" t="s">
        <v>8465</v>
      </c>
      <c r="D9266" s="72">
        <v>5.93</v>
      </c>
    </row>
    <row r="9267" spans="1:4" x14ac:dyDescent="0.25">
      <c r="A9267" s="71">
        <v>100981</v>
      </c>
      <c r="B9267" s="70" t="s">
        <v>19524</v>
      </c>
      <c r="C9267" s="71" t="s">
        <v>42</v>
      </c>
      <c r="D9267" s="72">
        <v>9.3000000000000007</v>
      </c>
    </row>
    <row r="9268" spans="1:4" x14ac:dyDescent="0.25">
      <c r="A9268" s="71">
        <v>100997</v>
      </c>
      <c r="B9268" s="70" t="s">
        <v>19525</v>
      </c>
      <c r="C9268" s="71" t="s">
        <v>8465</v>
      </c>
      <c r="D9268" s="72">
        <v>6.21</v>
      </c>
    </row>
    <row r="9269" spans="1:4" x14ac:dyDescent="0.25">
      <c r="A9269" s="71">
        <v>101010</v>
      </c>
      <c r="B9269" s="70" t="s">
        <v>8683</v>
      </c>
      <c r="C9269" s="71" t="s">
        <v>8465</v>
      </c>
      <c r="D9269" s="72">
        <v>26.55</v>
      </c>
    </row>
    <row r="9270" spans="1:4" x14ac:dyDescent="0.25">
      <c r="A9270" s="71">
        <v>101009</v>
      </c>
      <c r="B9270" s="70" t="s">
        <v>8684</v>
      </c>
      <c r="C9270" s="71" t="s">
        <v>8465</v>
      </c>
      <c r="D9270" s="72">
        <v>42.16</v>
      </c>
    </row>
    <row r="9271" spans="1:4" x14ac:dyDescent="0.25">
      <c r="A9271" s="71">
        <v>100978</v>
      </c>
      <c r="B9271" s="70" t="s">
        <v>8685</v>
      </c>
      <c r="C9271" s="71" t="s">
        <v>42</v>
      </c>
      <c r="D9271" s="72">
        <v>6.93</v>
      </c>
    </row>
    <row r="9272" spans="1:4" x14ac:dyDescent="0.25">
      <c r="A9272" s="71">
        <v>100994</v>
      </c>
      <c r="B9272" s="70" t="s">
        <v>8686</v>
      </c>
      <c r="C9272" s="71" t="s">
        <v>8465</v>
      </c>
      <c r="D9272" s="72">
        <v>4.5999999999999996</v>
      </c>
    </row>
    <row r="9273" spans="1:4" x14ac:dyDescent="0.25">
      <c r="A9273" s="71">
        <v>100974</v>
      </c>
      <c r="B9273" s="70" t="s">
        <v>8687</v>
      </c>
      <c r="C9273" s="71" t="s">
        <v>42</v>
      </c>
      <c r="D9273" s="72">
        <v>8.33</v>
      </c>
    </row>
    <row r="9274" spans="1:4" x14ac:dyDescent="0.25">
      <c r="A9274" s="71">
        <v>100990</v>
      </c>
      <c r="B9274" s="70" t="s">
        <v>8688</v>
      </c>
      <c r="C9274" s="71" t="s">
        <v>8465</v>
      </c>
      <c r="D9274" s="72">
        <v>5.56</v>
      </c>
    </row>
    <row r="9275" spans="1:4" x14ac:dyDescent="0.25">
      <c r="A9275" s="71">
        <v>100979</v>
      </c>
      <c r="B9275" s="70" t="s">
        <v>8689</v>
      </c>
      <c r="C9275" s="71" t="s">
        <v>42</v>
      </c>
      <c r="D9275" s="72">
        <v>6.72</v>
      </c>
    </row>
    <row r="9276" spans="1:4" x14ac:dyDescent="0.25">
      <c r="A9276" s="71">
        <v>100995</v>
      </c>
      <c r="B9276" s="70" t="s">
        <v>8690</v>
      </c>
      <c r="C9276" s="71" t="s">
        <v>8465</v>
      </c>
      <c r="D9276" s="72">
        <v>4.4800000000000004</v>
      </c>
    </row>
    <row r="9277" spans="1:4" x14ac:dyDescent="0.25">
      <c r="A9277" s="71">
        <v>100975</v>
      </c>
      <c r="B9277" s="70" t="s">
        <v>8691</v>
      </c>
      <c r="C9277" s="71" t="s">
        <v>42</v>
      </c>
      <c r="D9277" s="72">
        <v>8.49</v>
      </c>
    </row>
    <row r="9278" spans="1:4" x14ac:dyDescent="0.25">
      <c r="A9278" s="71">
        <v>100991</v>
      </c>
      <c r="B9278" s="70" t="s">
        <v>8692</v>
      </c>
      <c r="C9278" s="71" t="s">
        <v>8465</v>
      </c>
      <c r="D9278" s="72">
        <v>5.68</v>
      </c>
    </row>
    <row r="9279" spans="1:4" x14ac:dyDescent="0.25">
      <c r="A9279" s="71">
        <v>100980</v>
      </c>
      <c r="B9279" s="70" t="s">
        <v>8693</v>
      </c>
      <c r="C9279" s="71" t="s">
        <v>42</v>
      </c>
      <c r="D9279" s="72">
        <v>6.36</v>
      </c>
    </row>
    <row r="9280" spans="1:4" x14ac:dyDescent="0.25">
      <c r="A9280" s="71">
        <v>100996</v>
      </c>
      <c r="B9280" s="70" t="s">
        <v>8694</v>
      </c>
      <c r="C9280" s="71" t="s">
        <v>8465</v>
      </c>
      <c r="D9280" s="72">
        <v>4.2300000000000004</v>
      </c>
    </row>
    <row r="9281" spans="1:4" x14ac:dyDescent="0.25">
      <c r="A9281" s="71">
        <v>100976</v>
      </c>
      <c r="B9281" s="70" t="s">
        <v>8695</v>
      </c>
      <c r="C9281" s="71" t="s">
        <v>42</v>
      </c>
      <c r="D9281" s="72">
        <v>8.33</v>
      </c>
    </row>
    <row r="9282" spans="1:4" x14ac:dyDescent="0.25">
      <c r="A9282" s="71">
        <v>100992</v>
      </c>
      <c r="B9282" s="70" t="s">
        <v>8696</v>
      </c>
      <c r="C9282" s="71" t="s">
        <v>8465</v>
      </c>
      <c r="D9282" s="72">
        <v>5.55</v>
      </c>
    </row>
    <row r="9283" spans="1:4" x14ac:dyDescent="0.25">
      <c r="A9283" s="71">
        <v>100977</v>
      </c>
      <c r="B9283" s="70" t="s">
        <v>8697</v>
      </c>
      <c r="C9283" s="71" t="s">
        <v>42</v>
      </c>
      <c r="D9283" s="72">
        <v>7.64</v>
      </c>
    </row>
    <row r="9284" spans="1:4" x14ac:dyDescent="0.25">
      <c r="A9284" s="71">
        <v>100993</v>
      </c>
      <c r="B9284" s="70" t="s">
        <v>8698</v>
      </c>
      <c r="C9284" s="71" t="s">
        <v>8465</v>
      </c>
      <c r="D9284" s="72">
        <v>5.09</v>
      </c>
    </row>
    <row r="9285" spans="1:4" x14ac:dyDescent="0.25">
      <c r="A9285" s="71">
        <v>100973</v>
      </c>
      <c r="B9285" s="70" t="s">
        <v>8699</v>
      </c>
      <c r="C9285" s="71" t="s">
        <v>42</v>
      </c>
      <c r="D9285" s="72">
        <v>8.6</v>
      </c>
    </row>
    <row r="9286" spans="1:4" x14ac:dyDescent="0.25">
      <c r="A9286" s="71">
        <v>100989</v>
      </c>
      <c r="B9286" s="70" t="s">
        <v>8700</v>
      </c>
      <c r="C9286" s="71" t="s">
        <v>8465</v>
      </c>
      <c r="D9286" s="72">
        <v>5.74</v>
      </c>
    </row>
    <row r="9287" spans="1:4" x14ac:dyDescent="0.25">
      <c r="A9287" s="71">
        <v>101467</v>
      </c>
      <c r="B9287" s="70" t="s">
        <v>8701</v>
      </c>
      <c r="C9287" s="71" t="s">
        <v>8465</v>
      </c>
      <c r="D9287" s="72">
        <v>17.68</v>
      </c>
    </row>
    <row r="9288" spans="1:4" x14ac:dyDescent="0.25">
      <c r="A9288" s="71">
        <v>101468</v>
      </c>
      <c r="B9288" s="70" t="s">
        <v>8702</v>
      </c>
      <c r="C9288" s="71" t="s">
        <v>8465</v>
      </c>
      <c r="D9288" s="72">
        <v>16.170000000000002</v>
      </c>
    </row>
    <row r="9289" spans="1:4" x14ac:dyDescent="0.25">
      <c r="A9289" s="71">
        <v>101014</v>
      </c>
      <c r="B9289" s="70" t="s">
        <v>8703</v>
      </c>
      <c r="C9289" s="71" t="s">
        <v>8465</v>
      </c>
      <c r="D9289" s="72">
        <v>40.409999999999997</v>
      </c>
    </row>
    <row r="9290" spans="1:4" x14ac:dyDescent="0.25">
      <c r="A9290" s="71">
        <v>101015</v>
      </c>
      <c r="B9290" s="70" t="s">
        <v>8704</v>
      </c>
      <c r="C9290" s="71" t="s">
        <v>8465</v>
      </c>
      <c r="D9290" s="72">
        <v>33.200000000000003</v>
      </c>
    </row>
    <row r="9291" spans="1:4" x14ac:dyDescent="0.25">
      <c r="A9291" s="71">
        <v>101463</v>
      </c>
      <c r="B9291" s="70" t="s">
        <v>8705</v>
      </c>
      <c r="C9291" s="71" t="s">
        <v>8465</v>
      </c>
      <c r="D9291" s="72">
        <v>44.24</v>
      </c>
    </row>
    <row r="9292" spans="1:4" x14ac:dyDescent="0.25">
      <c r="A9292" s="71">
        <v>101464</v>
      </c>
      <c r="B9292" s="70" t="s">
        <v>8706</v>
      </c>
      <c r="C9292" s="71" t="s">
        <v>8465</v>
      </c>
      <c r="D9292" s="72">
        <v>33.979999999999997</v>
      </c>
    </row>
    <row r="9293" spans="1:4" x14ac:dyDescent="0.25">
      <c r="A9293" s="71">
        <v>101465</v>
      </c>
      <c r="B9293" s="70" t="s">
        <v>8707</v>
      </c>
      <c r="C9293" s="71" t="s">
        <v>8465</v>
      </c>
      <c r="D9293" s="72">
        <v>25.98</v>
      </c>
    </row>
    <row r="9294" spans="1:4" x14ac:dyDescent="0.25">
      <c r="A9294" s="71">
        <v>101466</v>
      </c>
      <c r="B9294" s="70" t="s">
        <v>8708</v>
      </c>
      <c r="C9294" s="71" t="s">
        <v>8465</v>
      </c>
      <c r="D9294" s="72">
        <v>21.13</v>
      </c>
    </row>
    <row r="9295" spans="1:4" x14ac:dyDescent="0.25">
      <c r="A9295" s="71">
        <v>101013</v>
      </c>
      <c r="B9295" s="70" t="s">
        <v>8709</v>
      </c>
      <c r="C9295" s="71" t="s">
        <v>8465</v>
      </c>
      <c r="D9295" s="72">
        <v>44.1</v>
      </c>
    </row>
    <row r="9296" spans="1:4" x14ac:dyDescent="0.25">
      <c r="A9296" s="71">
        <v>101477</v>
      </c>
      <c r="B9296" s="70" t="s">
        <v>8710</v>
      </c>
      <c r="C9296" s="71" t="s">
        <v>8465</v>
      </c>
      <c r="D9296" s="72">
        <v>12.8</v>
      </c>
    </row>
    <row r="9297" spans="1:4" x14ac:dyDescent="0.25">
      <c r="A9297" s="71">
        <v>101478</v>
      </c>
      <c r="B9297" s="70" t="s">
        <v>8711</v>
      </c>
      <c r="C9297" s="71" t="s">
        <v>8465</v>
      </c>
      <c r="D9297" s="72">
        <v>10.9</v>
      </c>
    </row>
    <row r="9298" spans="1:4" x14ac:dyDescent="0.25">
      <c r="A9298" s="71">
        <v>101017</v>
      </c>
      <c r="B9298" s="70" t="s">
        <v>8712</v>
      </c>
      <c r="C9298" s="71" t="s">
        <v>8465</v>
      </c>
      <c r="D9298" s="72">
        <v>29.14</v>
      </c>
    </row>
    <row r="9299" spans="1:4" x14ac:dyDescent="0.25">
      <c r="A9299" s="71">
        <v>101018</v>
      </c>
      <c r="B9299" s="70" t="s">
        <v>8713</v>
      </c>
      <c r="C9299" s="71" t="s">
        <v>8465</v>
      </c>
      <c r="D9299" s="72">
        <v>23.94</v>
      </c>
    </row>
    <row r="9300" spans="1:4" x14ac:dyDescent="0.25">
      <c r="A9300" s="71">
        <v>101469</v>
      </c>
      <c r="B9300" s="70" t="s">
        <v>8714</v>
      </c>
      <c r="C9300" s="71" t="s">
        <v>8465</v>
      </c>
      <c r="D9300" s="72">
        <v>36.200000000000003</v>
      </c>
    </row>
    <row r="9301" spans="1:4" x14ac:dyDescent="0.25">
      <c r="A9301" s="71">
        <v>101470</v>
      </c>
      <c r="B9301" s="70" t="s">
        <v>8715</v>
      </c>
      <c r="C9301" s="71" t="s">
        <v>8465</v>
      </c>
      <c r="D9301" s="72">
        <v>28.74</v>
      </c>
    </row>
    <row r="9302" spans="1:4" x14ac:dyDescent="0.25">
      <c r="A9302" s="71">
        <v>101471</v>
      </c>
      <c r="B9302" s="70" t="s">
        <v>8716</v>
      </c>
      <c r="C9302" s="71" t="s">
        <v>8465</v>
      </c>
      <c r="D9302" s="72">
        <v>24.66</v>
      </c>
    </row>
    <row r="9303" spans="1:4" x14ac:dyDescent="0.25">
      <c r="A9303" s="71">
        <v>101472</v>
      </c>
      <c r="B9303" s="70" t="s">
        <v>8717</v>
      </c>
      <c r="C9303" s="71" t="s">
        <v>8465</v>
      </c>
      <c r="D9303" s="72">
        <v>19.190000000000001</v>
      </c>
    </row>
    <row r="9304" spans="1:4" x14ac:dyDescent="0.25">
      <c r="A9304" s="71">
        <v>101473</v>
      </c>
      <c r="B9304" s="70" t="s">
        <v>8718</v>
      </c>
      <c r="C9304" s="71" t="s">
        <v>8465</v>
      </c>
      <c r="D9304" s="72">
        <v>27.63</v>
      </c>
    </row>
    <row r="9305" spans="1:4" x14ac:dyDescent="0.25">
      <c r="A9305" s="71">
        <v>101474</v>
      </c>
      <c r="B9305" s="70" t="s">
        <v>8719</v>
      </c>
      <c r="C9305" s="71" t="s">
        <v>8465</v>
      </c>
      <c r="D9305" s="72">
        <v>19.760000000000002</v>
      </c>
    </row>
    <row r="9306" spans="1:4" x14ac:dyDescent="0.25">
      <c r="A9306" s="71">
        <v>101475</v>
      </c>
      <c r="B9306" s="70" t="s">
        <v>8720</v>
      </c>
      <c r="C9306" s="71" t="s">
        <v>8465</v>
      </c>
      <c r="D9306" s="72">
        <v>17.53</v>
      </c>
    </row>
    <row r="9307" spans="1:4" x14ac:dyDescent="0.25">
      <c r="A9307" s="71">
        <v>101476</v>
      </c>
      <c r="B9307" s="70" t="s">
        <v>8721</v>
      </c>
      <c r="C9307" s="71" t="s">
        <v>8465</v>
      </c>
      <c r="D9307" s="72">
        <v>15.64</v>
      </c>
    </row>
    <row r="9308" spans="1:4" x14ac:dyDescent="0.25">
      <c r="A9308" s="71">
        <v>101016</v>
      </c>
      <c r="B9308" s="70" t="s">
        <v>8722</v>
      </c>
      <c r="C9308" s="71" t="s">
        <v>8465</v>
      </c>
      <c r="D9308" s="72">
        <v>38.43</v>
      </c>
    </row>
    <row r="9309" spans="1:4" x14ac:dyDescent="0.25">
      <c r="A9309" s="71">
        <v>101487</v>
      </c>
      <c r="B9309" s="70" t="s">
        <v>8723</v>
      </c>
      <c r="C9309" s="71" t="s">
        <v>8465</v>
      </c>
      <c r="D9309" s="72">
        <v>95.19</v>
      </c>
    </row>
    <row r="9310" spans="1:4" x14ac:dyDescent="0.25">
      <c r="A9310" s="71">
        <v>101488</v>
      </c>
      <c r="B9310" s="70" t="s">
        <v>8724</v>
      </c>
      <c r="C9310" s="71" t="s">
        <v>8465</v>
      </c>
      <c r="D9310" s="72">
        <v>82.36</v>
      </c>
    </row>
    <row r="9311" spans="1:4" x14ac:dyDescent="0.25">
      <c r="A9311" s="71">
        <v>101480</v>
      </c>
      <c r="B9311" s="70" t="s">
        <v>8725</v>
      </c>
      <c r="C9311" s="71" t="s">
        <v>8465</v>
      </c>
      <c r="D9311" s="72">
        <v>64.739999999999995</v>
      </c>
    </row>
    <row r="9312" spans="1:4" x14ac:dyDescent="0.25">
      <c r="A9312" s="71">
        <v>101481</v>
      </c>
      <c r="B9312" s="70" t="s">
        <v>8726</v>
      </c>
      <c r="C9312" s="71" t="s">
        <v>8465</v>
      </c>
      <c r="D9312" s="72">
        <v>46.77</v>
      </c>
    </row>
    <row r="9313" spans="1:4" x14ac:dyDescent="0.25">
      <c r="A9313" s="71">
        <v>101482</v>
      </c>
      <c r="B9313" s="70" t="s">
        <v>8727</v>
      </c>
      <c r="C9313" s="71" t="s">
        <v>8465</v>
      </c>
      <c r="D9313" s="72">
        <v>34.950000000000003</v>
      </c>
    </row>
    <row r="9314" spans="1:4" x14ac:dyDescent="0.25">
      <c r="A9314" s="71">
        <v>101483</v>
      </c>
      <c r="B9314" s="70" t="s">
        <v>8728</v>
      </c>
      <c r="C9314" s="71" t="s">
        <v>8465</v>
      </c>
      <c r="D9314" s="72">
        <v>36.28</v>
      </c>
    </row>
    <row r="9315" spans="1:4" x14ac:dyDescent="0.25">
      <c r="A9315" s="71">
        <v>101484</v>
      </c>
      <c r="B9315" s="70" t="s">
        <v>8729</v>
      </c>
      <c r="C9315" s="71" t="s">
        <v>8465</v>
      </c>
      <c r="D9315" s="72">
        <v>188.01</v>
      </c>
    </row>
    <row r="9316" spans="1:4" x14ac:dyDescent="0.25">
      <c r="A9316" s="71">
        <v>101485</v>
      </c>
      <c r="B9316" s="70" t="s">
        <v>8730</v>
      </c>
      <c r="C9316" s="71" t="s">
        <v>8465</v>
      </c>
      <c r="D9316" s="72">
        <v>144.32</v>
      </c>
    </row>
    <row r="9317" spans="1:4" x14ac:dyDescent="0.25">
      <c r="A9317" s="71">
        <v>101486</v>
      </c>
      <c r="B9317" s="70" t="s">
        <v>8731</v>
      </c>
      <c r="C9317" s="71" t="s">
        <v>8465</v>
      </c>
      <c r="D9317" s="72">
        <v>130.01</v>
      </c>
    </row>
    <row r="9318" spans="1:4" x14ac:dyDescent="0.25">
      <c r="A9318" s="71">
        <v>101006</v>
      </c>
      <c r="B9318" s="70" t="s">
        <v>8732</v>
      </c>
      <c r="C9318" s="71" t="s">
        <v>42</v>
      </c>
      <c r="D9318" s="72">
        <v>20.43</v>
      </c>
    </row>
    <row r="9319" spans="1:4" x14ac:dyDescent="0.25">
      <c r="A9319" s="71">
        <v>101005</v>
      </c>
      <c r="B9319" s="70" t="s">
        <v>8733</v>
      </c>
      <c r="C9319" s="71" t="s">
        <v>42</v>
      </c>
      <c r="D9319" s="72">
        <v>18.3</v>
      </c>
    </row>
    <row r="9320" spans="1:4" x14ac:dyDescent="0.25">
      <c r="A9320" s="71">
        <v>102568</v>
      </c>
      <c r="B9320" s="70" t="s">
        <v>8734</v>
      </c>
      <c r="C9320" s="71" t="s">
        <v>8465</v>
      </c>
      <c r="D9320" s="72">
        <v>277.07</v>
      </c>
    </row>
    <row r="9321" spans="1:4" x14ac:dyDescent="0.25">
      <c r="A9321" s="71">
        <v>101479</v>
      </c>
      <c r="B9321" s="70" t="s">
        <v>8735</v>
      </c>
      <c r="C9321" s="71" t="s">
        <v>8465</v>
      </c>
      <c r="D9321" s="72">
        <v>162.63999999999999</v>
      </c>
    </row>
    <row r="9322" spans="1:4" x14ac:dyDescent="0.25">
      <c r="A9322" s="71">
        <v>101019</v>
      </c>
      <c r="B9322" s="70" t="s">
        <v>8736</v>
      </c>
      <c r="C9322" s="71" t="s">
        <v>8465</v>
      </c>
      <c r="D9322" s="72">
        <v>558.25</v>
      </c>
    </row>
    <row r="9323" spans="1:4" x14ac:dyDescent="0.25">
      <c r="A9323" s="71">
        <v>100938</v>
      </c>
      <c r="B9323" s="70" t="s">
        <v>8737</v>
      </c>
      <c r="C9323" s="71" t="s">
        <v>8575</v>
      </c>
      <c r="D9323" s="72">
        <v>7.35</v>
      </c>
    </row>
    <row r="9324" spans="1:4" x14ac:dyDescent="0.25">
      <c r="A9324" s="71">
        <v>100942</v>
      </c>
      <c r="B9324" s="70" t="s">
        <v>8738</v>
      </c>
      <c r="C9324" s="71" t="s">
        <v>8566</v>
      </c>
      <c r="D9324" s="72">
        <v>4.8899999999999997</v>
      </c>
    </row>
    <row r="9325" spans="1:4" x14ac:dyDescent="0.25">
      <c r="A9325" s="71">
        <v>93588</v>
      </c>
      <c r="B9325" s="70" t="s">
        <v>8739</v>
      </c>
      <c r="C9325" s="71" t="s">
        <v>8575</v>
      </c>
      <c r="D9325" s="72">
        <v>3.08</v>
      </c>
    </row>
    <row r="9326" spans="1:4" x14ac:dyDescent="0.25">
      <c r="A9326" s="71">
        <v>93594</v>
      </c>
      <c r="B9326" s="70" t="s">
        <v>8740</v>
      </c>
      <c r="C9326" s="71" t="s">
        <v>8566</v>
      </c>
      <c r="D9326" s="72">
        <v>2.0499999999999998</v>
      </c>
    </row>
    <row r="9327" spans="1:4" x14ac:dyDescent="0.25">
      <c r="A9327" s="71">
        <v>93589</v>
      </c>
      <c r="B9327" s="70" t="s">
        <v>8741</v>
      </c>
      <c r="C9327" s="71" t="s">
        <v>8575</v>
      </c>
      <c r="D9327" s="72">
        <v>2.64</v>
      </c>
    </row>
    <row r="9328" spans="1:4" x14ac:dyDescent="0.25">
      <c r="A9328" s="71">
        <v>93595</v>
      </c>
      <c r="B9328" s="70" t="s">
        <v>8742</v>
      </c>
      <c r="C9328" s="71" t="s">
        <v>8566</v>
      </c>
      <c r="D9328" s="72">
        <v>1.79</v>
      </c>
    </row>
    <row r="9329" spans="1:4" x14ac:dyDescent="0.25">
      <c r="A9329" s="71">
        <v>93590</v>
      </c>
      <c r="B9329" s="70" t="s">
        <v>8743</v>
      </c>
      <c r="C9329" s="71" t="s">
        <v>8575</v>
      </c>
      <c r="D9329" s="72">
        <v>0.96</v>
      </c>
    </row>
    <row r="9330" spans="1:4" x14ac:dyDescent="0.25">
      <c r="A9330" s="71">
        <v>93596</v>
      </c>
      <c r="B9330" s="70" t="s">
        <v>8744</v>
      </c>
      <c r="C9330" s="71" t="s">
        <v>8566</v>
      </c>
      <c r="D9330" s="72">
        <v>0.65</v>
      </c>
    </row>
    <row r="9331" spans="1:4" x14ac:dyDescent="0.25">
      <c r="A9331" s="71">
        <v>95875</v>
      </c>
      <c r="B9331" s="70" t="s">
        <v>8745</v>
      </c>
      <c r="C9331" s="71" t="s">
        <v>8575</v>
      </c>
      <c r="D9331" s="72">
        <v>2.44</v>
      </c>
    </row>
    <row r="9332" spans="1:4" x14ac:dyDescent="0.25">
      <c r="A9332" s="71">
        <v>95878</v>
      </c>
      <c r="B9332" s="70" t="s">
        <v>8746</v>
      </c>
      <c r="C9332" s="71" t="s">
        <v>8566</v>
      </c>
      <c r="D9332" s="72">
        <v>1.63</v>
      </c>
    </row>
    <row r="9333" spans="1:4" x14ac:dyDescent="0.25">
      <c r="A9333" s="71">
        <v>100943</v>
      </c>
      <c r="B9333" s="70" t="s">
        <v>8747</v>
      </c>
      <c r="C9333" s="71" t="s">
        <v>8566</v>
      </c>
      <c r="D9333" s="72">
        <v>4.34</v>
      </c>
    </row>
    <row r="9334" spans="1:4" x14ac:dyDescent="0.25">
      <c r="A9334" s="71">
        <v>100939</v>
      </c>
      <c r="B9334" s="70" t="s">
        <v>8748</v>
      </c>
      <c r="C9334" s="71" t="s">
        <v>8575</v>
      </c>
      <c r="D9334" s="72">
        <v>6.54</v>
      </c>
    </row>
    <row r="9335" spans="1:4" x14ac:dyDescent="0.25">
      <c r="A9335" s="71">
        <v>93591</v>
      </c>
      <c r="B9335" s="70" t="s">
        <v>8749</v>
      </c>
      <c r="C9335" s="71" t="s">
        <v>8575</v>
      </c>
      <c r="D9335" s="72">
        <v>2.74</v>
      </c>
    </row>
    <row r="9336" spans="1:4" x14ac:dyDescent="0.25">
      <c r="A9336" s="71">
        <v>93597</v>
      </c>
      <c r="B9336" s="70" t="s">
        <v>8750</v>
      </c>
      <c r="C9336" s="71" t="s">
        <v>8566</v>
      </c>
      <c r="D9336" s="72">
        <v>1.81</v>
      </c>
    </row>
    <row r="9337" spans="1:4" x14ac:dyDescent="0.25">
      <c r="A9337" s="71">
        <v>93592</v>
      </c>
      <c r="B9337" s="70" t="s">
        <v>8751</v>
      </c>
      <c r="C9337" s="71" t="s">
        <v>8575</v>
      </c>
      <c r="D9337" s="72">
        <v>2.37</v>
      </c>
    </row>
    <row r="9338" spans="1:4" x14ac:dyDescent="0.25">
      <c r="A9338" s="71">
        <v>93598</v>
      </c>
      <c r="B9338" s="70" t="s">
        <v>8752</v>
      </c>
      <c r="C9338" s="71" t="s">
        <v>8566</v>
      </c>
      <c r="D9338" s="72">
        <v>1.57</v>
      </c>
    </row>
    <row r="9339" spans="1:4" x14ac:dyDescent="0.25">
      <c r="A9339" s="71">
        <v>93593</v>
      </c>
      <c r="B9339" s="70" t="s">
        <v>8753</v>
      </c>
      <c r="C9339" s="71" t="s">
        <v>8575</v>
      </c>
      <c r="D9339" s="72">
        <v>0.87</v>
      </c>
    </row>
    <row r="9340" spans="1:4" x14ac:dyDescent="0.25">
      <c r="A9340" s="71">
        <v>93599</v>
      </c>
      <c r="B9340" s="70" t="s">
        <v>8754</v>
      </c>
      <c r="C9340" s="71" t="s">
        <v>8566</v>
      </c>
      <c r="D9340" s="72">
        <v>0.56999999999999995</v>
      </c>
    </row>
    <row r="9341" spans="1:4" x14ac:dyDescent="0.25">
      <c r="A9341" s="71">
        <v>95876</v>
      </c>
      <c r="B9341" s="70" t="s">
        <v>8755</v>
      </c>
      <c r="C9341" s="71" t="s">
        <v>8575</v>
      </c>
      <c r="D9341" s="72">
        <v>2.15</v>
      </c>
    </row>
    <row r="9342" spans="1:4" x14ac:dyDescent="0.25">
      <c r="A9342" s="71">
        <v>95879</v>
      </c>
      <c r="B9342" s="70" t="s">
        <v>8756</v>
      </c>
      <c r="C9342" s="71" t="s">
        <v>8566</v>
      </c>
      <c r="D9342" s="72">
        <v>1.45</v>
      </c>
    </row>
    <row r="9343" spans="1:4" x14ac:dyDescent="0.25">
      <c r="A9343" s="71">
        <v>100940</v>
      </c>
      <c r="B9343" s="70" t="s">
        <v>8757</v>
      </c>
      <c r="C9343" s="71" t="s">
        <v>8575</v>
      </c>
      <c r="D9343" s="72">
        <v>5.59</v>
      </c>
    </row>
    <row r="9344" spans="1:4" x14ac:dyDescent="0.25">
      <c r="A9344" s="71">
        <v>100944</v>
      </c>
      <c r="B9344" s="70" t="s">
        <v>8758</v>
      </c>
      <c r="C9344" s="71" t="s">
        <v>8566</v>
      </c>
      <c r="D9344" s="72">
        <v>3.73</v>
      </c>
    </row>
    <row r="9345" spans="1:4" x14ac:dyDescent="0.25">
      <c r="A9345" s="71">
        <v>95425</v>
      </c>
      <c r="B9345" s="70" t="s">
        <v>8759</v>
      </c>
      <c r="C9345" s="71" t="s">
        <v>8575</v>
      </c>
      <c r="D9345" s="72">
        <v>2.33</v>
      </c>
    </row>
    <row r="9346" spans="1:4" x14ac:dyDescent="0.25">
      <c r="A9346" s="71">
        <v>95428</v>
      </c>
      <c r="B9346" s="70" t="s">
        <v>8760</v>
      </c>
      <c r="C9346" s="71" t="s">
        <v>8566</v>
      </c>
      <c r="D9346" s="72">
        <v>1.57</v>
      </c>
    </row>
    <row r="9347" spans="1:4" x14ac:dyDescent="0.25">
      <c r="A9347" s="71">
        <v>95426</v>
      </c>
      <c r="B9347" s="70" t="s">
        <v>8761</v>
      </c>
      <c r="C9347" s="71" t="s">
        <v>8575</v>
      </c>
      <c r="D9347" s="72">
        <v>2.0099999999999998</v>
      </c>
    </row>
    <row r="9348" spans="1:4" x14ac:dyDescent="0.25">
      <c r="A9348" s="71">
        <v>95429</v>
      </c>
      <c r="B9348" s="70" t="s">
        <v>8762</v>
      </c>
      <c r="C9348" s="71" t="s">
        <v>8566</v>
      </c>
      <c r="D9348" s="72">
        <v>1.35</v>
      </c>
    </row>
    <row r="9349" spans="1:4" x14ac:dyDescent="0.25">
      <c r="A9349" s="71">
        <v>95427</v>
      </c>
      <c r="B9349" s="70" t="s">
        <v>8763</v>
      </c>
      <c r="C9349" s="71" t="s">
        <v>8575</v>
      </c>
      <c r="D9349" s="72">
        <v>0.76</v>
      </c>
    </row>
    <row r="9350" spans="1:4" x14ac:dyDescent="0.25">
      <c r="A9350" s="71">
        <v>95430</v>
      </c>
      <c r="B9350" s="70" t="s">
        <v>8764</v>
      </c>
      <c r="C9350" s="71" t="s">
        <v>8566</v>
      </c>
      <c r="D9350" s="72">
        <v>0.47</v>
      </c>
    </row>
    <row r="9351" spans="1:4" x14ac:dyDescent="0.25">
      <c r="A9351" s="71">
        <v>95877</v>
      </c>
      <c r="B9351" s="70" t="s">
        <v>8765</v>
      </c>
      <c r="C9351" s="71" t="s">
        <v>8575</v>
      </c>
      <c r="D9351" s="72">
        <v>1.84</v>
      </c>
    </row>
    <row r="9352" spans="1:4" x14ac:dyDescent="0.25">
      <c r="A9352" s="71">
        <v>95880</v>
      </c>
      <c r="B9352" s="70" t="s">
        <v>8766</v>
      </c>
      <c r="C9352" s="71" t="s">
        <v>8566</v>
      </c>
      <c r="D9352" s="72">
        <v>1.23</v>
      </c>
    </row>
    <row r="9353" spans="1:4" x14ac:dyDescent="0.25">
      <c r="A9353" s="71">
        <v>100937</v>
      </c>
      <c r="B9353" s="70" t="s">
        <v>8767</v>
      </c>
      <c r="C9353" s="71" t="s">
        <v>8575</v>
      </c>
      <c r="D9353" s="72">
        <v>8.7100000000000009</v>
      </c>
    </row>
    <row r="9354" spans="1:4" x14ac:dyDescent="0.25">
      <c r="A9354" s="71">
        <v>100941</v>
      </c>
      <c r="B9354" s="70" t="s">
        <v>8768</v>
      </c>
      <c r="C9354" s="71" t="s">
        <v>8566</v>
      </c>
      <c r="D9354" s="72">
        <v>5.8</v>
      </c>
    </row>
    <row r="9355" spans="1:4" x14ac:dyDescent="0.25">
      <c r="A9355" s="71">
        <v>97912</v>
      </c>
      <c r="B9355" s="70" t="s">
        <v>8769</v>
      </c>
      <c r="C9355" s="71" t="s">
        <v>8575</v>
      </c>
      <c r="D9355" s="72">
        <v>3.65</v>
      </c>
    </row>
    <row r="9356" spans="1:4" x14ac:dyDescent="0.25">
      <c r="A9356" s="71">
        <v>97916</v>
      </c>
      <c r="B9356" s="70" t="s">
        <v>8770</v>
      </c>
      <c r="C9356" s="71" t="s">
        <v>8566</v>
      </c>
      <c r="D9356" s="72">
        <v>2.44</v>
      </c>
    </row>
    <row r="9357" spans="1:4" x14ac:dyDescent="0.25">
      <c r="A9357" s="71">
        <v>97913</v>
      </c>
      <c r="B9357" s="70" t="s">
        <v>8771</v>
      </c>
      <c r="C9357" s="71" t="s">
        <v>8575</v>
      </c>
      <c r="D9357" s="72">
        <v>3.17</v>
      </c>
    </row>
    <row r="9358" spans="1:4" x14ac:dyDescent="0.25">
      <c r="A9358" s="71">
        <v>97917</v>
      </c>
      <c r="B9358" s="70" t="s">
        <v>8772</v>
      </c>
      <c r="C9358" s="71" t="s">
        <v>8566</v>
      </c>
      <c r="D9358" s="72">
        <v>2.11</v>
      </c>
    </row>
    <row r="9359" spans="1:4" x14ac:dyDescent="0.25">
      <c r="A9359" s="71">
        <v>97915</v>
      </c>
      <c r="B9359" s="70" t="s">
        <v>8773</v>
      </c>
      <c r="C9359" s="71" t="s">
        <v>8575</v>
      </c>
      <c r="D9359" s="72">
        <v>1.1599999999999999</v>
      </c>
    </row>
    <row r="9360" spans="1:4" x14ac:dyDescent="0.25">
      <c r="A9360" s="71">
        <v>97919</v>
      </c>
      <c r="B9360" s="70" t="s">
        <v>8774</v>
      </c>
      <c r="C9360" s="71" t="s">
        <v>8566</v>
      </c>
      <c r="D9360" s="72">
        <v>0.76</v>
      </c>
    </row>
    <row r="9361" spans="1:4" x14ac:dyDescent="0.25">
      <c r="A9361" s="71">
        <v>97914</v>
      </c>
      <c r="B9361" s="70" t="s">
        <v>8775</v>
      </c>
      <c r="C9361" s="71" t="s">
        <v>8575</v>
      </c>
      <c r="D9361" s="72">
        <v>2.9</v>
      </c>
    </row>
    <row r="9362" spans="1:4" x14ac:dyDescent="0.25">
      <c r="A9362" s="71">
        <v>97918</v>
      </c>
      <c r="B9362" s="70" t="s">
        <v>8776</v>
      </c>
      <c r="C9362" s="71" t="s">
        <v>8566</v>
      </c>
      <c r="D9362" s="72">
        <v>1.94</v>
      </c>
    </row>
    <row r="9363" spans="1:4" x14ac:dyDescent="0.25">
      <c r="A9363" s="71">
        <v>100949</v>
      </c>
      <c r="B9363" s="70" t="s">
        <v>8777</v>
      </c>
      <c r="C9363" s="71" t="s">
        <v>8566</v>
      </c>
      <c r="D9363" s="72">
        <v>6.57</v>
      </c>
    </row>
    <row r="9364" spans="1:4" x14ac:dyDescent="0.25">
      <c r="A9364" s="71">
        <v>100945</v>
      </c>
      <c r="B9364" s="70" t="s">
        <v>8778</v>
      </c>
      <c r="C9364" s="71" t="s">
        <v>8566</v>
      </c>
      <c r="D9364" s="72">
        <v>2.75</v>
      </c>
    </row>
    <row r="9365" spans="1:4" x14ac:dyDescent="0.25">
      <c r="A9365" s="71">
        <v>100946</v>
      </c>
      <c r="B9365" s="70" t="s">
        <v>8779</v>
      </c>
      <c r="C9365" s="71" t="s">
        <v>8566</v>
      </c>
      <c r="D9365" s="72">
        <v>2.38</v>
      </c>
    </row>
    <row r="9366" spans="1:4" x14ac:dyDescent="0.25">
      <c r="A9366" s="71">
        <v>100948</v>
      </c>
      <c r="B9366" s="70" t="s">
        <v>104</v>
      </c>
      <c r="C9366" s="71" t="s">
        <v>8566</v>
      </c>
      <c r="D9366" s="72">
        <v>0.87</v>
      </c>
    </row>
    <row r="9367" spans="1:4" x14ac:dyDescent="0.25">
      <c r="A9367" s="71">
        <v>100947</v>
      </c>
      <c r="B9367" s="70" t="s">
        <v>103</v>
      </c>
      <c r="C9367" s="71" t="s">
        <v>8566</v>
      </c>
      <c r="D9367" s="72">
        <v>2.19</v>
      </c>
    </row>
    <row r="9368" spans="1:4" x14ac:dyDescent="0.25">
      <c r="A9368" s="71">
        <v>100954</v>
      </c>
      <c r="B9368" s="70" t="s">
        <v>19526</v>
      </c>
      <c r="C9368" s="71" t="s">
        <v>8566</v>
      </c>
      <c r="D9368" s="72">
        <v>8.32</v>
      </c>
    </row>
    <row r="9369" spans="1:4" x14ac:dyDescent="0.25">
      <c r="A9369" s="71">
        <v>100950</v>
      </c>
      <c r="B9369" s="70" t="s">
        <v>19527</v>
      </c>
      <c r="C9369" s="71" t="s">
        <v>8566</v>
      </c>
      <c r="D9369" s="72">
        <v>3.49</v>
      </c>
    </row>
    <row r="9370" spans="1:4" x14ac:dyDescent="0.25">
      <c r="A9370" s="71">
        <v>100951</v>
      </c>
      <c r="B9370" s="70" t="s">
        <v>19528</v>
      </c>
      <c r="C9370" s="71" t="s">
        <v>8566</v>
      </c>
      <c r="D9370" s="72">
        <v>3.01</v>
      </c>
    </row>
    <row r="9371" spans="1:4" x14ac:dyDescent="0.25">
      <c r="A9371" s="71">
        <v>100953</v>
      </c>
      <c r="B9371" s="70" t="s">
        <v>19529</v>
      </c>
      <c r="C9371" s="71" t="s">
        <v>8566</v>
      </c>
      <c r="D9371" s="72">
        <v>1.1000000000000001</v>
      </c>
    </row>
    <row r="9372" spans="1:4" x14ac:dyDescent="0.25">
      <c r="A9372" s="71">
        <v>100952</v>
      </c>
      <c r="B9372" s="70" t="s">
        <v>19530</v>
      </c>
      <c r="C9372" s="71" t="s">
        <v>8566</v>
      </c>
      <c r="D9372" s="72">
        <v>2.77</v>
      </c>
    </row>
    <row r="9373" spans="1:4" x14ac:dyDescent="0.25">
      <c r="A9373" s="71">
        <v>100964</v>
      </c>
      <c r="B9373" s="70" t="s">
        <v>8780</v>
      </c>
      <c r="C9373" s="71" t="s">
        <v>8575</v>
      </c>
      <c r="D9373" s="72">
        <v>8.6199999999999992</v>
      </c>
    </row>
    <row r="9374" spans="1:4" x14ac:dyDescent="0.25">
      <c r="A9374" s="71">
        <v>100960</v>
      </c>
      <c r="B9374" s="70" t="s">
        <v>8781</v>
      </c>
      <c r="C9374" s="71" t="s">
        <v>8575</v>
      </c>
      <c r="D9374" s="72">
        <v>3.59</v>
      </c>
    </row>
    <row r="9375" spans="1:4" x14ac:dyDescent="0.25">
      <c r="A9375" s="71">
        <v>100961</v>
      </c>
      <c r="B9375" s="70" t="s">
        <v>8782</v>
      </c>
      <c r="C9375" s="71" t="s">
        <v>8575</v>
      </c>
      <c r="D9375" s="72">
        <v>3.11</v>
      </c>
    </row>
    <row r="9376" spans="1:4" x14ac:dyDescent="0.25">
      <c r="A9376" s="71">
        <v>100963</v>
      </c>
      <c r="B9376" s="70" t="s">
        <v>8783</v>
      </c>
      <c r="C9376" s="71" t="s">
        <v>8575</v>
      </c>
      <c r="D9376" s="72">
        <v>1.1200000000000001</v>
      </c>
    </row>
    <row r="9377" spans="1:4" x14ac:dyDescent="0.25">
      <c r="A9377" s="71">
        <v>100962</v>
      </c>
      <c r="B9377" s="70" t="s">
        <v>8784</v>
      </c>
      <c r="C9377" s="71" t="s">
        <v>8575</v>
      </c>
      <c r="D9377" s="72">
        <v>2.83</v>
      </c>
    </row>
    <row r="9378" spans="1:4" x14ac:dyDescent="0.25">
      <c r="A9378" s="71">
        <v>100959</v>
      </c>
      <c r="B9378" s="70" t="s">
        <v>8785</v>
      </c>
      <c r="C9378" s="71" t="s">
        <v>8575</v>
      </c>
      <c r="D9378" s="72">
        <v>11.48</v>
      </c>
    </row>
    <row r="9379" spans="1:4" x14ac:dyDescent="0.25">
      <c r="A9379" s="71">
        <v>100955</v>
      </c>
      <c r="B9379" s="70" t="s">
        <v>8786</v>
      </c>
      <c r="C9379" s="71" t="s">
        <v>8575</v>
      </c>
      <c r="D9379" s="72">
        <v>4.8099999999999996</v>
      </c>
    </row>
    <row r="9380" spans="1:4" x14ac:dyDescent="0.25">
      <c r="A9380" s="71">
        <v>100956</v>
      </c>
      <c r="B9380" s="70" t="s">
        <v>8787</v>
      </c>
      <c r="C9380" s="71" t="s">
        <v>8575</v>
      </c>
      <c r="D9380" s="72">
        <v>4.17</v>
      </c>
    </row>
    <row r="9381" spans="1:4" x14ac:dyDescent="0.25">
      <c r="A9381" s="71">
        <v>100958</v>
      </c>
      <c r="B9381" s="70" t="s">
        <v>8788</v>
      </c>
      <c r="C9381" s="71" t="s">
        <v>8575</v>
      </c>
      <c r="D9381" s="72">
        <v>1.53</v>
      </c>
    </row>
    <row r="9382" spans="1:4" x14ac:dyDescent="0.25">
      <c r="A9382" s="71">
        <v>100957</v>
      </c>
      <c r="B9382" s="70" t="s">
        <v>8789</v>
      </c>
      <c r="C9382" s="71" t="s">
        <v>8575</v>
      </c>
      <c r="D9382" s="72">
        <v>3.82</v>
      </c>
    </row>
    <row r="9383" spans="1:4" x14ac:dyDescent="0.25">
      <c r="A9383" s="71">
        <v>100969</v>
      </c>
      <c r="B9383" s="70" t="s">
        <v>8790</v>
      </c>
      <c r="C9383" s="71" t="s">
        <v>8566</v>
      </c>
      <c r="D9383" s="72">
        <v>2.31</v>
      </c>
    </row>
    <row r="9384" spans="1:4" x14ac:dyDescent="0.25">
      <c r="A9384" s="71">
        <v>100970</v>
      </c>
      <c r="B9384" s="70" t="s">
        <v>19531</v>
      </c>
      <c r="C9384" s="71" t="s">
        <v>8566</v>
      </c>
      <c r="D9384" s="72">
        <v>1.96</v>
      </c>
    </row>
    <row r="9385" spans="1:4" x14ac:dyDescent="0.25">
      <c r="A9385" s="71">
        <v>102333</v>
      </c>
      <c r="B9385" s="70" t="s">
        <v>8791</v>
      </c>
      <c r="C9385" s="71" t="s">
        <v>8566</v>
      </c>
      <c r="D9385" s="72">
        <v>0.73</v>
      </c>
    </row>
    <row r="9386" spans="1:4" x14ac:dyDescent="0.25">
      <c r="A9386" s="71">
        <v>102332</v>
      </c>
      <c r="B9386" s="70" t="s">
        <v>8792</v>
      </c>
      <c r="C9386" s="71" t="s">
        <v>8566</v>
      </c>
      <c r="D9386" s="72">
        <v>1.83</v>
      </c>
    </row>
    <row r="9387" spans="1:4" x14ac:dyDescent="0.25">
      <c r="A9387" s="71">
        <v>100965</v>
      </c>
      <c r="B9387" s="70" t="s">
        <v>19532</v>
      </c>
      <c r="C9387" s="71" t="s">
        <v>8566</v>
      </c>
      <c r="D9387" s="72">
        <v>1.77</v>
      </c>
    </row>
    <row r="9388" spans="1:4" x14ac:dyDescent="0.25">
      <c r="A9388" s="71">
        <v>100966</v>
      </c>
      <c r="B9388" s="70" t="s">
        <v>19533</v>
      </c>
      <c r="C9388" s="71" t="s">
        <v>8566</v>
      </c>
      <c r="D9388" s="72">
        <v>1.52</v>
      </c>
    </row>
    <row r="9389" spans="1:4" x14ac:dyDescent="0.25">
      <c r="A9389" s="71">
        <v>102331</v>
      </c>
      <c r="B9389" s="70" t="s">
        <v>8793</v>
      </c>
      <c r="C9389" s="71" t="s">
        <v>8566</v>
      </c>
      <c r="D9389" s="72">
        <v>0.55000000000000004</v>
      </c>
    </row>
    <row r="9390" spans="1:4" x14ac:dyDescent="0.25">
      <c r="A9390" s="71">
        <v>102330</v>
      </c>
      <c r="B9390" s="70" t="s">
        <v>8794</v>
      </c>
      <c r="C9390" s="71" t="s">
        <v>8566</v>
      </c>
      <c r="D9390" s="72">
        <v>1.42</v>
      </c>
    </row>
    <row r="9391" spans="1:4" x14ac:dyDescent="0.25">
      <c r="A9391" s="71">
        <v>97804</v>
      </c>
      <c r="B9391" s="70" t="s">
        <v>8795</v>
      </c>
      <c r="C9391" s="71" t="s">
        <v>37</v>
      </c>
      <c r="D9391" s="72">
        <v>0</v>
      </c>
    </row>
    <row r="9392" spans="1:4" x14ac:dyDescent="0.25">
      <c r="A9392" s="71">
        <v>104378</v>
      </c>
      <c r="B9392" s="70" t="s">
        <v>8796</v>
      </c>
      <c r="C9392" s="71" t="s">
        <v>37</v>
      </c>
      <c r="D9392" s="72">
        <v>0</v>
      </c>
    </row>
    <row r="9393" spans="1:4" x14ac:dyDescent="0.25">
      <c r="A9393" s="71">
        <v>104379</v>
      </c>
      <c r="B9393" s="70" t="s">
        <v>8797</v>
      </c>
      <c r="C9393" s="71" t="s">
        <v>37</v>
      </c>
      <c r="D9393" s="72">
        <v>0</v>
      </c>
    </row>
    <row r="9394" spans="1:4" x14ac:dyDescent="0.25">
      <c r="A9394" s="71">
        <v>104389</v>
      </c>
      <c r="B9394" s="70" t="s">
        <v>8798</v>
      </c>
      <c r="C9394" s="71" t="s">
        <v>37</v>
      </c>
      <c r="D9394" s="72">
        <v>0</v>
      </c>
    </row>
    <row r="9395" spans="1:4" x14ac:dyDescent="0.25">
      <c r="A9395" s="71">
        <v>97801</v>
      </c>
      <c r="B9395" s="70" t="s">
        <v>8799</v>
      </c>
      <c r="C9395" s="71" t="s">
        <v>37</v>
      </c>
      <c r="D9395" s="72">
        <v>0</v>
      </c>
    </row>
    <row r="9396" spans="1:4" x14ac:dyDescent="0.25">
      <c r="A9396" s="71">
        <v>104377</v>
      </c>
      <c r="B9396" s="70" t="s">
        <v>8800</v>
      </c>
      <c r="C9396" s="71" t="s">
        <v>37</v>
      </c>
      <c r="D9396" s="72">
        <v>0</v>
      </c>
    </row>
    <row r="9397" spans="1:4" x14ac:dyDescent="0.25">
      <c r="A9397" s="71">
        <v>104376</v>
      </c>
      <c r="B9397" s="70" t="s">
        <v>8801</v>
      </c>
      <c r="C9397" s="71" t="s">
        <v>37</v>
      </c>
      <c r="D9397" s="72">
        <v>0</v>
      </c>
    </row>
    <row r="9398" spans="1:4" x14ac:dyDescent="0.25">
      <c r="A9398" s="71">
        <v>97808</v>
      </c>
      <c r="B9398" s="70" t="s">
        <v>8802</v>
      </c>
      <c r="C9398" s="71" t="s">
        <v>37</v>
      </c>
      <c r="D9398" s="72">
        <v>0</v>
      </c>
    </row>
    <row r="9399" spans="1:4" x14ac:dyDescent="0.25">
      <c r="A9399" s="71">
        <v>104381</v>
      </c>
      <c r="B9399" s="70" t="s">
        <v>8803</v>
      </c>
      <c r="C9399" s="71" t="s">
        <v>37</v>
      </c>
      <c r="D9399" s="72">
        <v>0</v>
      </c>
    </row>
    <row r="9400" spans="1:4" x14ac:dyDescent="0.25">
      <c r="A9400" s="71">
        <v>104382</v>
      </c>
      <c r="B9400" s="70" t="s">
        <v>8804</v>
      </c>
      <c r="C9400" s="71" t="s">
        <v>37</v>
      </c>
      <c r="D9400" s="72">
        <v>0</v>
      </c>
    </row>
    <row r="9401" spans="1:4" x14ac:dyDescent="0.25">
      <c r="A9401" s="71">
        <v>104380</v>
      </c>
      <c r="B9401" s="70" t="s">
        <v>8805</v>
      </c>
      <c r="C9401" s="71" t="s">
        <v>37</v>
      </c>
      <c r="D9401" s="72">
        <v>0</v>
      </c>
    </row>
    <row r="9402" spans="1:4" x14ac:dyDescent="0.25">
      <c r="A9402" s="71">
        <v>103138</v>
      </c>
      <c r="B9402" s="70" t="s">
        <v>19534</v>
      </c>
      <c r="C9402" s="71" t="s">
        <v>14</v>
      </c>
      <c r="D9402" s="72">
        <v>36.44</v>
      </c>
    </row>
    <row r="9403" spans="1:4" x14ac:dyDescent="0.25">
      <c r="A9403" s="71">
        <v>103151</v>
      </c>
      <c r="B9403" s="70" t="s">
        <v>19535</v>
      </c>
      <c r="C9403" s="71" t="s">
        <v>14</v>
      </c>
      <c r="D9403" s="72">
        <v>342.19</v>
      </c>
    </row>
    <row r="9404" spans="1:4" x14ac:dyDescent="0.25">
      <c r="A9404" s="71">
        <v>103152</v>
      </c>
      <c r="B9404" s="70" t="s">
        <v>19536</v>
      </c>
      <c r="C9404" s="71" t="s">
        <v>14</v>
      </c>
      <c r="D9404" s="72">
        <v>407.82</v>
      </c>
    </row>
    <row r="9405" spans="1:4" x14ac:dyDescent="0.25">
      <c r="A9405" s="71">
        <v>103139</v>
      </c>
      <c r="B9405" s="70" t="s">
        <v>19537</v>
      </c>
      <c r="C9405" s="71" t="s">
        <v>14</v>
      </c>
      <c r="D9405" s="72">
        <v>47.62</v>
      </c>
    </row>
    <row r="9406" spans="1:4" x14ac:dyDescent="0.25">
      <c r="A9406" s="71">
        <v>103140</v>
      </c>
      <c r="B9406" s="70" t="s">
        <v>19538</v>
      </c>
      <c r="C9406" s="71" t="s">
        <v>14</v>
      </c>
      <c r="D9406" s="72">
        <v>58.76</v>
      </c>
    </row>
    <row r="9407" spans="1:4" x14ac:dyDescent="0.25">
      <c r="A9407" s="71">
        <v>103141</v>
      </c>
      <c r="B9407" s="70" t="s">
        <v>19539</v>
      </c>
      <c r="C9407" s="71" t="s">
        <v>14</v>
      </c>
      <c r="D9407" s="72">
        <v>90.9</v>
      </c>
    </row>
    <row r="9408" spans="1:4" x14ac:dyDescent="0.25">
      <c r="A9408" s="71">
        <v>103142</v>
      </c>
      <c r="B9408" s="70" t="s">
        <v>19540</v>
      </c>
      <c r="C9408" s="71" t="s">
        <v>14</v>
      </c>
      <c r="D9408" s="72">
        <v>102.06</v>
      </c>
    </row>
    <row r="9409" spans="1:4" x14ac:dyDescent="0.25">
      <c r="A9409" s="71">
        <v>103143</v>
      </c>
      <c r="B9409" s="70" t="s">
        <v>19541</v>
      </c>
      <c r="C9409" s="71" t="s">
        <v>14</v>
      </c>
      <c r="D9409" s="72">
        <v>134.19999999999999</v>
      </c>
    </row>
    <row r="9410" spans="1:4" x14ac:dyDescent="0.25">
      <c r="A9410" s="71">
        <v>103144</v>
      </c>
      <c r="B9410" s="70" t="s">
        <v>19542</v>
      </c>
      <c r="C9410" s="71" t="s">
        <v>14</v>
      </c>
      <c r="D9410" s="72">
        <v>145.35</v>
      </c>
    </row>
    <row r="9411" spans="1:4" x14ac:dyDescent="0.25">
      <c r="A9411" s="71">
        <v>103145</v>
      </c>
      <c r="B9411" s="70" t="s">
        <v>19543</v>
      </c>
      <c r="C9411" s="71" t="s">
        <v>14</v>
      </c>
      <c r="D9411" s="72">
        <v>177.49</v>
      </c>
    </row>
    <row r="9412" spans="1:4" x14ac:dyDescent="0.25">
      <c r="A9412" s="71">
        <v>103146</v>
      </c>
      <c r="B9412" s="70" t="s">
        <v>19544</v>
      </c>
      <c r="C9412" s="71" t="s">
        <v>14</v>
      </c>
      <c r="D9412" s="72">
        <v>188.65</v>
      </c>
    </row>
    <row r="9413" spans="1:4" x14ac:dyDescent="0.25">
      <c r="A9413" s="71">
        <v>103147</v>
      </c>
      <c r="B9413" s="70" t="s">
        <v>19545</v>
      </c>
      <c r="C9413" s="71" t="s">
        <v>14</v>
      </c>
      <c r="D9413" s="72">
        <v>210.97</v>
      </c>
    </row>
    <row r="9414" spans="1:4" x14ac:dyDescent="0.25">
      <c r="A9414" s="71">
        <v>103148</v>
      </c>
      <c r="B9414" s="70" t="s">
        <v>19546</v>
      </c>
      <c r="C9414" s="71" t="s">
        <v>14</v>
      </c>
      <c r="D9414" s="72">
        <v>254.25</v>
      </c>
    </row>
    <row r="9415" spans="1:4" x14ac:dyDescent="0.25">
      <c r="A9415" s="71">
        <v>103137</v>
      </c>
      <c r="B9415" s="70" t="s">
        <v>19547</v>
      </c>
      <c r="C9415" s="71" t="s">
        <v>14</v>
      </c>
      <c r="D9415" s="72">
        <v>31.97</v>
      </c>
    </row>
    <row r="9416" spans="1:4" x14ac:dyDescent="0.25">
      <c r="A9416" s="71">
        <v>103149</v>
      </c>
      <c r="B9416" s="70" t="s">
        <v>19548</v>
      </c>
      <c r="C9416" s="71" t="s">
        <v>14</v>
      </c>
      <c r="D9416" s="72">
        <v>276.57</v>
      </c>
    </row>
    <row r="9417" spans="1:4" x14ac:dyDescent="0.25">
      <c r="A9417" s="71">
        <v>103150</v>
      </c>
      <c r="B9417" s="70" t="s">
        <v>19549</v>
      </c>
      <c r="C9417" s="71" t="s">
        <v>14</v>
      </c>
      <c r="D9417" s="72">
        <v>319.83</v>
      </c>
    </row>
    <row r="9418" spans="1:4" x14ac:dyDescent="0.25">
      <c r="A9418" s="71">
        <v>103106</v>
      </c>
      <c r="B9418" s="70" t="s">
        <v>19550</v>
      </c>
      <c r="C9418" s="71" t="s">
        <v>14</v>
      </c>
      <c r="D9418" s="72">
        <v>55.35</v>
      </c>
    </row>
    <row r="9419" spans="1:4" x14ac:dyDescent="0.25">
      <c r="A9419" s="71">
        <v>103119</v>
      </c>
      <c r="B9419" s="70" t="s">
        <v>19551</v>
      </c>
      <c r="C9419" s="71" t="s">
        <v>14</v>
      </c>
      <c r="D9419" s="72">
        <v>666.86</v>
      </c>
    </row>
    <row r="9420" spans="1:4" x14ac:dyDescent="0.25">
      <c r="A9420" s="71">
        <v>103120</v>
      </c>
      <c r="B9420" s="70" t="s">
        <v>19552</v>
      </c>
      <c r="C9420" s="71" t="s">
        <v>14</v>
      </c>
      <c r="D9420" s="72">
        <v>798.09</v>
      </c>
    </row>
    <row r="9421" spans="1:4" x14ac:dyDescent="0.25">
      <c r="A9421" s="71">
        <v>103107</v>
      </c>
      <c r="B9421" s="70" t="s">
        <v>19553</v>
      </c>
      <c r="C9421" s="71" t="s">
        <v>14</v>
      </c>
      <c r="D9421" s="72">
        <v>77.67</v>
      </c>
    </row>
    <row r="9422" spans="1:4" x14ac:dyDescent="0.25">
      <c r="A9422" s="71">
        <v>103108</v>
      </c>
      <c r="B9422" s="70" t="s">
        <v>19554</v>
      </c>
      <c r="C9422" s="71" t="s">
        <v>14</v>
      </c>
      <c r="D9422" s="72">
        <v>99.99</v>
      </c>
    </row>
    <row r="9423" spans="1:4" x14ac:dyDescent="0.25">
      <c r="A9423" s="71">
        <v>103109</v>
      </c>
      <c r="B9423" s="70" t="s">
        <v>19555</v>
      </c>
      <c r="C9423" s="71" t="s">
        <v>14</v>
      </c>
      <c r="D9423" s="72">
        <v>164.26</v>
      </c>
    </row>
    <row r="9424" spans="1:4" x14ac:dyDescent="0.25">
      <c r="A9424" s="71">
        <v>103110</v>
      </c>
      <c r="B9424" s="70" t="s">
        <v>19556</v>
      </c>
      <c r="C9424" s="71" t="s">
        <v>14</v>
      </c>
      <c r="D9424" s="72">
        <v>186.59</v>
      </c>
    </row>
    <row r="9425" spans="1:4" x14ac:dyDescent="0.25">
      <c r="A9425" s="71">
        <v>103111</v>
      </c>
      <c r="B9425" s="70" t="s">
        <v>19557</v>
      </c>
      <c r="C9425" s="71" t="s">
        <v>14</v>
      </c>
      <c r="D9425" s="72">
        <v>250.84</v>
      </c>
    </row>
    <row r="9426" spans="1:4" x14ac:dyDescent="0.25">
      <c r="A9426" s="71">
        <v>103112</v>
      </c>
      <c r="B9426" s="70" t="s">
        <v>19558</v>
      </c>
      <c r="C9426" s="71" t="s">
        <v>14</v>
      </c>
      <c r="D9426" s="72">
        <v>273.17</v>
      </c>
    </row>
    <row r="9427" spans="1:4" x14ac:dyDescent="0.25">
      <c r="A9427" s="71">
        <v>103113</v>
      </c>
      <c r="B9427" s="70" t="s">
        <v>19559</v>
      </c>
      <c r="C9427" s="71" t="s">
        <v>14</v>
      </c>
      <c r="D9427" s="72">
        <v>337.44</v>
      </c>
    </row>
    <row r="9428" spans="1:4" x14ac:dyDescent="0.25">
      <c r="A9428" s="71">
        <v>103114</v>
      </c>
      <c r="B9428" s="70" t="s">
        <v>19560</v>
      </c>
      <c r="C9428" s="71" t="s">
        <v>14</v>
      </c>
      <c r="D9428" s="72">
        <v>359.76</v>
      </c>
    </row>
    <row r="9429" spans="1:4" x14ac:dyDescent="0.25">
      <c r="A9429" s="71">
        <v>103115</v>
      </c>
      <c r="B9429" s="70" t="s">
        <v>19561</v>
      </c>
      <c r="C9429" s="71" t="s">
        <v>14</v>
      </c>
      <c r="D9429" s="72">
        <v>404.41</v>
      </c>
    </row>
    <row r="9430" spans="1:4" x14ac:dyDescent="0.25">
      <c r="A9430" s="71">
        <v>103116</v>
      </c>
      <c r="B9430" s="70" t="s">
        <v>19562</v>
      </c>
      <c r="C9430" s="71" t="s">
        <v>14</v>
      </c>
      <c r="D9430" s="72">
        <v>490.99</v>
      </c>
    </row>
    <row r="9431" spans="1:4" x14ac:dyDescent="0.25">
      <c r="A9431" s="71">
        <v>103105</v>
      </c>
      <c r="B9431" s="70" t="s">
        <v>19563</v>
      </c>
      <c r="C9431" s="71" t="s">
        <v>14</v>
      </c>
      <c r="D9431" s="72">
        <v>46.41</v>
      </c>
    </row>
    <row r="9432" spans="1:4" x14ac:dyDescent="0.25">
      <c r="A9432" s="71">
        <v>103117</v>
      </c>
      <c r="B9432" s="70" t="s">
        <v>19564</v>
      </c>
      <c r="C9432" s="71" t="s">
        <v>14</v>
      </c>
      <c r="D9432" s="72">
        <v>535.63</v>
      </c>
    </row>
    <row r="9433" spans="1:4" x14ac:dyDescent="0.25">
      <c r="A9433" s="71">
        <v>103118</v>
      </c>
      <c r="B9433" s="70" t="s">
        <v>19565</v>
      </c>
      <c r="C9433" s="71" t="s">
        <v>14</v>
      </c>
      <c r="D9433" s="72">
        <v>622.21</v>
      </c>
    </row>
    <row r="9434" spans="1:4" x14ac:dyDescent="0.25">
      <c r="A9434" s="71">
        <v>103122</v>
      </c>
      <c r="B9434" s="70" t="s">
        <v>19566</v>
      </c>
      <c r="C9434" s="71" t="s">
        <v>14</v>
      </c>
      <c r="D9434" s="72">
        <v>74.260000000000005</v>
      </c>
    </row>
    <row r="9435" spans="1:4" x14ac:dyDescent="0.25">
      <c r="A9435" s="71">
        <v>103135</v>
      </c>
      <c r="B9435" s="70" t="s">
        <v>19567</v>
      </c>
      <c r="C9435" s="71" t="s">
        <v>14</v>
      </c>
      <c r="D9435" s="72">
        <v>991.53</v>
      </c>
    </row>
    <row r="9436" spans="1:4" x14ac:dyDescent="0.25">
      <c r="A9436" s="71">
        <v>103136</v>
      </c>
      <c r="B9436" s="70" t="s">
        <v>19568</v>
      </c>
      <c r="C9436" s="71" t="s">
        <v>14</v>
      </c>
      <c r="D9436" s="72">
        <v>1188.3699999999999</v>
      </c>
    </row>
    <row r="9437" spans="1:4" x14ac:dyDescent="0.25">
      <c r="A9437" s="71">
        <v>103123</v>
      </c>
      <c r="B9437" s="70" t="s">
        <v>19569</v>
      </c>
      <c r="C9437" s="71" t="s">
        <v>14</v>
      </c>
      <c r="D9437" s="72">
        <v>107.76</v>
      </c>
    </row>
    <row r="9438" spans="1:4" x14ac:dyDescent="0.25">
      <c r="A9438" s="71">
        <v>103124</v>
      </c>
      <c r="B9438" s="70" t="s">
        <v>19570</v>
      </c>
      <c r="C9438" s="71" t="s">
        <v>14</v>
      </c>
      <c r="D9438" s="72">
        <v>141.22999999999999</v>
      </c>
    </row>
    <row r="9439" spans="1:4" x14ac:dyDescent="0.25">
      <c r="A9439" s="71">
        <v>103125</v>
      </c>
      <c r="B9439" s="70" t="s">
        <v>19571</v>
      </c>
      <c r="C9439" s="71" t="s">
        <v>14</v>
      </c>
      <c r="D9439" s="72">
        <v>237.64</v>
      </c>
    </row>
    <row r="9440" spans="1:4" x14ac:dyDescent="0.25">
      <c r="A9440" s="71">
        <v>103126</v>
      </c>
      <c r="B9440" s="70" t="s">
        <v>19572</v>
      </c>
      <c r="C9440" s="71" t="s">
        <v>14</v>
      </c>
      <c r="D9440" s="72">
        <v>271.11</v>
      </c>
    </row>
    <row r="9441" spans="1:4" x14ac:dyDescent="0.25">
      <c r="A9441" s="71">
        <v>103127</v>
      </c>
      <c r="B9441" s="70" t="s">
        <v>19573</v>
      </c>
      <c r="C9441" s="71" t="s">
        <v>14</v>
      </c>
      <c r="D9441" s="72">
        <v>367.52</v>
      </c>
    </row>
    <row r="9442" spans="1:4" x14ac:dyDescent="0.25">
      <c r="A9442" s="71">
        <v>103128</v>
      </c>
      <c r="B9442" s="70" t="s">
        <v>19574</v>
      </c>
      <c r="C9442" s="71" t="s">
        <v>14</v>
      </c>
      <c r="D9442" s="72">
        <v>400.98</v>
      </c>
    </row>
    <row r="9443" spans="1:4" x14ac:dyDescent="0.25">
      <c r="A9443" s="71">
        <v>103129</v>
      </c>
      <c r="B9443" s="70" t="s">
        <v>19575</v>
      </c>
      <c r="C9443" s="71" t="s">
        <v>14</v>
      </c>
      <c r="D9443" s="72">
        <v>497.41</v>
      </c>
    </row>
    <row r="9444" spans="1:4" x14ac:dyDescent="0.25">
      <c r="A9444" s="71">
        <v>103130</v>
      </c>
      <c r="B9444" s="70" t="s">
        <v>19576</v>
      </c>
      <c r="C9444" s="71" t="s">
        <v>14</v>
      </c>
      <c r="D9444" s="72">
        <v>530.87</v>
      </c>
    </row>
    <row r="9445" spans="1:4" x14ac:dyDescent="0.25">
      <c r="A9445" s="71">
        <v>103131</v>
      </c>
      <c r="B9445" s="70" t="s">
        <v>19577</v>
      </c>
      <c r="C9445" s="71" t="s">
        <v>14</v>
      </c>
      <c r="D9445" s="72">
        <v>597.84</v>
      </c>
    </row>
    <row r="9446" spans="1:4" x14ac:dyDescent="0.25">
      <c r="A9446" s="71">
        <v>103132</v>
      </c>
      <c r="B9446" s="70" t="s">
        <v>19578</v>
      </c>
      <c r="C9446" s="71" t="s">
        <v>14</v>
      </c>
      <c r="D9446" s="72">
        <v>727.71</v>
      </c>
    </row>
    <row r="9447" spans="1:4" x14ac:dyDescent="0.25">
      <c r="A9447" s="71">
        <v>103121</v>
      </c>
      <c r="B9447" s="70" t="s">
        <v>19579</v>
      </c>
      <c r="C9447" s="71" t="s">
        <v>14</v>
      </c>
      <c r="D9447" s="72">
        <v>60.88</v>
      </c>
    </row>
    <row r="9448" spans="1:4" x14ac:dyDescent="0.25">
      <c r="A9448" s="71">
        <v>103133</v>
      </c>
      <c r="B9448" s="70" t="s">
        <v>19580</v>
      </c>
      <c r="C9448" s="71" t="s">
        <v>14</v>
      </c>
      <c r="D9448" s="72">
        <v>794.68</v>
      </c>
    </row>
    <row r="9449" spans="1:4" x14ac:dyDescent="0.25">
      <c r="A9449" s="71">
        <v>103134</v>
      </c>
      <c r="B9449" s="70" t="s">
        <v>19581</v>
      </c>
      <c r="C9449" s="71" t="s">
        <v>14</v>
      </c>
      <c r="D9449" s="72">
        <v>924.56</v>
      </c>
    </row>
    <row r="9450" spans="1:4" x14ac:dyDescent="0.25">
      <c r="A9450" s="71">
        <v>103090</v>
      </c>
      <c r="B9450" s="70" t="s">
        <v>8806</v>
      </c>
      <c r="C9450" s="71" t="s">
        <v>16</v>
      </c>
      <c r="D9450" s="72">
        <v>13.12</v>
      </c>
    </row>
    <row r="9451" spans="1:4" x14ac:dyDescent="0.25">
      <c r="A9451" s="71">
        <v>103103</v>
      </c>
      <c r="B9451" s="70" t="s">
        <v>8807</v>
      </c>
      <c r="C9451" s="71" t="s">
        <v>16</v>
      </c>
      <c r="D9451" s="72">
        <v>128.71</v>
      </c>
    </row>
    <row r="9452" spans="1:4" x14ac:dyDescent="0.25">
      <c r="A9452" s="71">
        <v>103104</v>
      </c>
      <c r="B9452" s="70" t="s">
        <v>8808</v>
      </c>
      <c r="C9452" s="71" t="s">
        <v>16</v>
      </c>
      <c r="D9452" s="72">
        <v>153.91999999999999</v>
      </c>
    </row>
    <row r="9453" spans="1:4" x14ac:dyDescent="0.25">
      <c r="A9453" s="71">
        <v>103091</v>
      </c>
      <c r="B9453" s="70" t="s">
        <v>8809</v>
      </c>
      <c r="C9453" s="71" t="s">
        <v>16</v>
      </c>
      <c r="D9453" s="72">
        <v>18.43</v>
      </c>
    </row>
    <row r="9454" spans="1:4" x14ac:dyDescent="0.25">
      <c r="A9454" s="71">
        <v>103092</v>
      </c>
      <c r="B9454" s="70" t="s">
        <v>8810</v>
      </c>
      <c r="C9454" s="71" t="s">
        <v>16</v>
      </c>
      <c r="D9454" s="72">
        <v>23.75</v>
      </c>
    </row>
    <row r="9455" spans="1:4" x14ac:dyDescent="0.25">
      <c r="A9455" s="71">
        <v>103093</v>
      </c>
      <c r="B9455" s="70" t="s">
        <v>8811</v>
      </c>
      <c r="C9455" s="71" t="s">
        <v>16</v>
      </c>
      <c r="D9455" s="72">
        <v>36.32</v>
      </c>
    </row>
    <row r="9456" spans="1:4" x14ac:dyDescent="0.25">
      <c r="A9456" s="71">
        <v>103094</v>
      </c>
      <c r="B9456" s="70" t="s">
        <v>8812</v>
      </c>
      <c r="C9456" s="71" t="s">
        <v>16</v>
      </c>
      <c r="D9456" s="72">
        <v>41.66</v>
      </c>
    </row>
    <row r="9457" spans="1:4" x14ac:dyDescent="0.25">
      <c r="A9457" s="71">
        <v>103095</v>
      </c>
      <c r="B9457" s="70" t="s">
        <v>8813</v>
      </c>
      <c r="C9457" s="71" t="s">
        <v>16</v>
      </c>
      <c r="D9457" s="72">
        <v>54.19</v>
      </c>
    </row>
    <row r="9458" spans="1:4" x14ac:dyDescent="0.25">
      <c r="A9458" s="71">
        <v>103096</v>
      </c>
      <c r="B9458" s="70" t="s">
        <v>8814</v>
      </c>
      <c r="C9458" s="71" t="s">
        <v>16</v>
      </c>
      <c r="D9458" s="72">
        <v>59.55</v>
      </c>
    </row>
    <row r="9459" spans="1:4" x14ac:dyDescent="0.25">
      <c r="A9459" s="71">
        <v>103097</v>
      </c>
      <c r="B9459" s="70" t="s">
        <v>8815</v>
      </c>
      <c r="C9459" s="71" t="s">
        <v>16</v>
      </c>
      <c r="D9459" s="72">
        <v>72.09</v>
      </c>
    </row>
    <row r="9460" spans="1:4" x14ac:dyDescent="0.25">
      <c r="A9460" s="71">
        <v>103098</v>
      </c>
      <c r="B9460" s="70" t="s">
        <v>8816</v>
      </c>
      <c r="C9460" s="71" t="s">
        <v>16</v>
      </c>
      <c r="D9460" s="72">
        <v>77.42</v>
      </c>
    </row>
    <row r="9461" spans="1:4" x14ac:dyDescent="0.25">
      <c r="A9461" s="71">
        <v>103099</v>
      </c>
      <c r="B9461" s="70" t="s">
        <v>8817</v>
      </c>
      <c r="C9461" s="71" t="s">
        <v>16</v>
      </c>
      <c r="D9461" s="72">
        <v>88.06</v>
      </c>
    </row>
    <row r="9462" spans="1:4" x14ac:dyDescent="0.25">
      <c r="A9462" s="71">
        <v>103100</v>
      </c>
      <c r="B9462" s="70" t="s">
        <v>8818</v>
      </c>
      <c r="C9462" s="71" t="s">
        <v>16</v>
      </c>
      <c r="D9462" s="72">
        <v>93.97</v>
      </c>
    </row>
    <row r="9463" spans="1:4" x14ac:dyDescent="0.25">
      <c r="A9463" s="71">
        <v>103089</v>
      </c>
      <c r="B9463" s="70" t="s">
        <v>8819</v>
      </c>
      <c r="C9463" s="71" t="s">
        <v>16</v>
      </c>
      <c r="D9463" s="72">
        <v>10.98</v>
      </c>
    </row>
    <row r="9464" spans="1:4" x14ac:dyDescent="0.25">
      <c r="A9464" s="71">
        <v>103101</v>
      </c>
      <c r="B9464" s="70" t="s">
        <v>8820</v>
      </c>
      <c r="C9464" s="71" t="s">
        <v>16</v>
      </c>
      <c r="D9464" s="72">
        <v>103.49</v>
      </c>
    </row>
    <row r="9465" spans="1:4" x14ac:dyDescent="0.25">
      <c r="A9465" s="71">
        <v>103102</v>
      </c>
      <c r="B9465" s="70" t="s">
        <v>8821</v>
      </c>
      <c r="C9465" s="71" t="s">
        <v>16</v>
      </c>
      <c r="D9465" s="72">
        <v>119.18</v>
      </c>
    </row>
    <row r="9466" spans="1:4" x14ac:dyDescent="0.25">
      <c r="A9466" s="71">
        <v>101112</v>
      </c>
      <c r="B9466" s="70" t="s">
        <v>8822</v>
      </c>
      <c r="C9466" s="71" t="s">
        <v>42</v>
      </c>
      <c r="D9466" s="72">
        <v>922.96</v>
      </c>
    </row>
    <row r="9467" spans="1:4" x14ac:dyDescent="0.25">
      <c r="A9467" s="71">
        <v>101113</v>
      </c>
      <c r="B9467" s="70" t="s">
        <v>8823</v>
      </c>
      <c r="C9467" s="71" t="s">
        <v>42</v>
      </c>
      <c r="D9467" s="72">
        <v>1004.04</v>
      </c>
    </row>
    <row r="9468" spans="1:4" x14ac:dyDescent="0.25">
      <c r="A9468" s="71">
        <v>101098</v>
      </c>
      <c r="B9468" s="70" t="s">
        <v>8824</v>
      </c>
      <c r="C9468" s="71" t="s">
        <v>42</v>
      </c>
      <c r="D9468" s="72">
        <v>1132.27</v>
      </c>
    </row>
    <row r="9469" spans="1:4" x14ac:dyDescent="0.25">
      <c r="A9469" s="71">
        <v>101106</v>
      </c>
      <c r="B9469" s="70" t="s">
        <v>8825</v>
      </c>
      <c r="C9469" s="71" t="s">
        <v>42</v>
      </c>
      <c r="D9469" s="72">
        <v>1205.5999999999999</v>
      </c>
    </row>
    <row r="9470" spans="1:4" x14ac:dyDescent="0.25">
      <c r="A9470" s="71">
        <v>101102</v>
      </c>
      <c r="B9470" s="70" t="s">
        <v>8826</v>
      </c>
      <c r="C9470" s="71" t="s">
        <v>42</v>
      </c>
      <c r="D9470" s="72">
        <v>888.06</v>
      </c>
    </row>
    <row r="9471" spans="1:4" x14ac:dyDescent="0.25">
      <c r="A9471" s="71">
        <v>101110</v>
      </c>
      <c r="B9471" s="70" t="s">
        <v>8827</v>
      </c>
      <c r="C9471" s="71" t="s">
        <v>42</v>
      </c>
      <c r="D9471" s="72">
        <v>956.78</v>
      </c>
    </row>
    <row r="9472" spans="1:4" x14ac:dyDescent="0.25">
      <c r="A9472" s="71">
        <v>101099</v>
      </c>
      <c r="B9472" s="70" t="s">
        <v>8828</v>
      </c>
      <c r="C9472" s="71" t="s">
        <v>42</v>
      </c>
      <c r="D9472" s="72">
        <v>1036.19</v>
      </c>
    </row>
    <row r="9473" spans="1:4" x14ac:dyDescent="0.25">
      <c r="A9473" s="71">
        <v>101107</v>
      </c>
      <c r="B9473" s="70" t="s">
        <v>8829</v>
      </c>
      <c r="C9473" s="71" t="s">
        <v>42</v>
      </c>
      <c r="D9473" s="72">
        <v>1107.44</v>
      </c>
    </row>
    <row r="9474" spans="1:4" x14ac:dyDescent="0.25">
      <c r="A9474" s="71">
        <v>101103</v>
      </c>
      <c r="B9474" s="70" t="s">
        <v>8830</v>
      </c>
      <c r="C9474" s="71" t="s">
        <v>42</v>
      </c>
      <c r="D9474" s="72">
        <v>836.77</v>
      </c>
    </row>
    <row r="9475" spans="1:4" x14ac:dyDescent="0.25">
      <c r="A9475" s="71">
        <v>101111</v>
      </c>
      <c r="B9475" s="70" t="s">
        <v>8831</v>
      </c>
      <c r="C9475" s="71" t="s">
        <v>42</v>
      </c>
      <c r="D9475" s="72">
        <v>904.04</v>
      </c>
    </row>
    <row r="9476" spans="1:4" x14ac:dyDescent="0.25">
      <c r="A9476" s="71">
        <v>101096</v>
      </c>
      <c r="B9476" s="70" t="s">
        <v>8832</v>
      </c>
      <c r="C9476" s="71" t="s">
        <v>42</v>
      </c>
      <c r="D9476" s="72">
        <v>1296.19</v>
      </c>
    </row>
    <row r="9477" spans="1:4" x14ac:dyDescent="0.25">
      <c r="A9477" s="71">
        <v>101104</v>
      </c>
      <c r="B9477" s="70" t="s">
        <v>8833</v>
      </c>
      <c r="C9477" s="71" t="s">
        <v>42</v>
      </c>
      <c r="D9477" s="72">
        <v>1371.69</v>
      </c>
    </row>
    <row r="9478" spans="1:4" x14ac:dyDescent="0.25">
      <c r="A9478" s="71">
        <v>101100</v>
      </c>
      <c r="B9478" s="70" t="s">
        <v>8834</v>
      </c>
      <c r="C9478" s="71" t="s">
        <v>42</v>
      </c>
      <c r="D9478" s="72">
        <v>933.02</v>
      </c>
    </row>
    <row r="9479" spans="1:4" x14ac:dyDescent="0.25">
      <c r="A9479" s="71">
        <v>101108</v>
      </c>
      <c r="B9479" s="70" t="s">
        <v>8835</v>
      </c>
      <c r="C9479" s="71" t="s">
        <v>42</v>
      </c>
      <c r="D9479" s="72">
        <v>1002.99</v>
      </c>
    </row>
    <row r="9480" spans="1:4" x14ac:dyDescent="0.25">
      <c r="A9480" s="71">
        <v>101097</v>
      </c>
      <c r="B9480" s="70" t="s">
        <v>8836</v>
      </c>
      <c r="C9480" s="71" t="s">
        <v>42</v>
      </c>
      <c r="D9480" s="72">
        <v>1224.31</v>
      </c>
    </row>
    <row r="9481" spans="1:4" x14ac:dyDescent="0.25">
      <c r="A9481" s="71">
        <v>101105</v>
      </c>
      <c r="B9481" s="70" t="s">
        <v>8837</v>
      </c>
      <c r="C9481" s="71" t="s">
        <v>42</v>
      </c>
      <c r="D9481" s="72">
        <v>1298.76</v>
      </c>
    </row>
    <row r="9482" spans="1:4" x14ac:dyDescent="0.25">
      <c r="A9482" s="71">
        <v>101101</v>
      </c>
      <c r="B9482" s="70" t="s">
        <v>8838</v>
      </c>
      <c r="C9482" s="71" t="s">
        <v>42</v>
      </c>
      <c r="D9482" s="72">
        <v>911.16</v>
      </c>
    </row>
    <row r="9483" spans="1:4" x14ac:dyDescent="0.25">
      <c r="A9483" s="71">
        <v>101109</v>
      </c>
      <c r="B9483" s="70" t="s">
        <v>8839</v>
      </c>
      <c r="C9483" s="71" t="s">
        <v>42</v>
      </c>
      <c r="D9483" s="72">
        <v>980.36</v>
      </c>
    </row>
    <row r="9484" spans="1:4" x14ac:dyDescent="0.25">
      <c r="A9484" s="71">
        <v>96393</v>
      </c>
      <c r="B9484" s="70" t="s">
        <v>8840</v>
      </c>
      <c r="C9484" s="71" t="s">
        <v>42</v>
      </c>
      <c r="D9484" s="72">
        <v>157.06</v>
      </c>
    </row>
    <row r="9485" spans="1:4" x14ac:dyDescent="0.25">
      <c r="A9485" s="71">
        <v>96394</v>
      </c>
      <c r="B9485" s="70" t="s">
        <v>8841</v>
      </c>
      <c r="C9485" s="71" t="s">
        <v>42</v>
      </c>
      <c r="D9485" s="72">
        <v>224.25</v>
      </c>
    </row>
    <row r="9486" spans="1:4" x14ac:dyDescent="0.25">
      <c r="A9486" s="71">
        <v>104363</v>
      </c>
      <c r="B9486" s="70" t="s">
        <v>8842</v>
      </c>
      <c r="C9486" s="71" t="s">
        <v>8465</v>
      </c>
      <c r="D9486" s="72">
        <v>0</v>
      </c>
    </row>
    <row r="9487" spans="1:4" x14ac:dyDescent="0.25">
      <c r="A9487" s="71">
        <v>104360</v>
      </c>
      <c r="B9487" s="70" t="s">
        <v>8843</v>
      </c>
      <c r="C9487" s="71" t="s">
        <v>8465</v>
      </c>
      <c r="D9487" s="72">
        <v>0</v>
      </c>
    </row>
    <row r="9488" spans="1:4" x14ac:dyDescent="0.25">
      <c r="A9488" s="71">
        <v>104358</v>
      </c>
      <c r="B9488" s="70" t="s">
        <v>8844</v>
      </c>
      <c r="C9488" s="71" t="s">
        <v>8465</v>
      </c>
      <c r="D9488" s="72">
        <v>0</v>
      </c>
    </row>
    <row r="9489" spans="1:4" x14ac:dyDescent="0.25">
      <c r="A9489" s="71">
        <v>104362</v>
      </c>
      <c r="B9489" s="70" t="s">
        <v>8845</v>
      </c>
      <c r="C9489" s="71" t="s">
        <v>8465</v>
      </c>
      <c r="D9489" s="72">
        <v>0</v>
      </c>
    </row>
    <row r="9490" spans="1:4" x14ac:dyDescent="0.25">
      <c r="A9490" s="71">
        <v>104361</v>
      </c>
      <c r="B9490" s="70" t="s">
        <v>8846</v>
      </c>
      <c r="C9490" s="71" t="s">
        <v>8465</v>
      </c>
      <c r="D9490" s="72">
        <v>0</v>
      </c>
    </row>
    <row r="9491" spans="1:4" x14ac:dyDescent="0.25">
      <c r="A9491" s="71">
        <v>104359</v>
      </c>
      <c r="B9491" s="70" t="s">
        <v>8847</v>
      </c>
      <c r="C9491" s="71" t="s">
        <v>8465</v>
      </c>
      <c r="D9491" s="72">
        <v>0</v>
      </c>
    </row>
    <row r="9492" spans="1:4" x14ac:dyDescent="0.25">
      <c r="A9492" s="71">
        <v>96395</v>
      </c>
      <c r="B9492" s="70" t="s">
        <v>8848</v>
      </c>
      <c r="C9492" s="71" t="s">
        <v>42</v>
      </c>
      <c r="D9492" s="72">
        <v>316.68</v>
      </c>
    </row>
    <row r="9493" spans="1:4" x14ac:dyDescent="0.25">
      <c r="A9493" s="71">
        <v>104373</v>
      </c>
      <c r="B9493" s="70" t="s">
        <v>8849</v>
      </c>
      <c r="C9493" s="71" t="s">
        <v>8465</v>
      </c>
      <c r="D9493" s="72">
        <v>0</v>
      </c>
    </row>
    <row r="9494" spans="1:4" x14ac:dyDescent="0.25">
      <c r="A9494" s="71">
        <v>104374</v>
      </c>
      <c r="B9494" s="70" t="s">
        <v>8850</v>
      </c>
      <c r="C9494" s="71" t="s">
        <v>8465</v>
      </c>
      <c r="D9494" s="72">
        <v>0</v>
      </c>
    </row>
    <row r="9495" spans="1:4" x14ac:dyDescent="0.25">
      <c r="A9495" s="71">
        <v>105034</v>
      </c>
      <c r="B9495" s="70" t="s">
        <v>8851</v>
      </c>
      <c r="C9495" s="71" t="s">
        <v>16</v>
      </c>
      <c r="D9495" s="72">
        <v>41.72</v>
      </c>
    </row>
    <row r="9496" spans="1:4" x14ac:dyDescent="0.25">
      <c r="A9496" s="71">
        <v>105033</v>
      </c>
      <c r="B9496" s="70" t="s">
        <v>8852</v>
      </c>
      <c r="C9496" s="71" t="s">
        <v>16</v>
      </c>
      <c r="D9496" s="72">
        <v>58.27</v>
      </c>
    </row>
    <row r="9497" spans="1:4" x14ac:dyDescent="0.25">
      <c r="A9497" s="71">
        <v>93205</v>
      </c>
      <c r="B9497" s="70" t="s">
        <v>8853</v>
      </c>
      <c r="C9497" s="71" t="s">
        <v>16</v>
      </c>
      <c r="D9497" s="72">
        <v>70.069999999999993</v>
      </c>
    </row>
    <row r="9498" spans="1:4" x14ac:dyDescent="0.25">
      <c r="A9498" s="71">
        <v>105032</v>
      </c>
      <c r="B9498" s="70" t="s">
        <v>8854</v>
      </c>
      <c r="C9498" s="71" t="s">
        <v>16</v>
      </c>
      <c r="D9498" s="72">
        <v>33.549999999999997</v>
      </c>
    </row>
    <row r="9499" spans="1:4" x14ac:dyDescent="0.25">
      <c r="A9499" s="71">
        <v>105031</v>
      </c>
      <c r="B9499" s="70" t="s">
        <v>8855</v>
      </c>
      <c r="C9499" s="71" t="s">
        <v>16</v>
      </c>
      <c r="D9499" s="72">
        <v>49.04</v>
      </c>
    </row>
    <row r="9500" spans="1:4" x14ac:dyDescent="0.25">
      <c r="A9500" s="71">
        <v>93199</v>
      </c>
      <c r="B9500" s="70" t="s">
        <v>8856</v>
      </c>
      <c r="C9500" s="71" t="s">
        <v>16</v>
      </c>
      <c r="D9500" s="72">
        <v>50.61</v>
      </c>
    </row>
    <row r="9501" spans="1:4" x14ac:dyDescent="0.25">
      <c r="A9501" s="71">
        <v>105030</v>
      </c>
      <c r="B9501" s="70" t="s">
        <v>8857</v>
      </c>
      <c r="C9501" s="71" t="s">
        <v>16</v>
      </c>
      <c r="D9501" s="72">
        <v>40.049999999999997</v>
      </c>
    </row>
    <row r="9502" spans="1:4" x14ac:dyDescent="0.25">
      <c r="A9502" s="71">
        <v>105029</v>
      </c>
      <c r="B9502" s="70" t="s">
        <v>8858</v>
      </c>
      <c r="C9502" s="71" t="s">
        <v>16</v>
      </c>
      <c r="D9502" s="72">
        <v>47.49</v>
      </c>
    </row>
    <row r="9503" spans="1:4" x14ac:dyDescent="0.25">
      <c r="A9503" s="71">
        <v>93197</v>
      </c>
      <c r="B9503" s="70" t="s">
        <v>8859</v>
      </c>
      <c r="C9503" s="71" t="s">
        <v>16</v>
      </c>
      <c r="D9503" s="72">
        <v>54.93</v>
      </c>
    </row>
    <row r="9504" spans="1:4" x14ac:dyDescent="0.25">
      <c r="A9504" s="71">
        <v>105040</v>
      </c>
      <c r="B9504" s="70" t="s">
        <v>8860</v>
      </c>
      <c r="C9504" s="71" t="s">
        <v>16</v>
      </c>
      <c r="D9504" s="72">
        <v>30.38</v>
      </c>
    </row>
    <row r="9505" spans="1:4" x14ac:dyDescent="0.25">
      <c r="A9505" s="71">
        <v>105039</v>
      </c>
      <c r="B9505" s="70" t="s">
        <v>8861</v>
      </c>
      <c r="C9505" s="71" t="s">
        <v>16</v>
      </c>
      <c r="D9505" s="72">
        <v>44.91</v>
      </c>
    </row>
    <row r="9506" spans="1:4" x14ac:dyDescent="0.25">
      <c r="A9506" s="71">
        <v>105038</v>
      </c>
      <c r="B9506" s="70" t="s">
        <v>8862</v>
      </c>
      <c r="C9506" s="71" t="s">
        <v>16</v>
      </c>
      <c r="D9506" s="72">
        <v>62.39</v>
      </c>
    </row>
    <row r="9507" spans="1:4" x14ac:dyDescent="0.25">
      <c r="A9507" s="71">
        <v>105028</v>
      </c>
      <c r="B9507" s="70" t="s">
        <v>8863</v>
      </c>
      <c r="C9507" s="71" t="s">
        <v>16</v>
      </c>
      <c r="D9507" s="72">
        <v>20.87</v>
      </c>
    </row>
    <row r="9508" spans="1:4" x14ac:dyDescent="0.25">
      <c r="A9508" s="71">
        <v>105027</v>
      </c>
      <c r="B9508" s="70" t="s">
        <v>8864</v>
      </c>
      <c r="C9508" s="71" t="s">
        <v>16</v>
      </c>
      <c r="D9508" s="72">
        <v>23.81</v>
      </c>
    </row>
    <row r="9509" spans="1:4" x14ac:dyDescent="0.25">
      <c r="A9509" s="71">
        <v>93194</v>
      </c>
      <c r="B9509" s="70" t="s">
        <v>8865</v>
      </c>
      <c r="C9509" s="71" t="s">
        <v>16</v>
      </c>
      <c r="D9509" s="72">
        <v>27.14</v>
      </c>
    </row>
    <row r="9510" spans="1:4" x14ac:dyDescent="0.25">
      <c r="A9510" s="71">
        <v>93200</v>
      </c>
      <c r="B9510" s="70" t="s">
        <v>8866</v>
      </c>
      <c r="C9510" s="71" t="s">
        <v>16</v>
      </c>
      <c r="D9510" s="72">
        <v>10.84</v>
      </c>
    </row>
    <row r="9511" spans="1:4" x14ac:dyDescent="0.25">
      <c r="A9511" s="71">
        <v>93203</v>
      </c>
      <c r="B9511" s="70" t="s">
        <v>8867</v>
      </c>
      <c r="C9511" s="71" t="s">
        <v>16</v>
      </c>
      <c r="D9511" s="72">
        <v>13.79</v>
      </c>
    </row>
    <row r="9512" spans="1:4" x14ac:dyDescent="0.25">
      <c r="A9512" s="71">
        <v>93202</v>
      </c>
      <c r="B9512" s="70" t="s">
        <v>8868</v>
      </c>
      <c r="C9512" s="71" t="s">
        <v>16</v>
      </c>
      <c r="D9512" s="72">
        <v>27.27</v>
      </c>
    </row>
    <row r="9513" spans="1:4" x14ac:dyDescent="0.25">
      <c r="A9513" s="71">
        <v>105026</v>
      </c>
      <c r="B9513" s="70" t="s">
        <v>8869</v>
      </c>
      <c r="C9513" s="71" t="s">
        <v>16</v>
      </c>
      <c r="D9513" s="72">
        <v>41.87</v>
      </c>
    </row>
    <row r="9514" spans="1:4" x14ac:dyDescent="0.25">
      <c r="A9514" s="71">
        <v>105025</v>
      </c>
      <c r="B9514" s="70" t="s">
        <v>8870</v>
      </c>
      <c r="C9514" s="71" t="s">
        <v>16</v>
      </c>
      <c r="D9514" s="72">
        <v>59.16</v>
      </c>
    </row>
    <row r="9515" spans="1:4" x14ac:dyDescent="0.25">
      <c r="A9515" s="71">
        <v>93191</v>
      </c>
      <c r="B9515" s="70" t="s">
        <v>8871</v>
      </c>
      <c r="C9515" s="71" t="s">
        <v>16</v>
      </c>
      <c r="D9515" s="72">
        <v>71.349999999999994</v>
      </c>
    </row>
    <row r="9516" spans="1:4" x14ac:dyDescent="0.25">
      <c r="A9516" s="71">
        <v>105024</v>
      </c>
      <c r="B9516" s="70" t="s">
        <v>8872</v>
      </c>
      <c r="C9516" s="71" t="s">
        <v>16</v>
      </c>
      <c r="D9516" s="72">
        <v>50.91</v>
      </c>
    </row>
    <row r="9517" spans="1:4" x14ac:dyDescent="0.25">
      <c r="A9517" s="71">
        <v>105023</v>
      </c>
      <c r="B9517" s="70" t="s">
        <v>8873</v>
      </c>
      <c r="C9517" s="71" t="s">
        <v>16</v>
      </c>
      <c r="D9517" s="72">
        <v>61.87</v>
      </c>
    </row>
    <row r="9518" spans="1:4" x14ac:dyDescent="0.25">
      <c r="A9518" s="71">
        <v>93187</v>
      </c>
      <c r="B9518" s="70" t="s">
        <v>8874</v>
      </c>
      <c r="C9518" s="71" t="s">
        <v>16</v>
      </c>
      <c r="D9518" s="72">
        <v>72.8</v>
      </c>
    </row>
    <row r="9519" spans="1:4" x14ac:dyDescent="0.25">
      <c r="A9519" s="71">
        <v>105037</v>
      </c>
      <c r="B9519" s="70" t="s">
        <v>8875</v>
      </c>
      <c r="C9519" s="71" t="s">
        <v>16</v>
      </c>
      <c r="D9519" s="72">
        <v>30.52</v>
      </c>
    </row>
    <row r="9520" spans="1:4" x14ac:dyDescent="0.25">
      <c r="A9520" s="71">
        <v>105036</v>
      </c>
      <c r="B9520" s="70" t="s">
        <v>8876</v>
      </c>
      <c r="C9520" s="71" t="s">
        <v>16</v>
      </c>
      <c r="D9520" s="72">
        <v>45.1</v>
      </c>
    </row>
    <row r="9521" spans="1:4" x14ac:dyDescent="0.25">
      <c r="A9521" s="71">
        <v>105035</v>
      </c>
      <c r="B9521" s="70" t="s">
        <v>8877</v>
      </c>
      <c r="C9521" s="71" t="s">
        <v>16</v>
      </c>
      <c r="D9521" s="72">
        <v>62.57</v>
      </c>
    </row>
    <row r="9522" spans="1:4" x14ac:dyDescent="0.25">
      <c r="A9522" s="71">
        <v>105022</v>
      </c>
      <c r="B9522" s="70" t="s">
        <v>8878</v>
      </c>
      <c r="C9522" s="71" t="s">
        <v>16</v>
      </c>
      <c r="D9522" s="72">
        <v>21.18</v>
      </c>
    </row>
    <row r="9523" spans="1:4" x14ac:dyDescent="0.25">
      <c r="A9523" s="71">
        <v>105021</v>
      </c>
      <c r="B9523" s="70" t="s">
        <v>8879</v>
      </c>
      <c r="C9523" s="71" t="s">
        <v>16</v>
      </c>
      <c r="D9523" s="72">
        <v>24.15</v>
      </c>
    </row>
    <row r="9524" spans="1:4" x14ac:dyDescent="0.25">
      <c r="A9524" s="71">
        <v>93184</v>
      </c>
      <c r="B9524" s="70" t="s">
        <v>8880</v>
      </c>
      <c r="C9524" s="71" t="s">
        <v>16</v>
      </c>
      <c r="D9524" s="72">
        <v>27.84</v>
      </c>
    </row>
    <row r="9525" spans="1:4" x14ac:dyDescent="0.25">
      <c r="A9525" s="71">
        <v>102149</v>
      </c>
      <c r="B9525" s="70" t="s">
        <v>8881</v>
      </c>
      <c r="C9525" s="71" t="s">
        <v>37</v>
      </c>
      <c r="D9525" s="72">
        <v>0</v>
      </c>
    </row>
    <row r="9526" spans="1:4" x14ac:dyDescent="0.25">
      <c r="A9526" s="71">
        <v>102150</v>
      </c>
      <c r="B9526" s="70" t="s">
        <v>8882</v>
      </c>
      <c r="C9526" s="71" t="s">
        <v>37</v>
      </c>
      <c r="D9526" s="72">
        <v>0</v>
      </c>
    </row>
    <row r="9527" spans="1:4" x14ac:dyDescent="0.25">
      <c r="A9527" s="71">
        <v>102145</v>
      </c>
      <c r="B9527" s="70" t="s">
        <v>8883</v>
      </c>
      <c r="C9527" s="71" t="s">
        <v>37</v>
      </c>
      <c r="D9527" s="72">
        <v>0</v>
      </c>
    </row>
    <row r="9528" spans="1:4" x14ac:dyDescent="0.25">
      <c r="A9528" s="71">
        <v>102146</v>
      </c>
      <c r="B9528" s="70" t="s">
        <v>8884</v>
      </c>
      <c r="C9528" s="71" t="s">
        <v>37</v>
      </c>
      <c r="D9528" s="72">
        <v>0</v>
      </c>
    </row>
    <row r="9529" spans="1:4" x14ac:dyDescent="0.25">
      <c r="A9529" s="71">
        <v>102147</v>
      </c>
      <c r="B9529" s="70" t="s">
        <v>8885</v>
      </c>
      <c r="C9529" s="71" t="s">
        <v>37</v>
      </c>
      <c r="D9529" s="72">
        <v>0</v>
      </c>
    </row>
    <row r="9530" spans="1:4" x14ac:dyDescent="0.25">
      <c r="A9530" s="71">
        <v>102148</v>
      </c>
      <c r="B9530" s="70" t="s">
        <v>8886</v>
      </c>
      <c r="C9530" s="71" t="s">
        <v>37</v>
      </c>
      <c r="D9530" s="72">
        <v>0</v>
      </c>
    </row>
    <row r="9531" spans="1:4" x14ac:dyDescent="0.25">
      <c r="A9531" s="71">
        <v>102143</v>
      </c>
      <c r="B9531" s="70" t="s">
        <v>8887</v>
      </c>
      <c r="C9531" s="71" t="s">
        <v>37</v>
      </c>
      <c r="D9531" s="72">
        <v>0</v>
      </c>
    </row>
    <row r="9532" spans="1:4" x14ac:dyDescent="0.25">
      <c r="A9532" s="71">
        <v>102144</v>
      </c>
      <c r="B9532" s="70" t="s">
        <v>8888</v>
      </c>
      <c r="C9532" s="71" t="s">
        <v>37</v>
      </c>
      <c r="D9532" s="72">
        <v>0</v>
      </c>
    </row>
    <row r="9533" spans="1:4" x14ac:dyDescent="0.25">
      <c r="A9533" s="71">
        <v>102171</v>
      </c>
      <c r="B9533" s="70" t="s">
        <v>8889</v>
      </c>
      <c r="C9533" s="71" t="s">
        <v>37</v>
      </c>
      <c r="D9533" s="72">
        <v>523.08000000000004</v>
      </c>
    </row>
    <row r="9534" spans="1:4" x14ac:dyDescent="0.25">
      <c r="A9534" s="71">
        <v>102172</v>
      </c>
      <c r="B9534" s="70" t="s">
        <v>8890</v>
      </c>
      <c r="C9534" s="71" t="s">
        <v>37</v>
      </c>
      <c r="D9534" s="72">
        <v>508.64</v>
      </c>
    </row>
    <row r="9535" spans="1:4" x14ac:dyDescent="0.25">
      <c r="A9535" s="71">
        <v>102170</v>
      </c>
      <c r="B9535" s="70" t="s">
        <v>8891</v>
      </c>
      <c r="C9535" s="71" t="s">
        <v>37</v>
      </c>
      <c r="D9535" s="72">
        <v>283.87</v>
      </c>
    </row>
    <row r="9536" spans="1:4" x14ac:dyDescent="0.25">
      <c r="A9536" s="71">
        <v>102160</v>
      </c>
      <c r="B9536" s="70" t="s">
        <v>8892</v>
      </c>
      <c r="C9536" s="71" t="s">
        <v>37</v>
      </c>
      <c r="D9536" s="72">
        <v>175.22</v>
      </c>
    </row>
    <row r="9537" spans="1:4" x14ac:dyDescent="0.25">
      <c r="A9537" s="71">
        <v>102177</v>
      </c>
      <c r="B9537" s="70" t="s">
        <v>8893</v>
      </c>
      <c r="C9537" s="71" t="s">
        <v>37</v>
      </c>
      <c r="D9537" s="72">
        <v>1916.56</v>
      </c>
    </row>
    <row r="9538" spans="1:4" x14ac:dyDescent="0.25">
      <c r="A9538" s="71">
        <v>102174</v>
      </c>
      <c r="B9538" s="70" t="s">
        <v>8894</v>
      </c>
      <c r="C9538" s="71" t="s">
        <v>37</v>
      </c>
      <c r="D9538" s="72">
        <v>0</v>
      </c>
    </row>
    <row r="9539" spans="1:4" x14ac:dyDescent="0.25">
      <c r="A9539" s="71">
        <v>102178</v>
      </c>
      <c r="B9539" s="70" t="s">
        <v>8895</v>
      </c>
      <c r="C9539" s="71" t="s">
        <v>37</v>
      </c>
      <c r="D9539" s="72">
        <v>2192.7600000000002</v>
      </c>
    </row>
    <row r="9540" spans="1:4" x14ac:dyDescent="0.25">
      <c r="A9540" s="71">
        <v>102175</v>
      </c>
      <c r="B9540" s="70" t="s">
        <v>8896</v>
      </c>
      <c r="C9540" s="71" t="s">
        <v>37</v>
      </c>
      <c r="D9540" s="72">
        <v>0</v>
      </c>
    </row>
    <row r="9541" spans="1:4" x14ac:dyDescent="0.25">
      <c r="A9541" s="71">
        <v>102176</v>
      </c>
      <c r="B9541" s="70" t="s">
        <v>8897</v>
      </c>
      <c r="C9541" s="71" t="s">
        <v>37</v>
      </c>
      <c r="D9541" s="72">
        <v>970.35</v>
      </c>
    </row>
    <row r="9542" spans="1:4" x14ac:dyDescent="0.25">
      <c r="A9542" s="71">
        <v>102173</v>
      </c>
      <c r="B9542" s="70" t="s">
        <v>8898</v>
      </c>
      <c r="C9542" s="71" t="s">
        <v>37</v>
      </c>
      <c r="D9542" s="72">
        <v>0</v>
      </c>
    </row>
    <row r="9543" spans="1:4" x14ac:dyDescent="0.25">
      <c r="A9543" s="71">
        <v>102163</v>
      </c>
      <c r="B9543" s="70" t="s">
        <v>8899</v>
      </c>
      <c r="C9543" s="71" t="s">
        <v>37</v>
      </c>
      <c r="D9543" s="72">
        <v>364.06</v>
      </c>
    </row>
    <row r="9544" spans="1:4" x14ac:dyDescent="0.25">
      <c r="A9544" s="71">
        <v>102153</v>
      </c>
      <c r="B9544" s="70" t="s">
        <v>8900</v>
      </c>
      <c r="C9544" s="71" t="s">
        <v>37</v>
      </c>
      <c r="D9544" s="72">
        <v>255.41</v>
      </c>
    </row>
    <row r="9545" spans="1:4" x14ac:dyDescent="0.25">
      <c r="A9545" s="71">
        <v>102165</v>
      </c>
      <c r="B9545" s="70" t="s">
        <v>8901</v>
      </c>
      <c r="C9545" s="71" t="s">
        <v>37</v>
      </c>
      <c r="D9545" s="72">
        <v>352.97</v>
      </c>
    </row>
    <row r="9546" spans="1:4" x14ac:dyDescent="0.25">
      <c r="A9546" s="71">
        <v>102155</v>
      </c>
      <c r="B9546" s="70" t="s">
        <v>8902</v>
      </c>
      <c r="C9546" s="71" t="s">
        <v>37</v>
      </c>
      <c r="D9546" s="72">
        <v>264.3</v>
      </c>
    </row>
    <row r="9547" spans="1:4" x14ac:dyDescent="0.25">
      <c r="A9547" s="71">
        <v>102167</v>
      </c>
      <c r="B9547" s="70" t="s">
        <v>8903</v>
      </c>
      <c r="C9547" s="71" t="s">
        <v>37</v>
      </c>
      <c r="D9547" s="72">
        <v>415.09</v>
      </c>
    </row>
    <row r="9548" spans="1:4" x14ac:dyDescent="0.25">
      <c r="A9548" s="71">
        <v>102157</v>
      </c>
      <c r="B9548" s="70" t="s">
        <v>8904</v>
      </c>
      <c r="C9548" s="71" t="s">
        <v>37</v>
      </c>
      <c r="D9548" s="72">
        <v>346.42</v>
      </c>
    </row>
    <row r="9549" spans="1:4" x14ac:dyDescent="0.25">
      <c r="A9549" s="71">
        <v>102169</v>
      </c>
      <c r="B9549" s="70" t="s">
        <v>8905</v>
      </c>
      <c r="C9549" s="71" t="s">
        <v>37</v>
      </c>
      <c r="D9549" s="72">
        <v>461.94</v>
      </c>
    </row>
    <row r="9550" spans="1:4" x14ac:dyDescent="0.25">
      <c r="A9550" s="71">
        <v>102159</v>
      </c>
      <c r="B9550" s="70" t="s">
        <v>8906</v>
      </c>
      <c r="C9550" s="71" t="s">
        <v>37</v>
      </c>
      <c r="D9550" s="72">
        <v>417.62</v>
      </c>
    </row>
    <row r="9551" spans="1:4" x14ac:dyDescent="0.25">
      <c r="A9551" s="71">
        <v>102161</v>
      </c>
      <c r="B9551" s="70" t="s">
        <v>8907</v>
      </c>
      <c r="C9551" s="71" t="s">
        <v>37</v>
      </c>
      <c r="D9551" s="72">
        <v>290.56</v>
      </c>
    </row>
    <row r="9552" spans="1:4" x14ac:dyDescent="0.25">
      <c r="A9552" s="71">
        <v>102151</v>
      </c>
      <c r="B9552" s="70" t="s">
        <v>8908</v>
      </c>
      <c r="C9552" s="71" t="s">
        <v>37</v>
      </c>
      <c r="D9552" s="72">
        <v>181.91</v>
      </c>
    </row>
    <row r="9553" spans="1:4" x14ac:dyDescent="0.25">
      <c r="A9553" s="71">
        <v>102162</v>
      </c>
      <c r="B9553" s="70" t="s">
        <v>8909</v>
      </c>
      <c r="C9553" s="71" t="s">
        <v>37</v>
      </c>
      <c r="D9553" s="72">
        <v>310.61</v>
      </c>
    </row>
    <row r="9554" spans="1:4" x14ac:dyDescent="0.25">
      <c r="A9554" s="71">
        <v>102164</v>
      </c>
      <c r="B9554" s="70" t="s">
        <v>8910</v>
      </c>
      <c r="C9554" s="71" t="s">
        <v>37</v>
      </c>
      <c r="D9554" s="72">
        <v>309.24</v>
      </c>
    </row>
    <row r="9555" spans="1:4" x14ac:dyDescent="0.25">
      <c r="A9555" s="71">
        <v>102154</v>
      </c>
      <c r="B9555" s="70" t="s">
        <v>8911</v>
      </c>
      <c r="C9555" s="71" t="s">
        <v>37</v>
      </c>
      <c r="D9555" s="72">
        <v>220.57</v>
      </c>
    </row>
    <row r="9556" spans="1:4" x14ac:dyDescent="0.25">
      <c r="A9556" s="71">
        <v>102166</v>
      </c>
      <c r="B9556" s="70" t="s">
        <v>8912</v>
      </c>
      <c r="C9556" s="71" t="s">
        <v>37</v>
      </c>
      <c r="D9556" s="72">
        <v>321.52999999999997</v>
      </c>
    </row>
    <row r="9557" spans="1:4" x14ac:dyDescent="0.25">
      <c r="A9557" s="71">
        <v>102156</v>
      </c>
      <c r="B9557" s="70" t="s">
        <v>8913</v>
      </c>
      <c r="C9557" s="71" t="s">
        <v>37</v>
      </c>
      <c r="D9557" s="72">
        <v>252.86</v>
      </c>
    </row>
    <row r="9558" spans="1:4" x14ac:dyDescent="0.25">
      <c r="A9558" s="71">
        <v>102168</v>
      </c>
      <c r="B9558" s="70" t="s">
        <v>8914</v>
      </c>
      <c r="C9558" s="71" t="s">
        <v>37</v>
      </c>
      <c r="D9558" s="72">
        <v>401.4</v>
      </c>
    </row>
    <row r="9559" spans="1:4" x14ac:dyDescent="0.25">
      <c r="A9559" s="71">
        <v>102158</v>
      </c>
      <c r="B9559" s="70" t="s">
        <v>8915</v>
      </c>
      <c r="C9559" s="71" t="s">
        <v>37</v>
      </c>
      <c r="D9559" s="72">
        <v>350.51</v>
      </c>
    </row>
    <row r="9560" spans="1:4" x14ac:dyDescent="0.25">
      <c r="A9560" s="71">
        <v>102152</v>
      </c>
      <c r="B9560" s="70" t="s">
        <v>8916</v>
      </c>
      <c r="C9560" s="71" t="s">
        <v>37</v>
      </c>
      <c r="D9560" s="72">
        <v>201.96</v>
      </c>
    </row>
    <row r="9561" spans="1:4" x14ac:dyDescent="0.25">
      <c r="A9561" s="71">
        <v>102181</v>
      </c>
      <c r="B9561" s="70" t="s">
        <v>8917</v>
      </c>
      <c r="C9561" s="71" t="s">
        <v>37</v>
      </c>
      <c r="D9561" s="72">
        <v>550.45000000000005</v>
      </c>
    </row>
    <row r="9562" spans="1:4" x14ac:dyDescent="0.25">
      <c r="A9562" s="71">
        <v>102179</v>
      </c>
      <c r="B9562" s="70" t="s">
        <v>8918</v>
      </c>
      <c r="C9562" s="71" t="s">
        <v>37</v>
      </c>
      <c r="D9562" s="72">
        <v>408.31</v>
      </c>
    </row>
    <row r="9563" spans="1:4" x14ac:dyDescent="0.25">
      <c r="A9563" s="71">
        <v>102180</v>
      </c>
      <c r="B9563" s="70" t="s">
        <v>8919</v>
      </c>
      <c r="C9563" s="71" t="s">
        <v>37</v>
      </c>
      <c r="D9563" s="72">
        <v>467.81</v>
      </c>
    </row>
    <row r="9564" spans="1:4" x14ac:dyDescent="0.25">
      <c r="A9564" s="71">
        <v>102189</v>
      </c>
      <c r="B9564" s="70" t="s">
        <v>8920</v>
      </c>
      <c r="C9564" s="71" t="s">
        <v>14</v>
      </c>
      <c r="D9564" s="72">
        <v>244.32</v>
      </c>
    </row>
    <row r="9565" spans="1:4" x14ac:dyDescent="0.25">
      <c r="A9565" s="71">
        <v>102188</v>
      </c>
      <c r="B9565" s="70" t="s">
        <v>8921</v>
      </c>
      <c r="C9565" s="71" t="s">
        <v>14</v>
      </c>
      <c r="D9565" s="72">
        <v>925.48</v>
      </c>
    </row>
    <row r="9566" spans="1:4" x14ac:dyDescent="0.25">
      <c r="A9566" s="71">
        <v>102185</v>
      </c>
      <c r="B9566" s="70" t="s">
        <v>8922</v>
      </c>
      <c r="C9566" s="71" t="s">
        <v>14</v>
      </c>
      <c r="D9566" s="72">
        <v>4001.02</v>
      </c>
    </row>
    <row r="9567" spans="1:4" x14ac:dyDescent="0.25">
      <c r="A9567" s="71">
        <v>102184</v>
      </c>
      <c r="B9567" s="70" t="s">
        <v>8923</v>
      </c>
      <c r="C9567" s="71" t="s">
        <v>14</v>
      </c>
      <c r="D9567" s="72">
        <v>1995.03</v>
      </c>
    </row>
    <row r="9568" spans="1:4" x14ac:dyDescent="0.25">
      <c r="A9568" s="71">
        <v>102187</v>
      </c>
      <c r="B9568" s="70" t="s">
        <v>8924</v>
      </c>
      <c r="C9568" s="71" t="s">
        <v>14</v>
      </c>
      <c r="D9568" s="72">
        <v>0</v>
      </c>
    </row>
    <row r="9569" spans="1:4" x14ac:dyDescent="0.25">
      <c r="A9569" s="71">
        <v>102186</v>
      </c>
      <c r="B9569" s="70" t="s">
        <v>8925</v>
      </c>
      <c r="C9569" s="71" t="s">
        <v>14</v>
      </c>
      <c r="D9569" s="72">
        <v>0</v>
      </c>
    </row>
    <row r="9570" spans="1:4" x14ac:dyDescent="0.25">
      <c r="A9570" s="71">
        <v>102183</v>
      </c>
      <c r="B9570" s="70" t="s">
        <v>8926</v>
      </c>
      <c r="C9570" s="71" t="s">
        <v>14</v>
      </c>
      <c r="D9570" s="72">
        <v>2192.1799999999998</v>
      </c>
    </row>
    <row r="9571" spans="1:4" x14ac:dyDescent="0.25">
      <c r="A9571" s="71">
        <v>102182</v>
      </c>
      <c r="B9571" s="70" t="s">
        <v>8927</v>
      </c>
      <c r="C9571" s="71" t="s">
        <v>14</v>
      </c>
      <c r="D9571" s="72">
        <v>1090.47</v>
      </c>
    </row>
    <row r="9572" spans="1:4" x14ac:dyDescent="0.25">
      <c r="A9572" s="71">
        <v>102191</v>
      </c>
      <c r="B9572" s="70" t="s">
        <v>8928</v>
      </c>
      <c r="C9572" s="71" t="s">
        <v>37</v>
      </c>
      <c r="D9572" s="72">
        <v>21</v>
      </c>
    </row>
    <row r="9573" spans="1:4" x14ac:dyDescent="0.25">
      <c r="A9573" s="71">
        <v>102190</v>
      </c>
      <c r="B9573" s="70" t="s">
        <v>8929</v>
      </c>
      <c r="C9573" s="71" t="s">
        <v>37</v>
      </c>
      <c r="D9573" s="72">
        <v>17.28</v>
      </c>
    </row>
    <row r="9574" spans="1:4" x14ac:dyDescent="0.25">
      <c r="A9574" s="71">
        <v>102192</v>
      </c>
      <c r="B9574" s="70" t="s">
        <v>8930</v>
      </c>
      <c r="C9574" s="71" t="s">
        <v>37</v>
      </c>
      <c r="D9574" s="72">
        <v>14.99</v>
      </c>
    </row>
    <row r="9575" spans="1:4" x14ac:dyDescent="0.25">
      <c r="A9575" s="71">
        <v>89354</v>
      </c>
      <c r="B9575" s="70" t="s">
        <v>8931</v>
      </c>
      <c r="C9575" s="71" t="s">
        <v>14</v>
      </c>
      <c r="D9575" s="72">
        <v>576.35</v>
      </c>
    </row>
    <row r="9576" spans="1:4" x14ac:dyDescent="0.25">
      <c r="A9576" s="71">
        <v>103041</v>
      </c>
      <c r="B9576" s="70" t="s">
        <v>8932</v>
      </c>
      <c r="C9576" s="71" t="s">
        <v>14</v>
      </c>
      <c r="D9576" s="72">
        <v>18.2</v>
      </c>
    </row>
    <row r="9577" spans="1:4" x14ac:dyDescent="0.25">
      <c r="A9577" s="71">
        <v>103042</v>
      </c>
      <c r="B9577" s="70" t="s">
        <v>8933</v>
      </c>
      <c r="C9577" s="71" t="s">
        <v>14</v>
      </c>
      <c r="D9577" s="72">
        <v>22.57</v>
      </c>
    </row>
    <row r="9578" spans="1:4" x14ac:dyDescent="0.25">
      <c r="A9578" s="71">
        <v>103043</v>
      </c>
      <c r="B9578" s="70" t="s">
        <v>8934</v>
      </c>
      <c r="C9578" s="71" t="s">
        <v>14</v>
      </c>
      <c r="D9578" s="72">
        <v>20.97</v>
      </c>
    </row>
    <row r="9579" spans="1:4" x14ac:dyDescent="0.25">
      <c r="A9579" s="71">
        <v>103044</v>
      </c>
      <c r="B9579" s="70" t="s">
        <v>8935</v>
      </c>
      <c r="C9579" s="71" t="s">
        <v>14</v>
      </c>
      <c r="D9579" s="72">
        <v>28.33</v>
      </c>
    </row>
    <row r="9580" spans="1:4" x14ac:dyDescent="0.25">
      <c r="A9580" s="71">
        <v>103039</v>
      </c>
      <c r="B9580" s="70" t="s">
        <v>8936</v>
      </c>
      <c r="C9580" s="71" t="s">
        <v>14</v>
      </c>
      <c r="D9580" s="72">
        <v>62.68</v>
      </c>
    </row>
    <row r="9581" spans="1:4" x14ac:dyDescent="0.25">
      <c r="A9581" s="71">
        <v>103038</v>
      </c>
      <c r="B9581" s="70" t="s">
        <v>8937</v>
      </c>
      <c r="C9581" s="71" t="s">
        <v>14</v>
      </c>
      <c r="D9581" s="72">
        <v>57.43</v>
      </c>
    </row>
    <row r="9582" spans="1:4" x14ac:dyDescent="0.25">
      <c r="A9582" s="71">
        <v>103037</v>
      </c>
      <c r="B9582" s="70" t="s">
        <v>8938</v>
      </c>
      <c r="C9582" s="71" t="s">
        <v>14</v>
      </c>
      <c r="D9582" s="72">
        <v>42.89</v>
      </c>
    </row>
    <row r="9583" spans="1:4" x14ac:dyDescent="0.25">
      <c r="A9583" s="71">
        <v>103036</v>
      </c>
      <c r="B9583" s="70" t="s">
        <v>8939</v>
      </c>
      <c r="C9583" s="71" t="s">
        <v>14</v>
      </c>
      <c r="D9583" s="72">
        <v>21.78</v>
      </c>
    </row>
    <row r="9584" spans="1:4" x14ac:dyDescent="0.25">
      <c r="A9584" s="71">
        <v>103040</v>
      </c>
      <c r="B9584" s="70" t="s">
        <v>8940</v>
      </c>
      <c r="C9584" s="71" t="s">
        <v>14</v>
      </c>
      <c r="D9584" s="72">
        <v>92.94</v>
      </c>
    </row>
    <row r="9585" spans="1:4" x14ac:dyDescent="0.25">
      <c r="A9585" s="71">
        <v>90371</v>
      </c>
      <c r="B9585" s="70" t="s">
        <v>8941</v>
      </c>
      <c r="C9585" s="71" t="s">
        <v>14</v>
      </c>
      <c r="D9585" s="72">
        <v>27.19</v>
      </c>
    </row>
    <row r="9586" spans="1:4" x14ac:dyDescent="0.25">
      <c r="A9586" s="71">
        <v>103047</v>
      </c>
      <c r="B9586" s="70" t="s">
        <v>19582</v>
      </c>
      <c r="C9586" s="71" t="s">
        <v>14</v>
      </c>
      <c r="D9586" s="72">
        <v>22.59</v>
      </c>
    </row>
    <row r="9587" spans="1:4" x14ac:dyDescent="0.25">
      <c r="A9587" s="71">
        <v>94489</v>
      </c>
      <c r="B9587" s="70" t="s">
        <v>19583</v>
      </c>
      <c r="C9587" s="71" t="s">
        <v>14</v>
      </c>
      <c r="D9587" s="72">
        <v>27.75</v>
      </c>
    </row>
    <row r="9588" spans="1:4" x14ac:dyDescent="0.25">
      <c r="A9588" s="71">
        <v>94490</v>
      </c>
      <c r="B9588" s="70" t="s">
        <v>19584</v>
      </c>
      <c r="C9588" s="71" t="s">
        <v>14</v>
      </c>
      <c r="D9588" s="72">
        <v>40.86</v>
      </c>
    </row>
    <row r="9589" spans="1:4" x14ac:dyDescent="0.25">
      <c r="A9589" s="71">
        <v>94491</v>
      </c>
      <c r="B9589" s="70" t="s">
        <v>19585</v>
      </c>
      <c r="C9589" s="71" t="s">
        <v>14</v>
      </c>
      <c r="D9589" s="72">
        <v>55.88</v>
      </c>
    </row>
    <row r="9590" spans="1:4" x14ac:dyDescent="0.25">
      <c r="A9590" s="71">
        <v>94492</v>
      </c>
      <c r="B9590" s="70" t="s">
        <v>19586</v>
      </c>
      <c r="C9590" s="71" t="s">
        <v>14</v>
      </c>
      <c r="D9590" s="72">
        <v>57.43</v>
      </c>
    </row>
    <row r="9591" spans="1:4" x14ac:dyDescent="0.25">
      <c r="A9591" s="71">
        <v>94493</v>
      </c>
      <c r="B9591" s="70" t="s">
        <v>19587</v>
      </c>
      <c r="C9591" s="71" t="s">
        <v>14</v>
      </c>
      <c r="D9591" s="72">
        <v>105.39</v>
      </c>
    </row>
    <row r="9592" spans="1:4" x14ac:dyDescent="0.25">
      <c r="A9592" s="71">
        <v>94497</v>
      </c>
      <c r="B9592" s="70" t="s">
        <v>8942</v>
      </c>
      <c r="C9592" s="71" t="s">
        <v>14</v>
      </c>
      <c r="D9592" s="72">
        <v>81.400000000000006</v>
      </c>
    </row>
    <row r="9593" spans="1:4" x14ac:dyDescent="0.25">
      <c r="A9593" s="71">
        <v>94794</v>
      </c>
      <c r="B9593" s="70" t="s">
        <v>8943</v>
      </c>
      <c r="C9593" s="71" t="s">
        <v>14</v>
      </c>
      <c r="D9593" s="72">
        <v>127.83</v>
      </c>
    </row>
    <row r="9594" spans="1:4" x14ac:dyDescent="0.25">
      <c r="A9594" s="71">
        <v>94496</v>
      </c>
      <c r="B9594" s="70" t="s">
        <v>8944</v>
      </c>
      <c r="C9594" s="71" t="s">
        <v>14</v>
      </c>
      <c r="D9594" s="72">
        <v>64.2</v>
      </c>
    </row>
    <row r="9595" spans="1:4" x14ac:dyDescent="0.25">
      <c r="A9595" s="71">
        <v>94793</v>
      </c>
      <c r="B9595" s="70" t="s">
        <v>8945</v>
      </c>
      <c r="C9595" s="71" t="s">
        <v>14</v>
      </c>
      <c r="D9595" s="72">
        <v>120.13</v>
      </c>
    </row>
    <row r="9596" spans="1:4" x14ac:dyDescent="0.25">
      <c r="A9596" s="71">
        <v>94495</v>
      </c>
      <c r="B9596" s="70" t="s">
        <v>8946</v>
      </c>
      <c r="C9596" s="71" t="s">
        <v>14</v>
      </c>
      <c r="D9596" s="72">
        <v>47.13</v>
      </c>
    </row>
    <row r="9597" spans="1:4" x14ac:dyDescent="0.25">
      <c r="A9597" s="71">
        <v>94792</v>
      </c>
      <c r="B9597" s="70" t="s">
        <v>8947</v>
      </c>
      <c r="C9597" s="71" t="s">
        <v>14</v>
      </c>
      <c r="D9597" s="72">
        <v>87.98</v>
      </c>
    </row>
    <row r="9598" spans="1:4" x14ac:dyDescent="0.25">
      <c r="A9598" s="71">
        <v>89352</v>
      </c>
      <c r="B9598" s="70" t="s">
        <v>8948</v>
      </c>
      <c r="C9598" s="71" t="s">
        <v>14</v>
      </c>
      <c r="D9598" s="72">
        <v>27.52</v>
      </c>
    </row>
    <row r="9599" spans="1:4" x14ac:dyDescent="0.25">
      <c r="A9599" s="71">
        <v>89986</v>
      </c>
      <c r="B9599" s="70" t="s">
        <v>8949</v>
      </c>
      <c r="C9599" s="71" t="s">
        <v>14</v>
      </c>
      <c r="D9599" s="72">
        <v>63.46</v>
      </c>
    </row>
    <row r="9600" spans="1:4" x14ac:dyDescent="0.25">
      <c r="A9600" s="71">
        <v>94499</v>
      </c>
      <c r="B9600" s="70" t="s">
        <v>8950</v>
      </c>
      <c r="C9600" s="71" t="s">
        <v>14</v>
      </c>
      <c r="D9600" s="72">
        <v>220.71</v>
      </c>
    </row>
    <row r="9601" spans="1:4" x14ac:dyDescent="0.25">
      <c r="A9601" s="71">
        <v>94498</v>
      </c>
      <c r="B9601" s="70" t="s">
        <v>8951</v>
      </c>
      <c r="C9601" s="71" t="s">
        <v>14</v>
      </c>
      <c r="D9601" s="72">
        <v>112.1</v>
      </c>
    </row>
    <row r="9602" spans="1:4" x14ac:dyDescent="0.25">
      <c r="A9602" s="71">
        <v>94500</v>
      </c>
      <c r="B9602" s="70" t="s">
        <v>8952</v>
      </c>
      <c r="C9602" s="71" t="s">
        <v>14</v>
      </c>
      <c r="D9602" s="72">
        <v>268.07</v>
      </c>
    </row>
    <row r="9603" spans="1:4" x14ac:dyDescent="0.25">
      <c r="A9603" s="71">
        <v>89353</v>
      </c>
      <c r="B9603" s="70" t="s">
        <v>8953</v>
      </c>
      <c r="C9603" s="71" t="s">
        <v>14</v>
      </c>
      <c r="D9603" s="72">
        <v>30.62</v>
      </c>
    </row>
    <row r="9604" spans="1:4" x14ac:dyDescent="0.25">
      <c r="A9604" s="71">
        <v>89987</v>
      </c>
      <c r="B9604" s="70" t="s">
        <v>8954</v>
      </c>
      <c r="C9604" s="71" t="s">
        <v>14</v>
      </c>
      <c r="D9604" s="72">
        <v>72.290000000000006</v>
      </c>
    </row>
    <row r="9605" spans="1:4" x14ac:dyDescent="0.25">
      <c r="A9605" s="71">
        <v>94501</v>
      </c>
      <c r="B9605" s="70" t="s">
        <v>8955</v>
      </c>
      <c r="C9605" s="71" t="s">
        <v>14</v>
      </c>
      <c r="D9605" s="72">
        <v>536.83000000000004</v>
      </c>
    </row>
    <row r="9606" spans="1:4" x14ac:dyDescent="0.25">
      <c r="A9606" s="71">
        <v>89349</v>
      </c>
      <c r="B9606" s="70" t="s">
        <v>8956</v>
      </c>
      <c r="C9606" s="71" t="s">
        <v>14</v>
      </c>
      <c r="D9606" s="72">
        <v>20.5</v>
      </c>
    </row>
    <row r="9607" spans="1:4" x14ac:dyDescent="0.25">
      <c r="A9607" s="71">
        <v>89984</v>
      </c>
      <c r="B9607" s="70" t="s">
        <v>8957</v>
      </c>
      <c r="C9607" s="71" t="s">
        <v>14</v>
      </c>
      <c r="D9607" s="72">
        <v>65.069999999999993</v>
      </c>
    </row>
    <row r="9608" spans="1:4" x14ac:dyDescent="0.25">
      <c r="A9608" s="71">
        <v>89985</v>
      </c>
      <c r="B9608" s="70" t="s">
        <v>8958</v>
      </c>
      <c r="C9608" s="71" t="s">
        <v>14</v>
      </c>
      <c r="D9608" s="72">
        <v>68.760000000000005</v>
      </c>
    </row>
    <row r="9609" spans="1:4" x14ac:dyDescent="0.25">
      <c r="A9609" s="71">
        <v>89351</v>
      </c>
      <c r="B9609" s="70" t="s">
        <v>19588</v>
      </c>
      <c r="C9609" s="71" t="s">
        <v>14</v>
      </c>
      <c r="D9609" s="72">
        <v>25.59</v>
      </c>
    </row>
    <row r="9610" spans="1:4" x14ac:dyDescent="0.25">
      <c r="A9610" s="71">
        <v>103045</v>
      </c>
      <c r="B9610" s="70" t="s">
        <v>8959</v>
      </c>
      <c r="C9610" s="71" t="s">
        <v>14</v>
      </c>
      <c r="D9610" s="72">
        <v>9.11</v>
      </c>
    </row>
    <row r="9611" spans="1:4" x14ac:dyDescent="0.25">
      <c r="A9611" s="71">
        <v>103046</v>
      </c>
      <c r="B9611" s="70" t="s">
        <v>8960</v>
      </c>
      <c r="C9611" s="71" t="s">
        <v>14</v>
      </c>
      <c r="D9611" s="72">
        <v>21.41</v>
      </c>
    </row>
    <row r="9612" spans="1:4" x14ac:dyDescent="0.25">
      <c r="A9612" s="71">
        <v>103048</v>
      </c>
      <c r="B9612" s="70" t="s">
        <v>19589</v>
      </c>
      <c r="C9612" s="71" t="s">
        <v>14</v>
      </c>
      <c r="D9612" s="72">
        <v>17.100000000000001</v>
      </c>
    </row>
    <row r="9613" spans="1:4" x14ac:dyDescent="0.25">
      <c r="A9613" s="71">
        <v>103049</v>
      </c>
      <c r="B9613" s="70" t="s">
        <v>19590</v>
      </c>
      <c r="C9613" s="71" t="s">
        <v>14</v>
      </c>
      <c r="D9613" s="72">
        <v>18.600000000000001</v>
      </c>
    </row>
    <row r="9614" spans="1:4" x14ac:dyDescent="0.25">
      <c r="A9614" s="71">
        <v>103029</v>
      </c>
      <c r="B9614" s="70" t="s">
        <v>8961</v>
      </c>
      <c r="C9614" s="71" t="s">
        <v>14</v>
      </c>
      <c r="D9614" s="72">
        <v>34.82</v>
      </c>
    </row>
    <row r="9615" spans="1:4" x14ac:dyDescent="0.25">
      <c r="A9615" s="71">
        <v>103019</v>
      </c>
      <c r="B9615" s="70" t="s">
        <v>8962</v>
      </c>
      <c r="C9615" s="71" t="s">
        <v>14</v>
      </c>
      <c r="D9615" s="72">
        <v>206.33</v>
      </c>
    </row>
    <row r="9616" spans="1:4" x14ac:dyDescent="0.25">
      <c r="A9616" s="71">
        <v>103050</v>
      </c>
      <c r="B9616" s="70" t="s">
        <v>19591</v>
      </c>
      <c r="C9616" s="71" t="s">
        <v>14</v>
      </c>
      <c r="D9616" s="72">
        <v>23.64</v>
      </c>
    </row>
    <row r="9617" spans="1:4" x14ac:dyDescent="0.25">
      <c r="A9617" s="71">
        <v>103051</v>
      </c>
      <c r="B9617" s="70" t="s">
        <v>19592</v>
      </c>
      <c r="C9617" s="71" t="s">
        <v>14</v>
      </c>
      <c r="D9617" s="72">
        <v>28.63</v>
      </c>
    </row>
    <row r="9618" spans="1:4" x14ac:dyDescent="0.25">
      <c r="A9618" s="71">
        <v>103052</v>
      </c>
      <c r="B9618" s="70" t="s">
        <v>19593</v>
      </c>
      <c r="C9618" s="71" t="s">
        <v>14</v>
      </c>
      <c r="D9618" s="72">
        <v>38.57</v>
      </c>
    </row>
    <row r="9619" spans="1:4" x14ac:dyDescent="0.25">
      <c r="A9619" s="71">
        <v>94799</v>
      </c>
      <c r="B9619" s="70" t="s">
        <v>8963</v>
      </c>
      <c r="C9619" s="71" t="s">
        <v>14</v>
      </c>
      <c r="D9619" s="72">
        <v>181.9</v>
      </c>
    </row>
    <row r="9620" spans="1:4" x14ac:dyDescent="0.25">
      <c r="A9620" s="71">
        <v>94798</v>
      </c>
      <c r="B9620" s="70" t="s">
        <v>8964</v>
      </c>
      <c r="C9620" s="71" t="s">
        <v>14</v>
      </c>
      <c r="D9620" s="72">
        <v>148.13999999999999</v>
      </c>
    </row>
    <row r="9621" spans="1:4" x14ac:dyDescent="0.25">
      <c r="A9621" s="71">
        <v>94797</v>
      </c>
      <c r="B9621" s="70" t="s">
        <v>8965</v>
      </c>
      <c r="C9621" s="71" t="s">
        <v>14</v>
      </c>
      <c r="D9621" s="72">
        <v>89.37</v>
      </c>
    </row>
    <row r="9622" spans="1:4" x14ac:dyDescent="0.25">
      <c r="A9622" s="71">
        <v>94795</v>
      </c>
      <c r="B9622" s="70" t="s">
        <v>8966</v>
      </c>
      <c r="C9622" s="71" t="s">
        <v>14</v>
      </c>
      <c r="D9622" s="72">
        <v>37.64</v>
      </c>
    </row>
    <row r="9623" spans="1:4" x14ac:dyDescent="0.25">
      <c r="A9623" s="71">
        <v>94800</v>
      </c>
      <c r="B9623" s="70" t="s">
        <v>8967</v>
      </c>
      <c r="C9623" s="71" t="s">
        <v>14</v>
      </c>
      <c r="D9623" s="72">
        <v>233.55</v>
      </c>
    </row>
    <row r="9624" spans="1:4" x14ac:dyDescent="0.25">
      <c r="A9624" s="71">
        <v>94796</v>
      </c>
      <c r="B9624" s="70" t="s">
        <v>8968</v>
      </c>
      <c r="C9624" s="71" t="s">
        <v>14</v>
      </c>
      <c r="D9624" s="72">
        <v>43.24</v>
      </c>
    </row>
    <row r="9625" spans="1:4" x14ac:dyDescent="0.25">
      <c r="A9625" s="71">
        <v>99635</v>
      </c>
      <c r="B9625" s="70" t="s">
        <v>8969</v>
      </c>
      <c r="C9625" s="71" t="s">
        <v>14</v>
      </c>
      <c r="D9625" s="72">
        <v>232.01</v>
      </c>
    </row>
    <row r="9626" spans="1:4" x14ac:dyDescent="0.25">
      <c r="A9626" s="71">
        <v>103018</v>
      </c>
      <c r="B9626" s="70" t="s">
        <v>8970</v>
      </c>
      <c r="C9626" s="71" t="s">
        <v>14</v>
      </c>
      <c r="D9626" s="72">
        <v>190.41</v>
      </c>
    </row>
    <row r="9627" spans="1:4" x14ac:dyDescent="0.25">
      <c r="A9627" s="71">
        <v>95252</v>
      </c>
      <c r="B9627" s="70" t="s">
        <v>8971</v>
      </c>
      <c r="C9627" s="71" t="s">
        <v>14</v>
      </c>
      <c r="D9627" s="72">
        <v>113.46</v>
      </c>
    </row>
    <row r="9628" spans="1:4" x14ac:dyDescent="0.25">
      <c r="A9628" s="71">
        <v>95251</v>
      </c>
      <c r="B9628" s="70" t="s">
        <v>8972</v>
      </c>
      <c r="C9628" s="71" t="s">
        <v>14</v>
      </c>
      <c r="D9628" s="72">
        <v>93.41</v>
      </c>
    </row>
    <row r="9629" spans="1:4" x14ac:dyDescent="0.25">
      <c r="A9629" s="71">
        <v>95250</v>
      </c>
      <c r="B9629" s="70" t="s">
        <v>8973</v>
      </c>
      <c r="C9629" s="71" t="s">
        <v>14</v>
      </c>
      <c r="D9629" s="72">
        <v>63.3</v>
      </c>
    </row>
    <row r="9630" spans="1:4" x14ac:dyDescent="0.25">
      <c r="A9630" s="71">
        <v>95248</v>
      </c>
      <c r="B9630" s="70" t="s">
        <v>8974</v>
      </c>
      <c r="C9630" s="71" t="s">
        <v>14</v>
      </c>
      <c r="D9630" s="72">
        <v>39.54</v>
      </c>
    </row>
    <row r="9631" spans="1:4" x14ac:dyDescent="0.25">
      <c r="A9631" s="71">
        <v>95253</v>
      </c>
      <c r="B9631" s="70" t="s">
        <v>8975</v>
      </c>
      <c r="C9631" s="71" t="s">
        <v>14</v>
      </c>
      <c r="D9631" s="72">
        <v>171.83</v>
      </c>
    </row>
    <row r="9632" spans="1:4" x14ac:dyDescent="0.25">
      <c r="A9632" s="71">
        <v>95249</v>
      </c>
      <c r="B9632" s="70" t="s">
        <v>8976</v>
      </c>
      <c r="C9632" s="71" t="s">
        <v>14</v>
      </c>
      <c r="D9632" s="72">
        <v>46.9</v>
      </c>
    </row>
    <row r="9633" spans="1:4" x14ac:dyDescent="0.25">
      <c r="A9633" s="71">
        <v>99622</v>
      </c>
      <c r="B9633" s="70" t="s">
        <v>19594</v>
      </c>
      <c r="C9633" s="71" t="s">
        <v>14</v>
      </c>
      <c r="D9633" s="72">
        <v>311.27999999999997</v>
      </c>
    </row>
    <row r="9634" spans="1:4" x14ac:dyDescent="0.25">
      <c r="A9634" s="71">
        <v>99621</v>
      </c>
      <c r="B9634" s="70" t="s">
        <v>8977</v>
      </c>
      <c r="C9634" s="71" t="s">
        <v>14</v>
      </c>
      <c r="D9634" s="72">
        <v>276.98</v>
      </c>
    </row>
    <row r="9635" spans="1:4" x14ac:dyDescent="0.25">
      <c r="A9635" s="71">
        <v>99620</v>
      </c>
      <c r="B9635" s="70" t="s">
        <v>8978</v>
      </c>
      <c r="C9635" s="71" t="s">
        <v>14</v>
      </c>
      <c r="D9635" s="72">
        <v>185.68</v>
      </c>
    </row>
    <row r="9636" spans="1:4" x14ac:dyDescent="0.25">
      <c r="A9636" s="71">
        <v>103008</v>
      </c>
      <c r="B9636" s="70" t="s">
        <v>8979</v>
      </c>
      <c r="C9636" s="71" t="s">
        <v>14</v>
      </c>
      <c r="D9636" s="72">
        <v>111.89</v>
      </c>
    </row>
    <row r="9637" spans="1:4" x14ac:dyDescent="0.25">
      <c r="A9637" s="71">
        <v>99624</v>
      </c>
      <c r="B9637" s="70" t="s">
        <v>8980</v>
      </c>
      <c r="C9637" s="71" t="s">
        <v>14</v>
      </c>
      <c r="D9637" s="72">
        <v>620.16999999999996</v>
      </c>
    </row>
    <row r="9638" spans="1:4" x14ac:dyDescent="0.25">
      <c r="A9638" s="71">
        <v>99623</v>
      </c>
      <c r="B9638" s="70" t="s">
        <v>19595</v>
      </c>
      <c r="C9638" s="71" t="s">
        <v>14</v>
      </c>
      <c r="D9638" s="72">
        <v>434.71</v>
      </c>
    </row>
    <row r="9639" spans="1:4" x14ac:dyDescent="0.25">
      <c r="A9639" s="71">
        <v>99625</v>
      </c>
      <c r="B9639" s="70" t="s">
        <v>8981</v>
      </c>
      <c r="C9639" s="71" t="s">
        <v>14</v>
      </c>
      <c r="D9639" s="72">
        <v>853.79</v>
      </c>
    </row>
    <row r="9640" spans="1:4" x14ac:dyDescent="0.25">
      <c r="A9640" s="71">
        <v>99619</v>
      </c>
      <c r="B9640" s="70" t="s">
        <v>8982</v>
      </c>
      <c r="C9640" s="71" t="s">
        <v>14</v>
      </c>
      <c r="D9640" s="72">
        <v>136.66</v>
      </c>
    </row>
    <row r="9641" spans="1:4" x14ac:dyDescent="0.25">
      <c r="A9641" s="71">
        <v>99626</v>
      </c>
      <c r="B9641" s="70" t="s">
        <v>8983</v>
      </c>
      <c r="C9641" s="71" t="s">
        <v>14</v>
      </c>
      <c r="D9641" s="72">
        <v>1316.72</v>
      </c>
    </row>
    <row r="9642" spans="1:4" x14ac:dyDescent="0.25">
      <c r="A9642" s="71">
        <v>99631</v>
      </c>
      <c r="B9642" s="70" t="s">
        <v>8984</v>
      </c>
      <c r="C9642" s="71" t="s">
        <v>14</v>
      </c>
      <c r="D9642" s="72">
        <v>171.5</v>
      </c>
    </row>
    <row r="9643" spans="1:4" x14ac:dyDescent="0.25">
      <c r="A9643" s="71">
        <v>99630</v>
      </c>
      <c r="B9643" s="70" t="s">
        <v>8985</v>
      </c>
      <c r="C9643" s="71" t="s">
        <v>14</v>
      </c>
      <c r="D9643" s="72">
        <v>147.65</v>
      </c>
    </row>
    <row r="9644" spans="1:4" x14ac:dyDescent="0.25">
      <c r="A9644" s="71">
        <v>99629</v>
      </c>
      <c r="B9644" s="70" t="s">
        <v>8986</v>
      </c>
      <c r="C9644" s="71" t="s">
        <v>14</v>
      </c>
      <c r="D9644" s="72">
        <v>99.08</v>
      </c>
    </row>
    <row r="9645" spans="1:4" x14ac:dyDescent="0.25">
      <c r="A9645" s="71">
        <v>99627</v>
      </c>
      <c r="B9645" s="70" t="s">
        <v>8987</v>
      </c>
      <c r="C9645" s="71" t="s">
        <v>14</v>
      </c>
      <c r="D9645" s="72">
        <v>82.39</v>
      </c>
    </row>
    <row r="9646" spans="1:4" x14ac:dyDescent="0.25">
      <c r="A9646" s="71">
        <v>103009</v>
      </c>
      <c r="B9646" s="70" t="s">
        <v>8988</v>
      </c>
      <c r="C9646" s="71" t="s">
        <v>14</v>
      </c>
      <c r="D9646" s="72">
        <v>392.85</v>
      </c>
    </row>
    <row r="9647" spans="1:4" x14ac:dyDescent="0.25">
      <c r="A9647" s="71">
        <v>99632</v>
      </c>
      <c r="B9647" s="70" t="s">
        <v>8989</v>
      </c>
      <c r="C9647" s="71" t="s">
        <v>14</v>
      </c>
      <c r="D9647" s="72">
        <v>247.81</v>
      </c>
    </row>
    <row r="9648" spans="1:4" x14ac:dyDescent="0.25">
      <c r="A9648" s="71">
        <v>99633</v>
      </c>
      <c r="B9648" s="70" t="s">
        <v>8990</v>
      </c>
      <c r="C9648" s="71" t="s">
        <v>14</v>
      </c>
      <c r="D9648" s="72">
        <v>534.02</v>
      </c>
    </row>
    <row r="9649" spans="1:4" x14ac:dyDescent="0.25">
      <c r="A9649" s="71">
        <v>99628</v>
      </c>
      <c r="B9649" s="70" t="s">
        <v>8991</v>
      </c>
      <c r="C9649" s="71" t="s">
        <v>14</v>
      </c>
      <c r="D9649" s="72">
        <v>89.47</v>
      </c>
    </row>
    <row r="9650" spans="1:4" x14ac:dyDescent="0.25">
      <c r="A9650" s="71">
        <v>99634</v>
      </c>
      <c r="B9650" s="70" t="s">
        <v>8992</v>
      </c>
      <c r="C9650" s="71" t="s">
        <v>14</v>
      </c>
      <c r="D9650" s="72">
        <v>914.37</v>
      </c>
    </row>
    <row r="9651" spans="1:4" x14ac:dyDescent="0.25">
      <c r="A9651" s="71">
        <v>103013</v>
      </c>
      <c r="B9651" s="70" t="s">
        <v>8993</v>
      </c>
      <c r="C9651" s="71" t="s">
        <v>14</v>
      </c>
      <c r="D9651" s="72">
        <v>160.22999999999999</v>
      </c>
    </row>
    <row r="9652" spans="1:4" x14ac:dyDescent="0.25">
      <c r="A9652" s="71">
        <v>103012</v>
      </c>
      <c r="B9652" s="70" t="s">
        <v>8994</v>
      </c>
      <c r="C9652" s="71" t="s">
        <v>14</v>
      </c>
      <c r="D9652" s="72">
        <v>149.11000000000001</v>
      </c>
    </row>
    <row r="9653" spans="1:4" x14ac:dyDescent="0.25">
      <c r="A9653" s="71">
        <v>103011</v>
      </c>
      <c r="B9653" s="70" t="s">
        <v>8995</v>
      </c>
      <c r="C9653" s="71" t="s">
        <v>14</v>
      </c>
      <c r="D9653" s="72">
        <v>94.44</v>
      </c>
    </row>
    <row r="9654" spans="1:4" x14ac:dyDescent="0.25">
      <c r="A9654" s="71">
        <v>103015</v>
      </c>
      <c r="B9654" s="70" t="s">
        <v>8996</v>
      </c>
      <c r="C9654" s="71" t="s">
        <v>14</v>
      </c>
      <c r="D9654" s="72">
        <v>427.66</v>
      </c>
    </row>
    <row r="9655" spans="1:4" x14ac:dyDescent="0.25">
      <c r="A9655" s="71">
        <v>103014</v>
      </c>
      <c r="B9655" s="70" t="s">
        <v>8997</v>
      </c>
      <c r="C9655" s="71" t="s">
        <v>14</v>
      </c>
      <c r="D9655" s="72">
        <v>241.33</v>
      </c>
    </row>
    <row r="9656" spans="1:4" x14ac:dyDescent="0.25">
      <c r="A9656" s="71">
        <v>103016</v>
      </c>
      <c r="B9656" s="70" t="s">
        <v>8998</v>
      </c>
      <c r="C9656" s="71" t="s">
        <v>14</v>
      </c>
      <c r="D9656" s="72">
        <v>584.99</v>
      </c>
    </row>
    <row r="9657" spans="1:4" x14ac:dyDescent="0.25">
      <c r="A9657" s="71">
        <v>103010</v>
      </c>
      <c r="B9657" s="70" t="s">
        <v>8999</v>
      </c>
      <c r="C9657" s="71" t="s">
        <v>14</v>
      </c>
      <c r="D9657" s="72">
        <v>84.83</v>
      </c>
    </row>
    <row r="9658" spans="1:4" x14ac:dyDescent="0.25">
      <c r="A9658" s="71">
        <v>103017</v>
      </c>
      <c r="B9658" s="70" t="s">
        <v>9000</v>
      </c>
      <c r="C9658" s="71" t="s">
        <v>14</v>
      </c>
      <c r="D9658" s="72">
        <v>1023</v>
      </c>
    </row>
    <row r="9659" spans="1:4" x14ac:dyDescent="0.25">
      <c r="A9659" s="71">
        <v>103033</v>
      </c>
      <c r="B9659" s="70" t="s">
        <v>9001</v>
      </c>
      <c r="C9659" s="71" t="s">
        <v>14</v>
      </c>
      <c r="D9659" s="72">
        <v>0</v>
      </c>
    </row>
    <row r="9660" spans="1:4" x14ac:dyDescent="0.25">
      <c r="A9660" s="71">
        <v>103032</v>
      </c>
      <c r="B9660" s="70" t="s">
        <v>9002</v>
      </c>
      <c r="C9660" s="71" t="s">
        <v>14</v>
      </c>
      <c r="D9660" s="72">
        <v>0</v>
      </c>
    </row>
    <row r="9661" spans="1:4" x14ac:dyDescent="0.25">
      <c r="A9661" s="71">
        <v>103030</v>
      </c>
      <c r="B9661" s="70" t="s">
        <v>9003</v>
      </c>
      <c r="C9661" s="71" t="s">
        <v>14</v>
      </c>
      <c r="D9661" s="72">
        <v>0</v>
      </c>
    </row>
    <row r="9662" spans="1:4" x14ac:dyDescent="0.25">
      <c r="A9662" s="71">
        <v>103031</v>
      </c>
      <c r="B9662" s="70" t="s">
        <v>9004</v>
      </c>
      <c r="C9662" s="71" t="s">
        <v>14</v>
      </c>
      <c r="D9662" s="72">
        <v>0</v>
      </c>
    </row>
    <row r="9663" spans="1:4" x14ac:dyDescent="0.25">
      <c r="A9663" s="71">
        <v>103035</v>
      </c>
      <c r="B9663" s="70" t="s">
        <v>9005</v>
      </c>
      <c r="C9663" s="71" t="s">
        <v>14</v>
      </c>
      <c r="D9663" s="72">
        <v>0</v>
      </c>
    </row>
    <row r="9664" spans="1:4" x14ac:dyDescent="0.25">
      <c r="A9664" s="71">
        <v>103034</v>
      </c>
      <c r="B9664" s="70" t="s">
        <v>9006</v>
      </c>
      <c r="C9664" s="71" t="s">
        <v>14</v>
      </c>
      <c r="D9664" s="72">
        <v>0</v>
      </c>
    </row>
    <row r="9665" spans="1:4" x14ac:dyDescent="0.25">
      <c r="A9665" s="71">
        <v>103024</v>
      </c>
      <c r="B9665" s="70" t="s">
        <v>9007</v>
      </c>
      <c r="C9665" s="71" t="s">
        <v>14</v>
      </c>
      <c r="D9665" s="72">
        <v>0</v>
      </c>
    </row>
    <row r="9666" spans="1:4" x14ac:dyDescent="0.25">
      <c r="A9666" s="71">
        <v>103023</v>
      </c>
      <c r="B9666" s="70" t="s">
        <v>9008</v>
      </c>
      <c r="C9666" s="71" t="s">
        <v>14</v>
      </c>
      <c r="D9666" s="72">
        <v>0</v>
      </c>
    </row>
    <row r="9667" spans="1:4" x14ac:dyDescent="0.25">
      <c r="A9667" s="71">
        <v>103022</v>
      </c>
      <c r="B9667" s="70" t="s">
        <v>9009</v>
      </c>
      <c r="C9667" s="71" t="s">
        <v>14</v>
      </c>
      <c r="D9667" s="72">
        <v>0</v>
      </c>
    </row>
    <row r="9668" spans="1:4" x14ac:dyDescent="0.25">
      <c r="A9668" s="71">
        <v>103020</v>
      </c>
      <c r="B9668" s="70" t="s">
        <v>9010</v>
      </c>
      <c r="C9668" s="71" t="s">
        <v>14</v>
      </c>
      <c r="D9668" s="72">
        <v>0</v>
      </c>
    </row>
    <row r="9669" spans="1:4" x14ac:dyDescent="0.25">
      <c r="A9669" s="71">
        <v>103026</v>
      </c>
      <c r="B9669" s="70" t="s">
        <v>9011</v>
      </c>
      <c r="C9669" s="71" t="s">
        <v>14</v>
      </c>
      <c r="D9669" s="72">
        <v>0</v>
      </c>
    </row>
    <row r="9670" spans="1:4" x14ac:dyDescent="0.25">
      <c r="A9670" s="71">
        <v>103025</v>
      </c>
      <c r="B9670" s="70" t="s">
        <v>9012</v>
      </c>
      <c r="C9670" s="71" t="s">
        <v>14</v>
      </c>
      <c r="D9670" s="72">
        <v>0</v>
      </c>
    </row>
    <row r="9671" spans="1:4" x14ac:dyDescent="0.25">
      <c r="A9671" s="71">
        <v>103021</v>
      </c>
      <c r="B9671" s="70" t="s">
        <v>9013</v>
      </c>
      <c r="C9671" s="71" t="s">
        <v>14</v>
      </c>
      <c r="D9671" s="72">
        <v>0</v>
      </c>
    </row>
    <row r="9672" spans="1:4" x14ac:dyDescent="0.25">
      <c r="A9672" s="71">
        <v>103027</v>
      </c>
      <c r="B9672" s="70" t="s">
        <v>9014</v>
      </c>
      <c r="C9672" s="71" t="s">
        <v>14</v>
      </c>
      <c r="D9672" s="72">
        <v>0</v>
      </c>
    </row>
    <row r="9673" spans="1:4" x14ac:dyDescent="0.25">
      <c r="A9673" s="71">
        <v>103028</v>
      </c>
      <c r="B9673" s="70" t="s">
        <v>9015</v>
      </c>
      <c r="C9673" s="71" t="s">
        <v>14</v>
      </c>
      <c r="D9673" s="72">
        <v>0</v>
      </c>
    </row>
    <row r="9674" spans="1:4" x14ac:dyDescent="0.25">
      <c r="A9674" s="71">
        <v>103563</v>
      </c>
      <c r="B9674" s="70" t="s">
        <v>9016</v>
      </c>
      <c r="C9674" s="71" t="s">
        <v>14</v>
      </c>
      <c r="D9674" s="72">
        <v>0</v>
      </c>
    </row>
    <row r="9675" spans="1:4" x14ac:dyDescent="0.25">
      <c r="A9675" s="71">
        <v>103564</v>
      </c>
      <c r="B9675" s="70" t="s">
        <v>9017</v>
      </c>
      <c r="C9675" s="71" t="s">
        <v>14</v>
      </c>
      <c r="D9675" s="72">
        <v>0</v>
      </c>
    </row>
    <row r="9676" spans="1:4" x14ac:dyDescent="0.25">
      <c r="A9676" s="71">
        <v>103565</v>
      </c>
      <c r="B9676" s="70" t="s">
        <v>9018</v>
      </c>
      <c r="C9676" s="71" t="s">
        <v>14</v>
      </c>
      <c r="D9676" s="72">
        <v>0</v>
      </c>
    </row>
    <row r="9677" spans="1:4" x14ac:dyDescent="0.25">
      <c r="A9677" s="71">
        <v>103566</v>
      </c>
      <c r="B9677" s="70" t="s">
        <v>9019</v>
      </c>
      <c r="C9677" s="71" t="s">
        <v>14</v>
      </c>
      <c r="D9677" s="72">
        <v>0</v>
      </c>
    </row>
    <row r="9678" spans="1:4" x14ac:dyDescent="0.25">
      <c r="A9678" s="71">
        <v>103567</v>
      </c>
      <c r="B9678" s="70" t="s">
        <v>9020</v>
      </c>
      <c r="C9678" s="71" t="s">
        <v>14</v>
      </c>
      <c r="D9678" s="72">
        <v>0</v>
      </c>
    </row>
    <row r="9679" spans="1:4" x14ac:dyDescent="0.25">
      <c r="A9679" s="71">
        <v>103568</v>
      </c>
      <c r="B9679" s="70" t="s">
        <v>9021</v>
      </c>
      <c r="C9679" s="71" t="s">
        <v>14</v>
      </c>
      <c r="D9679" s="72">
        <v>0</v>
      </c>
    </row>
    <row r="9680" spans="1:4" x14ac:dyDescent="0.25">
      <c r="A9680" s="71">
        <v>103569</v>
      </c>
      <c r="B9680" s="70" t="s">
        <v>9022</v>
      </c>
      <c r="C9680" s="71" t="s">
        <v>14</v>
      </c>
      <c r="D9680" s="72">
        <v>0</v>
      </c>
    </row>
    <row r="9681" spans="1:4" x14ac:dyDescent="0.25">
      <c r="A9681" s="71">
        <v>103570</v>
      </c>
      <c r="B9681" s="70" t="s">
        <v>9023</v>
      </c>
      <c r="C9681" s="71" t="s">
        <v>14</v>
      </c>
      <c r="D9681" s="72">
        <v>0</v>
      </c>
    </row>
    <row r="9682" spans="1:4" x14ac:dyDescent="0.25">
      <c r="A9682" s="71">
        <v>103571</v>
      </c>
      <c r="B9682" s="70" t="s">
        <v>9024</v>
      </c>
      <c r="C9682" s="71" t="s">
        <v>14</v>
      </c>
      <c r="D9682" s="72">
        <v>0</v>
      </c>
    </row>
    <row r="9683" spans="1:4" x14ac:dyDescent="0.25">
      <c r="A9683" s="71">
        <v>103562</v>
      </c>
      <c r="B9683" s="70" t="s">
        <v>9025</v>
      </c>
      <c r="C9683" s="71" t="s">
        <v>14</v>
      </c>
      <c r="D9683" s="72">
        <v>0</v>
      </c>
    </row>
    <row r="9684" spans="1:4" x14ac:dyDescent="0.25">
      <c r="A9684" s="71">
        <v>103573</v>
      </c>
      <c r="B9684" s="70" t="s">
        <v>9026</v>
      </c>
      <c r="C9684" s="71" t="s">
        <v>14</v>
      </c>
      <c r="D9684" s="72">
        <v>0</v>
      </c>
    </row>
    <row r="9685" spans="1:4" x14ac:dyDescent="0.25">
      <c r="A9685" s="71">
        <v>103585</v>
      </c>
      <c r="B9685" s="70" t="s">
        <v>9027</v>
      </c>
      <c r="C9685" s="71" t="s">
        <v>14</v>
      </c>
      <c r="D9685" s="72">
        <v>0</v>
      </c>
    </row>
    <row r="9686" spans="1:4" x14ac:dyDescent="0.25">
      <c r="A9686" s="71">
        <v>103586</v>
      </c>
      <c r="B9686" s="70" t="s">
        <v>9028</v>
      </c>
      <c r="C9686" s="71" t="s">
        <v>14</v>
      </c>
      <c r="D9686" s="72">
        <v>0</v>
      </c>
    </row>
    <row r="9687" spans="1:4" x14ac:dyDescent="0.25">
      <c r="A9687" s="71">
        <v>103574</v>
      </c>
      <c r="B9687" s="70" t="s">
        <v>9029</v>
      </c>
      <c r="C9687" s="71" t="s">
        <v>14</v>
      </c>
      <c r="D9687" s="72">
        <v>0</v>
      </c>
    </row>
    <row r="9688" spans="1:4" x14ac:dyDescent="0.25">
      <c r="A9688" s="71">
        <v>103575</v>
      </c>
      <c r="B9688" s="70" t="s">
        <v>9030</v>
      </c>
      <c r="C9688" s="71" t="s">
        <v>14</v>
      </c>
      <c r="D9688" s="72">
        <v>0</v>
      </c>
    </row>
    <row r="9689" spans="1:4" x14ac:dyDescent="0.25">
      <c r="A9689" s="71">
        <v>103576</v>
      </c>
      <c r="B9689" s="70" t="s">
        <v>9031</v>
      </c>
      <c r="C9689" s="71" t="s">
        <v>14</v>
      </c>
      <c r="D9689" s="72">
        <v>0</v>
      </c>
    </row>
    <row r="9690" spans="1:4" x14ac:dyDescent="0.25">
      <c r="A9690" s="71">
        <v>103577</v>
      </c>
      <c r="B9690" s="70" t="s">
        <v>9032</v>
      </c>
      <c r="C9690" s="71" t="s">
        <v>14</v>
      </c>
      <c r="D9690" s="72">
        <v>0</v>
      </c>
    </row>
    <row r="9691" spans="1:4" x14ac:dyDescent="0.25">
      <c r="A9691" s="71">
        <v>103578</v>
      </c>
      <c r="B9691" s="70" t="s">
        <v>9033</v>
      </c>
      <c r="C9691" s="71" t="s">
        <v>14</v>
      </c>
      <c r="D9691" s="72">
        <v>0</v>
      </c>
    </row>
    <row r="9692" spans="1:4" x14ac:dyDescent="0.25">
      <c r="A9692" s="71">
        <v>103579</v>
      </c>
      <c r="B9692" s="70" t="s">
        <v>9034</v>
      </c>
      <c r="C9692" s="71" t="s">
        <v>14</v>
      </c>
      <c r="D9692" s="72">
        <v>0</v>
      </c>
    </row>
    <row r="9693" spans="1:4" x14ac:dyDescent="0.25">
      <c r="A9693" s="71">
        <v>103580</v>
      </c>
      <c r="B9693" s="70" t="s">
        <v>9035</v>
      </c>
      <c r="C9693" s="71" t="s">
        <v>14</v>
      </c>
      <c r="D9693" s="72">
        <v>0</v>
      </c>
    </row>
    <row r="9694" spans="1:4" x14ac:dyDescent="0.25">
      <c r="A9694" s="71">
        <v>103581</v>
      </c>
      <c r="B9694" s="70" t="s">
        <v>9036</v>
      </c>
      <c r="C9694" s="71" t="s">
        <v>14</v>
      </c>
      <c r="D9694" s="72">
        <v>0</v>
      </c>
    </row>
    <row r="9695" spans="1:4" x14ac:dyDescent="0.25">
      <c r="A9695" s="71">
        <v>103582</v>
      </c>
      <c r="B9695" s="70" t="s">
        <v>9037</v>
      </c>
      <c r="C9695" s="71" t="s">
        <v>14</v>
      </c>
      <c r="D9695" s="72">
        <v>0</v>
      </c>
    </row>
    <row r="9696" spans="1:4" x14ac:dyDescent="0.25">
      <c r="A9696" s="71">
        <v>103572</v>
      </c>
      <c r="B9696" s="70" t="s">
        <v>9038</v>
      </c>
      <c r="C9696" s="71" t="s">
        <v>14</v>
      </c>
      <c r="D9696" s="72">
        <v>0</v>
      </c>
    </row>
    <row r="9697" spans="1:4" x14ac:dyDescent="0.25">
      <c r="A9697" s="71">
        <v>103583</v>
      </c>
      <c r="B9697" s="70" t="s">
        <v>9039</v>
      </c>
      <c r="C9697" s="71" t="s">
        <v>14</v>
      </c>
      <c r="D9697" s="72">
        <v>0</v>
      </c>
    </row>
    <row r="9698" spans="1:4" x14ac:dyDescent="0.25">
      <c r="A9698" s="71">
        <v>103584</v>
      </c>
      <c r="B9698" s="70" t="s">
        <v>9040</v>
      </c>
      <c r="C9698" s="71" t="s">
        <v>14</v>
      </c>
      <c r="D9698" s="72">
        <v>0</v>
      </c>
    </row>
    <row r="9699" spans="1:4" x14ac:dyDescent="0.25">
      <c r="A9699" s="71">
        <v>103557</v>
      </c>
      <c r="B9699" s="70" t="s">
        <v>9041</v>
      </c>
      <c r="C9699" s="71" t="s">
        <v>14</v>
      </c>
      <c r="D9699" s="72">
        <v>0</v>
      </c>
    </row>
    <row r="9700" spans="1:4" x14ac:dyDescent="0.25">
      <c r="A9700" s="71">
        <v>103558</v>
      </c>
      <c r="B9700" s="70" t="s">
        <v>9042</v>
      </c>
      <c r="C9700" s="71" t="s">
        <v>14</v>
      </c>
      <c r="D9700" s="72">
        <v>0</v>
      </c>
    </row>
    <row r="9701" spans="1:4" x14ac:dyDescent="0.25">
      <c r="A9701" s="71">
        <v>103559</v>
      </c>
      <c r="B9701" s="70" t="s">
        <v>9043</v>
      </c>
      <c r="C9701" s="71" t="s">
        <v>14</v>
      </c>
      <c r="D9701" s="72">
        <v>0</v>
      </c>
    </row>
    <row r="9702" spans="1:4" x14ac:dyDescent="0.25">
      <c r="A9702" s="71">
        <v>103560</v>
      </c>
      <c r="B9702" s="70" t="s">
        <v>9044</v>
      </c>
      <c r="C9702" s="71" t="s">
        <v>14</v>
      </c>
      <c r="D9702" s="72">
        <v>0</v>
      </c>
    </row>
    <row r="9703" spans="1:4" x14ac:dyDescent="0.25">
      <c r="A9703" s="71">
        <v>103561</v>
      </c>
      <c r="B9703" s="70" t="s">
        <v>9045</v>
      </c>
      <c r="C9703" s="71" t="s">
        <v>14</v>
      </c>
      <c r="D9703" s="72">
        <v>0</v>
      </c>
    </row>
    <row r="9704" spans="1:4" x14ac:dyDescent="0.25">
      <c r="A9704" s="71">
        <v>103529</v>
      </c>
      <c r="B9704" s="70" t="s">
        <v>9046</v>
      </c>
      <c r="C9704" s="71" t="s">
        <v>14</v>
      </c>
      <c r="D9704" s="72">
        <v>0</v>
      </c>
    </row>
    <row r="9705" spans="1:4" x14ac:dyDescent="0.25">
      <c r="A9705" s="71">
        <v>103530</v>
      </c>
      <c r="B9705" s="70" t="s">
        <v>9047</v>
      </c>
      <c r="C9705" s="71" t="s">
        <v>14</v>
      </c>
      <c r="D9705" s="72">
        <v>0</v>
      </c>
    </row>
    <row r="9706" spans="1:4" x14ac:dyDescent="0.25">
      <c r="A9706" s="71">
        <v>103531</v>
      </c>
      <c r="B9706" s="70" t="s">
        <v>9048</v>
      </c>
      <c r="C9706" s="71" t="s">
        <v>14</v>
      </c>
      <c r="D9706" s="72">
        <v>0</v>
      </c>
    </row>
    <row r="9707" spans="1:4" x14ac:dyDescent="0.25">
      <c r="A9707" s="71">
        <v>103532</v>
      </c>
      <c r="B9707" s="70" t="s">
        <v>9049</v>
      </c>
      <c r="C9707" s="71" t="s">
        <v>14</v>
      </c>
      <c r="D9707" s="72">
        <v>0</v>
      </c>
    </row>
    <row r="9708" spans="1:4" x14ac:dyDescent="0.25">
      <c r="A9708" s="71">
        <v>103533</v>
      </c>
      <c r="B9708" s="70" t="s">
        <v>9050</v>
      </c>
      <c r="C9708" s="71" t="s">
        <v>14</v>
      </c>
      <c r="D9708" s="72">
        <v>0</v>
      </c>
    </row>
    <row r="9709" spans="1:4" x14ac:dyDescent="0.25">
      <c r="A9709" s="71">
        <v>103534</v>
      </c>
      <c r="B9709" s="70" t="s">
        <v>9051</v>
      </c>
      <c r="C9709" s="71" t="s">
        <v>14</v>
      </c>
      <c r="D9709" s="72">
        <v>0</v>
      </c>
    </row>
    <row r="9710" spans="1:4" x14ac:dyDescent="0.25">
      <c r="A9710" s="71">
        <v>103535</v>
      </c>
      <c r="B9710" s="70" t="s">
        <v>9052</v>
      </c>
      <c r="C9710" s="71" t="s">
        <v>14</v>
      </c>
      <c r="D9710" s="72">
        <v>0</v>
      </c>
    </row>
    <row r="9711" spans="1:4" x14ac:dyDescent="0.25">
      <c r="A9711" s="71">
        <v>103527</v>
      </c>
      <c r="B9711" s="70" t="s">
        <v>9053</v>
      </c>
      <c r="C9711" s="71" t="s">
        <v>14</v>
      </c>
      <c r="D9711" s="72">
        <v>0</v>
      </c>
    </row>
    <row r="9712" spans="1:4" x14ac:dyDescent="0.25">
      <c r="A9712" s="71">
        <v>103536</v>
      </c>
      <c r="B9712" s="70" t="s">
        <v>9054</v>
      </c>
      <c r="C9712" s="71" t="s">
        <v>14</v>
      </c>
      <c r="D9712" s="72">
        <v>0</v>
      </c>
    </row>
    <row r="9713" spans="1:4" x14ac:dyDescent="0.25">
      <c r="A9713" s="71">
        <v>103528</v>
      </c>
      <c r="B9713" s="70" t="s">
        <v>9055</v>
      </c>
      <c r="C9713" s="71" t="s">
        <v>14</v>
      </c>
      <c r="D9713" s="72">
        <v>0</v>
      </c>
    </row>
    <row r="9714" spans="1:4" x14ac:dyDescent="0.25">
      <c r="A9714" s="71">
        <v>103541</v>
      </c>
      <c r="B9714" s="70" t="s">
        <v>9056</v>
      </c>
      <c r="C9714" s="71" t="s">
        <v>14</v>
      </c>
      <c r="D9714" s="72">
        <v>0</v>
      </c>
    </row>
    <row r="9715" spans="1:4" x14ac:dyDescent="0.25">
      <c r="A9715" s="71">
        <v>103539</v>
      </c>
      <c r="B9715" s="70" t="s">
        <v>9057</v>
      </c>
      <c r="C9715" s="71" t="s">
        <v>14</v>
      </c>
      <c r="D9715" s="72">
        <v>0</v>
      </c>
    </row>
    <row r="9716" spans="1:4" x14ac:dyDescent="0.25">
      <c r="A9716" s="71">
        <v>103540</v>
      </c>
      <c r="B9716" s="70" t="s">
        <v>9058</v>
      </c>
      <c r="C9716" s="71" t="s">
        <v>14</v>
      </c>
      <c r="D9716" s="72">
        <v>0</v>
      </c>
    </row>
    <row r="9717" spans="1:4" x14ac:dyDescent="0.25">
      <c r="A9717" s="71">
        <v>103542</v>
      </c>
      <c r="B9717" s="70" t="s">
        <v>9059</v>
      </c>
      <c r="C9717" s="71" t="s">
        <v>14</v>
      </c>
      <c r="D9717" s="72">
        <v>0</v>
      </c>
    </row>
    <row r="9718" spans="1:4" x14ac:dyDescent="0.25">
      <c r="A9718" s="71">
        <v>103543</v>
      </c>
      <c r="B9718" s="70" t="s">
        <v>9060</v>
      </c>
      <c r="C9718" s="71" t="s">
        <v>14</v>
      </c>
      <c r="D9718" s="72">
        <v>0</v>
      </c>
    </row>
    <row r="9719" spans="1:4" x14ac:dyDescent="0.25">
      <c r="A9719" s="71">
        <v>103544</v>
      </c>
      <c r="B9719" s="70" t="s">
        <v>9061</v>
      </c>
      <c r="C9719" s="71" t="s">
        <v>14</v>
      </c>
      <c r="D9719" s="72">
        <v>0</v>
      </c>
    </row>
    <row r="9720" spans="1:4" x14ac:dyDescent="0.25">
      <c r="A9720" s="71">
        <v>103545</v>
      </c>
      <c r="B9720" s="70" t="s">
        <v>9062</v>
      </c>
      <c r="C9720" s="71" t="s">
        <v>14</v>
      </c>
      <c r="D9720" s="72">
        <v>0</v>
      </c>
    </row>
    <row r="9721" spans="1:4" x14ac:dyDescent="0.25">
      <c r="A9721" s="71">
        <v>103537</v>
      </c>
      <c r="B9721" s="70" t="s">
        <v>9063</v>
      </c>
      <c r="C9721" s="71" t="s">
        <v>14</v>
      </c>
      <c r="D9721" s="72">
        <v>0</v>
      </c>
    </row>
    <row r="9722" spans="1:4" x14ac:dyDescent="0.25">
      <c r="A9722" s="71">
        <v>103546</v>
      </c>
      <c r="B9722" s="70" t="s">
        <v>9064</v>
      </c>
      <c r="C9722" s="71" t="s">
        <v>14</v>
      </c>
      <c r="D9722" s="72">
        <v>0</v>
      </c>
    </row>
    <row r="9723" spans="1:4" x14ac:dyDescent="0.25">
      <c r="A9723" s="71">
        <v>103538</v>
      </c>
      <c r="B9723" s="70" t="s">
        <v>9065</v>
      </c>
      <c r="C9723" s="71" t="s">
        <v>14</v>
      </c>
      <c r="D9723" s="72">
        <v>0</v>
      </c>
    </row>
    <row r="9724" spans="1:4" x14ac:dyDescent="0.25">
      <c r="A9724" s="71">
        <v>103549</v>
      </c>
      <c r="B9724" s="70" t="s">
        <v>9066</v>
      </c>
      <c r="C9724" s="71" t="s">
        <v>14</v>
      </c>
      <c r="D9724" s="72">
        <v>0</v>
      </c>
    </row>
    <row r="9725" spans="1:4" x14ac:dyDescent="0.25">
      <c r="A9725" s="71">
        <v>103550</v>
      </c>
      <c r="B9725" s="70" t="s">
        <v>9067</v>
      </c>
      <c r="C9725" s="71" t="s">
        <v>14</v>
      </c>
      <c r="D9725" s="72">
        <v>0</v>
      </c>
    </row>
    <row r="9726" spans="1:4" x14ac:dyDescent="0.25">
      <c r="A9726" s="71">
        <v>103551</v>
      </c>
      <c r="B9726" s="70" t="s">
        <v>9068</v>
      </c>
      <c r="C9726" s="71" t="s">
        <v>14</v>
      </c>
      <c r="D9726" s="72">
        <v>0</v>
      </c>
    </row>
    <row r="9727" spans="1:4" x14ac:dyDescent="0.25">
      <c r="A9727" s="71">
        <v>103552</v>
      </c>
      <c r="B9727" s="70" t="s">
        <v>9069</v>
      </c>
      <c r="C9727" s="71" t="s">
        <v>14</v>
      </c>
      <c r="D9727" s="72">
        <v>0</v>
      </c>
    </row>
    <row r="9728" spans="1:4" x14ac:dyDescent="0.25">
      <c r="A9728" s="71">
        <v>103553</v>
      </c>
      <c r="B9728" s="70" t="s">
        <v>9070</v>
      </c>
      <c r="C9728" s="71" t="s">
        <v>14</v>
      </c>
      <c r="D9728" s="72">
        <v>0</v>
      </c>
    </row>
    <row r="9729" spans="1:4" x14ac:dyDescent="0.25">
      <c r="A9729" s="71">
        <v>103554</v>
      </c>
      <c r="B9729" s="70" t="s">
        <v>9071</v>
      </c>
      <c r="C9729" s="71" t="s">
        <v>14</v>
      </c>
      <c r="D9729" s="72">
        <v>0</v>
      </c>
    </row>
    <row r="9730" spans="1:4" x14ac:dyDescent="0.25">
      <c r="A9730" s="71">
        <v>103555</v>
      </c>
      <c r="B9730" s="70" t="s">
        <v>9072</v>
      </c>
      <c r="C9730" s="71" t="s">
        <v>14</v>
      </c>
      <c r="D9730" s="72">
        <v>0</v>
      </c>
    </row>
    <row r="9731" spans="1:4" x14ac:dyDescent="0.25">
      <c r="A9731" s="71">
        <v>103547</v>
      </c>
      <c r="B9731" s="70" t="s">
        <v>9073</v>
      </c>
      <c r="C9731" s="71" t="s">
        <v>14</v>
      </c>
      <c r="D9731" s="72">
        <v>0</v>
      </c>
    </row>
    <row r="9732" spans="1:4" x14ac:dyDescent="0.25">
      <c r="A9732" s="71">
        <v>103556</v>
      </c>
      <c r="B9732" s="70" t="s">
        <v>9074</v>
      </c>
      <c r="C9732" s="71" t="s">
        <v>14</v>
      </c>
      <c r="D9732" s="72">
        <v>0</v>
      </c>
    </row>
    <row r="9733" spans="1:4" x14ac:dyDescent="0.25">
      <c r="A9733" s="71">
        <v>103548</v>
      </c>
      <c r="B9733" s="70" t="s">
        <v>9075</v>
      </c>
      <c r="C9733" s="71" t="s">
        <v>14</v>
      </c>
      <c r="D9733" s="72">
        <v>0</v>
      </c>
    </row>
    <row r="9734" spans="1:4" ht="26.4" x14ac:dyDescent="0.25">
      <c r="A9734" s="30" t="s">
        <v>9080</v>
      </c>
      <c r="B9734" s="30" t="s">
        <v>9081</v>
      </c>
      <c r="C9734" s="30" t="s">
        <v>210</v>
      </c>
      <c r="D9734" s="30" t="s">
        <v>13830</v>
      </c>
    </row>
    <row r="9735" spans="1:4" x14ac:dyDescent="0.25">
      <c r="A9735" s="71">
        <v>45333</v>
      </c>
      <c r="B9735" s="70" t="s">
        <v>19597</v>
      </c>
      <c r="C9735" s="71" t="s">
        <v>14</v>
      </c>
      <c r="D9735" s="72">
        <v>213.23</v>
      </c>
    </row>
    <row r="9736" spans="1:4" x14ac:dyDescent="0.25">
      <c r="A9736" s="71">
        <v>11270</v>
      </c>
      <c r="B9736" s="70" t="s">
        <v>9082</v>
      </c>
      <c r="C9736" s="71" t="s">
        <v>14</v>
      </c>
      <c r="D9736" s="72">
        <v>3</v>
      </c>
    </row>
    <row r="9737" spans="1:4" x14ac:dyDescent="0.25">
      <c r="A9737" s="71">
        <v>412</v>
      </c>
      <c r="B9737" s="70" t="s">
        <v>9083</v>
      </c>
      <c r="C9737" s="71" t="s">
        <v>14</v>
      </c>
      <c r="D9737" s="72">
        <v>1.49</v>
      </c>
    </row>
    <row r="9738" spans="1:4" x14ac:dyDescent="0.25">
      <c r="A9738" s="71">
        <v>414</v>
      </c>
      <c r="B9738" s="70" t="s">
        <v>9084</v>
      </c>
      <c r="C9738" s="71" t="s">
        <v>14</v>
      </c>
      <c r="D9738" s="72">
        <v>0.09</v>
      </c>
    </row>
    <row r="9739" spans="1:4" x14ac:dyDescent="0.25">
      <c r="A9739" s="71">
        <v>410</v>
      </c>
      <c r="B9739" s="70" t="s">
        <v>9085</v>
      </c>
      <c r="C9739" s="71" t="s">
        <v>14</v>
      </c>
      <c r="D9739" s="72">
        <v>0.23</v>
      </c>
    </row>
    <row r="9740" spans="1:4" x14ac:dyDescent="0.25">
      <c r="A9740" s="71">
        <v>411</v>
      </c>
      <c r="B9740" s="70" t="s">
        <v>9086</v>
      </c>
      <c r="C9740" s="71" t="s">
        <v>14</v>
      </c>
      <c r="D9740" s="72">
        <v>0.28999999999999998</v>
      </c>
    </row>
    <row r="9741" spans="1:4" x14ac:dyDescent="0.25">
      <c r="A9741" s="71">
        <v>408</v>
      </c>
      <c r="B9741" s="70" t="s">
        <v>9087</v>
      </c>
      <c r="C9741" s="71" t="s">
        <v>14</v>
      </c>
      <c r="D9741" s="72">
        <v>1.44</v>
      </c>
    </row>
    <row r="9742" spans="1:4" x14ac:dyDescent="0.25">
      <c r="A9742" s="71">
        <v>39131</v>
      </c>
      <c r="B9742" s="70" t="s">
        <v>9088</v>
      </c>
      <c r="C9742" s="71" t="s">
        <v>14</v>
      </c>
      <c r="D9742" s="72">
        <v>5.73</v>
      </c>
    </row>
    <row r="9743" spans="1:4" x14ac:dyDescent="0.25">
      <c r="A9743" s="71">
        <v>394</v>
      </c>
      <c r="B9743" s="70" t="s">
        <v>9089</v>
      </c>
      <c r="C9743" s="71" t="s">
        <v>14</v>
      </c>
      <c r="D9743" s="72">
        <v>5.8</v>
      </c>
    </row>
    <row r="9744" spans="1:4" x14ac:dyDescent="0.25">
      <c r="A9744" s="71">
        <v>39130</v>
      </c>
      <c r="B9744" s="70" t="s">
        <v>9090</v>
      </c>
      <c r="C9744" s="71" t="s">
        <v>14</v>
      </c>
      <c r="D9744" s="72">
        <v>5.23</v>
      </c>
    </row>
    <row r="9745" spans="1:4" x14ac:dyDescent="0.25">
      <c r="A9745" s="71">
        <v>395</v>
      </c>
      <c r="B9745" s="70" t="s">
        <v>9091</v>
      </c>
      <c r="C9745" s="71" t="s">
        <v>14</v>
      </c>
      <c r="D9745" s="72">
        <v>5.59</v>
      </c>
    </row>
    <row r="9746" spans="1:4" x14ac:dyDescent="0.25">
      <c r="A9746" s="71">
        <v>39129</v>
      </c>
      <c r="B9746" s="70" t="s">
        <v>9092</v>
      </c>
      <c r="C9746" s="71" t="s">
        <v>14</v>
      </c>
      <c r="D9746" s="72">
        <v>3.22</v>
      </c>
    </row>
    <row r="9747" spans="1:4" x14ac:dyDescent="0.25">
      <c r="A9747" s="71">
        <v>393</v>
      </c>
      <c r="B9747" s="70" t="s">
        <v>9093</v>
      </c>
      <c r="C9747" s="71" t="s">
        <v>14</v>
      </c>
      <c r="D9747" s="72">
        <v>3.37</v>
      </c>
    </row>
    <row r="9748" spans="1:4" x14ac:dyDescent="0.25">
      <c r="A9748" s="71">
        <v>39127</v>
      </c>
      <c r="B9748" s="70" t="s">
        <v>9094</v>
      </c>
      <c r="C9748" s="71" t="s">
        <v>14</v>
      </c>
      <c r="D9748" s="72">
        <v>2.76</v>
      </c>
    </row>
    <row r="9749" spans="1:4" x14ac:dyDescent="0.25">
      <c r="A9749" s="71">
        <v>392</v>
      </c>
      <c r="B9749" s="70" t="s">
        <v>9095</v>
      </c>
      <c r="C9749" s="71" t="s">
        <v>14</v>
      </c>
      <c r="D9749" s="72">
        <v>2.83</v>
      </c>
    </row>
    <row r="9750" spans="1:4" x14ac:dyDescent="0.25">
      <c r="A9750" s="71">
        <v>39133</v>
      </c>
      <c r="B9750" s="70" t="s">
        <v>9096</v>
      </c>
      <c r="C9750" s="71" t="s">
        <v>14</v>
      </c>
      <c r="D9750" s="72">
        <v>7.52</v>
      </c>
    </row>
    <row r="9751" spans="1:4" x14ac:dyDescent="0.25">
      <c r="A9751" s="71">
        <v>397</v>
      </c>
      <c r="B9751" s="70" t="s">
        <v>9097</v>
      </c>
      <c r="C9751" s="71" t="s">
        <v>14</v>
      </c>
      <c r="D9751" s="72">
        <v>8.31</v>
      </c>
    </row>
    <row r="9752" spans="1:4" x14ac:dyDescent="0.25">
      <c r="A9752" s="71">
        <v>39132</v>
      </c>
      <c r="B9752" s="70" t="s">
        <v>9098</v>
      </c>
      <c r="C9752" s="71" t="s">
        <v>14</v>
      </c>
      <c r="D9752" s="72">
        <v>6.02</v>
      </c>
    </row>
    <row r="9753" spans="1:4" x14ac:dyDescent="0.25">
      <c r="A9753" s="71">
        <v>396</v>
      </c>
      <c r="B9753" s="70" t="s">
        <v>9099</v>
      </c>
      <c r="C9753" s="71" t="s">
        <v>14</v>
      </c>
      <c r="D9753" s="72">
        <v>6.45</v>
      </c>
    </row>
    <row r="9754" spans="1:4" x14ac:dyDescent="0.25">
      <c r="A9754" s="71">
        <v>39135</v>
      </c>
      <c r="B9754" s="70" t="s">
        <v>9100</v>
      </c>
      <c r="C9754" s="71" t="s">
        <v>14</v>
      </c>
      <c r="D9754" s="72">
        <v>12.04</v>
      </c>
    </row>
    <row r="9755" spans="1:4" x14ac:dyDescent="0.25">
      <c r="A9755" s="71">
        <v>39134</v>
      </c>
      <c r="B9755" s="70" t="s">
        <v>9101</v>
      </c>
      <c r="C9755" s="71" t="s">
        <v>14</v>
      </c>
      <c r="D9755" s="72">
        <v>10.029999999999999</v>
      </c>
    </row>
    <row r="9756" spans="1:4" x14ac:dyDescent="0.25">
      <c r="A9756" s="71">
        <v>398</v>
      </c>
      <c r="B9756" s="70" t="s">
        <v>9102</v>
      </c>
      <c r="C9756" s="71" t="s">
        <v>14</v>
      </c>
      <c r="D9756" s="72">
        <v>9.24</v>
      </c>
    </row>
    <row r="9757" spans="1:4" x14ac:dyDescent="0.25">
      <c r="A9757" s="71">
        <v>39128</v>
      </c>
      <c r="B9757" s="70" t="s">
        <v>9103</v>
      </c>
      <c r="C9757" s="71" t="s">
        <v>14</v>
      </c>
      <c r="D9757" s="72">
        <v>3.01</v>
      </c>
    </row>
    <row r="9758" spans="1:4" x14ac:dyDescent="0.25">
      <c r="A9758" s="71">
        <v>400</v>
      </c>
      <c r="B9758" s="70" t="s">
        <v>9104</v>
      </c>
      <c r="C9758" s="71" t="s">
        <v>14</v>
      </c>
      <c r="D9758" s="72">
        <v>2.93</v>
      </c>
    </row>
    <row r="9759" spans="1:4" x14ac:dyDescent="0.25">
      <c r="A9759" s="71">
        <v>39125</v>
      </c>
      <c r="B9759" s="70" t="s">
        <v>9105</v>
      </c>
      <c r="C9759" s="71" t="s">
        <v>14</v>
      </c>
      <c r="D9759" s="72">
        <v>3.01</v>
      </c>
    </row>
    <row r="9760" spans="1:4" x14ac:dyDescent="0.25">
      <c r="A9760" s="71">
        <v>39126</v>
      </c>
      <c r="B9760" s="70" t="s">
        <v>9106</v>
      </c>
      <c r="C9760" s="71" t="s">
        <v>14</v>
      </c>
      <c r="D9760" s="72">
        <v>13.55</v>
      </c>
    </row>
    <row r="9761" spans="1:4" x14ac:dyDescent="0.25">
      <c r="A9761" s="71">
        <v>399</v>
      </c>
      <c r="B9761" s="70" t="s">
        <v>9107</v>
      </c>
      <c r="C9761" s="71" t="s">
        <v>14</v>
      </c>
      <c r="D9761" s="72">
        <v>11.93</v>
      </c>
    </row>
    <row r="9762" spans="1:4" x14ac:dyDescent="0.25">
      <c r="A9762" s="71">
        <v>39158</v>
      </c>
      <c r="B9762" s="70" t="s">
        <v>9108</v>
      </c>
      <c r="C9762" s="71" t="s">
        <v>14</v>
      </c>
      <c r="D9762" s="72">
        <v>32.049999999999997</v>
      </c>
    </row>
    <row r="9763" spans="1:4" x14ac:dyDescent="0.25">
      <c r="A9763" s="71">
        <v>39141</v>
      </c>
      <c r="B9763" s="70" t="s">
        <v>9109</v>
      </c>
      <c r="C9763" s="71" t="s">
        <v>14</v>
      </c>
      <c r="D9763" s="72">
        <v>2.33</v>
      </c>
    </row>
    <row r="9764" spans="1:4" x14ac:dyDescent="0.25">
      <c r="A9764" s="71">
        <v>39140</v>
      </c>
      <c r="B9764" s="70" t="s">
        <v>9110</v>
      </c>
      <c r="C9764" s="71" t="s">
        <v>14</v>
      </c>
      <c r="D9764" s="72">
        <v>2.11</v>
      </c>
    </row>
    <row r="9765" spans="1:4" x14ac:dyDescent="0.25">
      <c r="A9765" s="71">
        <v>39139</v>
      </c>
      <c r="B9765" s="70" t="s">
        <v>9111</v>
      </c>
      <c r="C9765" s="71" t="s">
        <v>14</v>
      </c>
      <c r="D9765" s="72">
        <v>1.75</v>
      </c>
    </row>
    <row r="9766" spans="1:4" x14ac:dyDescent="0.25">
      <c r="A9766" s="71">
        <v>39137</v>
      </c>
      <c r="B9766" s="70" t="s">
        <v>9112</v>
      </c>
      <c r="C9766" s="71" t="s">
        <v>14</v>
      </c>
      <c r="D9766" s="72">
        <v>1.21</v>
      </c>
    </row>
    <row r="9767" spans="1:4" x14ac:dyDescent="0.25">
      <c r="A9767" s="71">
        <v>39143</v>
      </c>
      <c r="B9767" s="70" t="s">
        <v>9113</v>
      </c>
      <c r="C9767" s="71" t="s">
        <v>14</v>
      </c>
      <c r="D9767" s="72">
        <v>4.8</v>
      </c>
    </row>
    <row r="9768" spans="1:4" x14ac:dyDescent="0.25">
      <c r="A9768" s="71">
        <v>39142</v>
      </c>
      <c r="B9768" s="70" t="s">
        <v>9114</v>
      </c>
      <c r="C9768" s="71" t="s">
        <v>14</v>
      </c>
      <c r="D9768" s="72">
        <v>3.44</v>
      </c>
    </row>
    <row r="9769" spans="1:4" x14ac:dyDescent="0.25">
      <c r="A9769" s="71">
        <v>39144</v>
      </c>
      <c r="B9769" s="70" t="s">
        <v>9115</v>
      </c>
      <c r="C9769" s="71" t="s">
        <v>14</v>
      </c>
      <c r="D9769" s="72">
        <v>5.59</v>
      </c>
    </row>
    <row r="9770" spans="1:4" x14ac:dyDescent="0.25">
      <c r="A9770" s="71">
        <v>39138</v>
      </c>
      <c r="B9770" s="70" t="s">
        <v>9116</v>
      </c>
      <c r="C9770" s="71" t="s">
        <v>14</v>
      </c>
      <c r="D9770" s="72">
        <v>1.29</v>
      </c>
    </row>
    <row r="9771" spans="1:4" x14ac:dyDescent="0.25">
      <c r="A9771" s="71">
        <v>39136</v>
      </c>
      <c r="B9771" s="70" t="s">
        <v>9117</v>
      </c>
      <c r="C9771" s="71" t="s">
        <v>14</v>
      </c>
      <c r="D9771" s="72">
        <v>0.86</v>
      </c>
    </row>
    <row r="9772" spans="1:4" x14ac:dyDescent="0.25">
      <c r="A9772" s="71">
        <v>39145</v>
      </c>
      <c r="B9772" s="70" t="s">
        <v>9118</v>
      </c>
      <c r="C9772" s="71" t="s">
        <v>14</v>
      </c>
      <c r="D9772" s="72">
        <v>9.2100000000000009</v>
      </c>
    </row>
    <row r="9773" spans="1:4" x14ac:dyDescent="0.25">
      <c r="A9773" s="71">
        <v>12615</v>
      </c>
      <c r="B9773" s="70" t="s">
        <v>9119</v>
      </c>
      <c r="C9773" s="71" t="s">
        <v>14</v>
      </c>
      <c r="D9773" s="72">
        <v>12.84</v>
      </c>
    </row>
    <row r="9774" spans="1:4" x14ac:dyDescent="0.25">
      <c r="A9774" s="71">
        <v>11927</v>
      </c>
      <c r="B9774" s="70" t="s">
        <v>9120</v>
      </c>
      <c r="C9774" s="71" t="s">
        <v>14</v>
      </c>
      <c r="D9774" s="72">
        <v>8.9499999999999993</v>
      </c>
    </row>
    <row r="9775" spans="1:4" x14ac:dyDescent="0.25">
      <c r="A9775" s="71">
        <v>11928</v>
      </c>
      <c r="B9775" s="70" t="s">
        <v>9121</v>
      </c>
      <c r="C9775" s="71" t="s">
        <v>14</v>
      </c>
      <c r="D9775" s="72">
        <v>10.26</v>
      </c>
    </row>
    <row r="9776" spans="1:4" x14ac:dyDescent="0.25">
      <c r="A9776" s="71">
        <v>11929</v>
      </c>
      <c r="B9776" s="70" t="s">
        <v>9122</v>
      </c>
      <c r="C9776" s="71" t="s">
        <v>14</v>
      </c>
      <c r="D9776" s="72">
        <v>15.86</v>
      </c>
    </row>
    <row r="9777" spans="1:4" x14ac:dyDescent="0.25">
      <c r="A9777" s="71">
        <v>36801</v>
      </c>
      <c r="B9777" s="70" t="s">
        <v>9123</v>
      </c>
      <c r="C9777" s="71" t="s">
        <v>14</v>
      </c>
      <c r="D9777" s="72">
        <v>37.15</v>
      </c>
    </row>
    <row r="9778" spans="1:4" x14ac:dyDescent="0.25">
      <c r="A9778" s="71">
        <v>36246</v>
      </c>
      <c r="B9778" s="70" t="s">
        <v>9124</v>
      </c>
      <c r="C9778" s="71" t="s">
        <v>16</v>
      </c>
      <c r="D9778" s="72">
        <v>5.24</v>
      </c>
    </row>
    <row r="9779" spans="1:4" x14ac:dyDescent="0.25">
      <c r="A9779" s="71">
        <v>37600</v>
      </c>
      <c r="B9779" s="70" t="s">
        <v>9125</v>
      </c>
      <c r="C9779" s="71" t="s">
        <v>14</v>
      </c>
      <c r="D9779" s="72"/>
    </row>
    <row r="9780" spans="1:4" x14ac:dyDescent="0.25">
      <c r="A9780" s="71">
        <v>37599</v>
      </c>
      <c r="B9780" s="70" t="s">
        <v>9126</v>
      </c>
      <c r="C9780" s="71" t="s">
        <v>14</v>
      </c>
      <c r="D9780" s="72"/>
    </row>
    <row r="9781" spans="1:4" x14ac:dyDescent="0.25">
      <c r="A9781" s="71">
        <v>1</v>
      </c>
      <c r="B9781" s="70" t="s">
        <v>19598</v>
      </c>
      <c r="C9781" s="71" t="s">
        <v>66</v>
      </c>
      <c r="D9781" s="72">
        <v>100</v>
      </c>
    </row>
    <row r="9782" spans="1:4" x14ac:dyDescent="0.25">
      <c r="A9782" s="71">
        <v>3</v>
      </c>
      <c r="B9782" s="70" t="s">
        <v>9127</v>
      </c>
      <c r="C9782" s="71" t="s">
        <v>198</v>
      </c>
      <c r="D9782" s="72">
        <v>14.03</v>
      </c>
    </row>
    <row r="9783" spans="1:4" x14ac:dyDescent="0.25">
      <c r="A9783" s="71">
        <v>43054</v>
      </c>
      <c r="B9783" s="70" t="s">
        <v>9128</v>
      </c>
      <c r="C9783" s="71" t="s">
        <v>66</v>
      </c>
      <c r="D9783" s="72">
        <v>8.89</v>
      </c>
    </row>
    <row r="9784" spans="1:4" x14ac:dyDescent="0.25">
      <c r="A9784" s="71">
        <v>42402</v>
      </c>
      <c r="B9784" s="70" t="s">
        <v>9129</v>
      </c>
      <c r="C9784" s="71" t="s">
        <v>66</v>
      </c>
      <c r="D9784" s="72">
        <v>8.5</v>
      </c>
    </row>
    <row r="9785" spans="1:4" x14ac:dyDescent="0.25">
      <c r="A9785" s="71">
        <v>42403</v>
      </c>
      <c r="B9785" s="70" t="s">
        <v>9130</v>
      </c>
      <c r="C9785" s="71" t="s">
        <v>66</v>
      </c>
      <c r="D9785" s="72">
        <v>10.9</v>
      </c>
    </row>
    <row r="9786" spans="1:4" x14ac:dyDescent="0.25">
      <c r="A9786" s="71">
        <v>42404</v>
      </c>
      <c r="B9786" s="70" t="s">
        <v>9131</v>
      </c>
      <c r="C9786" s="71" t="s">
        <v>66</v>
      </c>
      <c r="D9786" s="72">
        <v>10.84</v>
      </c>
    </row>
    <row r="9787" spans="1:4" x14ac:dyDescent="0.25">
      <c r="A9787" s="71">
        <v>42405</v>
      </c>
      <c r="B9787" s="70" t="s">
        <v>9132</v>
      </c>
      <c r="C9787" s="71" t="s">
        <v>66</v>
      </c>
      <c r="D9787" s="72">
        <v>11.55</v>
      </c>
    </row>
    <row r="9788" spans="1:4" x14ac:dyDescent="0.25">
      <c r="A9788" s="71">
        <v>34341</v>
      </c>
      <c r="B9788" s="70" t="s">
        <v>9133</v>
      </c>
      <c r="C9788" s="71" t="s">
        <v>66</v>
      </c>
      <c r="D9788" s="72">
        <v>10.02</v>
      </c>
    </row>
    <row r="9789" spans="1:4" x14ac:dyDescent="0.25">
      <c r="A9789" s="71">
        <v>43053</v>
      </c>
      <c r="B9789" s="70" t="s">
        <v>9134</v>
      </c>
      <c r="C9789" s="71" t="s">
        <v>66</v>
      </c>
      <c r="D9789" s="72">
        <v>7.94</v>
      </c>
    </row>
    <row r="9790" spans="1:4" x14ac:dyDescent="0.25">
      <c r="A9790" s="71">
        <v>43058</v>
      </c>
      <c r="B9790" s="70" t="s">
        <v>9135</v>
      </c>
      <c r="C9790" s="71" t="s">
        <v>66</v>
      </c>
      <c r="D9790" s="72">
        <v>8.24</v>
      </c>
    </row>
    <row r="9791" spans="1:4" x14ac:dyDescent="0.25">
      <c r="A9791" s="71">
        <v>34</v>
      </c>
      <c r="B9791" s="70" t="s">
        <v>9136</v>
      </c>
      <c r="C9791" s="71" t="s">
        <v>66</v>
      </c>
      <c r="D9791" s="72">
        <v>8.2799999999999994</v>
      </c>
    </row>
    <row r="9792" spans="1:4" x14ac:dyDescent="0.25">
      <c r="A9792" s="71">
        <v>43055</v>
      </c>
      <c r="B9792" s="70" t="s">
        <v>9137</v>
      </c>
      <c r="C9792" s="71" t="s">
        <v>66</v>
      </c>
      <c r="D9792" s="72">
        <v>7.17</v>
      </c>
    </row>
    <row r="9793" spans="1:4" x14ac:dyDescent="0.25">
      <c r="A9793" s="71">
        <v>43056</v>
      </c>
      <c r="B9793" s="70" t="s">
        <v>9138</v>
      </c>
      <c r="C9793" s="71" t="s">
        <v>66</v>
      </c>
      <c r="D9793" s="72">
        <v>8.27</v>
      </c>
    </row>
    <row r="9794" spans="1:4" x14ac:dyDescent="0.25">
      <c r="A9794" s="71">
        <v>43057</v>
      </c>
      <c r="B9794" s="70" t="s">
        <v>9139</v>
      </c>
      <c r="C9794" s="71" t="s">
        <v>66</v>
      </c>
      <c r="D9794" s="72">
        <v>9.08</v>
      </c>
    </row>
    <row r="9795" spans="1:4" x14ac:dyDescent="0.25">
      <c r="A9795" s="71">
        <v>34449</v>
      </c>
      <c r="B9795" s="70" t="s">
        <v>9140</v>
      </c>
      <c r="C9795" s="71" t="s">
        <v>66</v>
      </c>
      <c r="D9795" s="72">
        <v>9.7100000000000009</v>
      </c>
    </row>
    <row r="9796" spans="1:4" x14ac:dyDescent="0.25">
      <c r="A9796" s="71">
        <v>32</v>
      </c>
      <c r="B9796" s="70" t="s">
        <v>9141</v>
      </c>
      <c r="C9796" s="71" t="s">
        <v>66</v>
      </c>
      <c r="D9796" s="72">
        <v>8.73</v>
      </c>
    </row>
    <row r="9797" spans="1:4" x14ac:dyDescent="0.25">
      <c r="A9797" s="71">
        <v>33</v>
      </c>
      <c r="B9797" s="70" t="s">
        <v>9142</v>
      </c>
      <c r="C9797" s="71" t="s">
        <v>66</v>
      </c>
      <c r="D9797" s="72">
        <v>8.7799999999999994</v>
      </c>
    </row>
    <row r="9798" spans="1:4" x14ac:dyDescent="0.25">
      <c r="A9798" s="71">
        <v>43061</v>
      </c>
      <c r="B9798" s="70" t="s">
        <v>9143</v>
      </c>
      <c r="C9798" s="71" t="s">
        <v>66</v>
      </c>
      <c r="D9798" s="72">
        <v>8.2100000000000009</v>
      </c>
    </row>
    <row r="9799" spans="1:4" x14ac:dyDescent="0.25">
      <c r="A9799" s="71">
        <v>43059</v>
      </c>
      <c r="B9799" s="70" t="s">
        <v>9144</v>
      </c>
      <c r="C9799" s="71" t="s">
        <v>66</v>
      </c>
      <c r="D9799" s="72">
        <v>7.83</v>
      </c>
    </row>
    <row r="9800" spans="1:4" x14ac:dyDescent="0.25">
      <c r="A9800" s="71">
        <v>43062</v>
      </c>
      <c r="B9800" s="70" t="s">
        <v>9145</v>
      </c>
      <c r="C9800" s="71" t="s">
        <v>66</v>
      </c>
      <c r="D9800" s="72">
        <v>8.68</v>
      </c>
    </row>
    <row r="9801" spans="1:4" x14ac:dyDescent="0.25">
      <c r="A9801" s="71">
        <v>43060</v>
      </c>
      <c r="B9801" s="70" t="s">
        <v>9146</v>
      </c>
      <c r="C9801" s="71" t="s">
        <v>66</v>
      </c>
      <c r="D9801" s="72">
        <v>6.82</v>
      </c>
    </row>
    <row r="9802" spans="1:4" x14ac:dyDescent="0.25">
      <c r="A9802" s="71">
        <v>40410</v>
      </c>
      <c r="B9802" s="70" t="s">
        <v>9147</v>
      </c>
      <c r="C9802" s="71" t="s">
        <v>14</v>
      </c>
      <c r="D9802" s="72"/>
    </row>
    <row r="9803" spans="1:4" x14ac:dyDescent="0.25">
      <c r="A9803" s="71">
        <v>40411</v>
      </c>
      <c r="B9803" s="70" t="s">
        <v>9148</v>
      </c>
      <c r="C9803" s="71" t="s">
        <v>14</v>
      </c>
      <c r="D9803" s="72"/>
    </row>
    <row r="9804" spans="1:4" x14ac:dyDescent="0.25">
      <c r="A9804" s="71">
        <v>40412</v>
      </c>
      <c r="B9804" s="70" t="s">
        <v>9149</v>
      </c>
      <c r="C9804" s="71" t="s">
        <v>14</v>
      </c>
      <c r="D9804" s="72"/>
    </row>
    <row r="9805" spans="1:4" x14ac:dyDescent="0.25">
      <c r="A9805" s="71">
        <v>44254</v>
      </c>
      <c r="B9805" s="70" t="s">
        <v>9150</v>
      </c>
      <c r="C9805" s="71" t="s">
        <v>14</v>
      </c>
      <c r="D9805" s="72">
        <v>32.840000000000003</v>
      </c>
    </row>
    <row r="9806" spans="1:4" x14ac:dyDescent="0.25">
      <c r="A9806" s="71">
        <v>44255</v>
      </c>
      <c r="B9806" s="70" t="s">
        <v>9151</v>
      </c>
      <c r="C9806" s="71" t="s">
        <v>14</v>
      </c>
      <c r="D9806" s="72">
        <v>36.4</v>
      </c>
    </row>
    <row r="9807" spans="1:4" x14ac:dyDescent="0.25">
      <c r="A9807" s="71">
        <v>44256</v>
      </c>
      <c r="B9807" s="70" t="s">
        <v>9152</v>
      </c>
      <c r="C9807" s="71" t="s">
        <v>14</v>
      </c>
      <c r="D9807" s="72">
        <v>41.11</v>
      </c>
    </row>
    <row r="9808" spans="1:4" x14ac:dyDescent="0.25">
      <c r="A9808" s="71">
        <v>44257</v>
      </c>
      <c r="B9808" s="70" t="s">
        <v>9153</v>
      </c>
      <c r="C9808" s="71" t="s">
        <v>14</v>
      </c>
      <c r="D9808" s="72">
        <v>65.05</v>
      </c>
    </row>
    <row r="9809" spans="1:4" x14ac:dyDescent="0.25">
      <c r="A9809" s="71">
        <v>44258</v>
      </c>
      <c r="B9809" s="70" t="s">
        <v>9154</v>
      </c>
      <c r="C9809" s="71" t="s">
        <v>14</v>
      </c>
      <c r="D9809" s="72">
        <v>74.34</v>
      </c>
    </row>
    <row r="9810" spans="1:4" x14ac:dyDescent="0.25">
      <c r="A9810" s="71">
        <v>44259</v>
      </c>
      <c r="B9810" s="70" t="s">
        <v>9155</v>
      </c>
      <c r="C9810" s="71" t="s">
        <v>14</v>
      </c>
      <c r="D9810" s="72">
        <v>102.03</v>
      </c>
    </row>
    <row r="9811" spans="1:4" x14ac:dyDescent="0.25">
      <c r="A9811" s="71">
        <v>37997</v>
      </c>
      <c r="B9811" s="70" t="s">
        <v>9156</v>
      </c>
      <c r="C9811" s="71" t="s">
        <v>14</v>
      </c>
      <c r="D9811" s="72">
        <v>19.57</v>
      </c>
    </row>
    <row r="9812" spans="1:4" x14ac:dyDescent="0.25">
      <c r="A9812" s="71">
        <v>37998</v>
      </c>
      <c r="B9812" s="70" t="s">
        <v>9157</v>
      </c>
      <c r="C9812" s="71" t="s">
        <v>14</v>
      </c>
      <c r="D9812" s="72">
        <v>26.19</v>
      </c>
    </row>
    <row r="9813" spans="1:4" x14ac:dyDescent="0.25">
      <c r="A9813" s="71">
        <v>55</v>
      </c>
      <c r="B9813" s="70" t="s">
        <v>9158</v>
      </c>
      <c r="C9813" s="71" t="s">
        <v>14</v>
      </c>
      <c r="D9813" s="72"/>
    </row>
    <row r="9814" spans="1:4" x14ac:dyDescent="0.25">
      <c r="A9814" s="71">
        <v>61</v>
      </c>
      <c r="B9814" s="70" t="s">
        <v>9159</v>
      </c>
      <c r="C9814" s="71" t="s">
        <v>14</v>
      </c>
      <c r="D9814" s="72"/>
    </row>
    <row r="9815" spans="1:4" x14ac:dyDescent="0.25">
      <c r="A9815" s="71">
        <v>62</v>
      </c>
      <c r="B9815" s="70" t="s">
        <v>9160</v>
      </c>
      <c r="C9815" s="71" t="s">
        <v>14</v>
      </c>
      <c r="D9815" s="72"/>
    </row>
    <row r="9816" spans="1:4" x14ac:dyDescent="0.25">
      <c r="A9816" s="71">
        <v>10899</v>
      </c>
      <c r="B9816" s="70" t="s">
        <v>9161</v>
      </c>
      <c r="C9816" s="71" t="s">
        <v>14</v>
      </c>
      <c r="D9816" s="72">
        <v>81.040000000000006</v>
      </c>
    </row>
    <row r="9817" spans="1:4" x14ac:dyDescent="0.25">
      <c r="A9817" s="71">
        <v>10900</v>
      </c>
      <c r="B9817" s="70" t="s">
        <v>9162</v>
      </c>
      <c r="C9817" s="71" t="s">
        <v>14</v>
      </c>
      <c r="D9817" s="72">
        <v>63.42</v>
      </c>
    </row>
    <row r="9818" spans="1:4" x14ac:dyDescent="0.25">
      <c r="A9818" s="71">
        <v>47</v>
      </c>
      <c r="B9818" s="70" t="s">
        <v>9163</v>
      </c>
      <c r="C9818" s="71" t="s">
        <v>14</v>
      </c>
      <c r="D9818" s="72">
        <v>66.12</v>
      </c>
    </row>
    <row r="9819" spans="1:4" x14ac:dyDescent="0.25">
      <c r="A9819" s="71">
        <v>48</v>
      </c>
      <c r="B9819" s="70" t="s">
        <v>9164</v>
      </c>
      <c r="C9819" s="71" t="s">
        <v>14</v>
      </c>
      <c r="D9819" s="72">
        <v>17.25</v>
      </c>
    </row>
    <row r="9820" spans="1:4" x14ac:dyDescent="0.25">
      <c r="A9820" s="71">
        <v>46</v>
      </c>
      <c r="B9820" s="70" t="s">
        <v>9165</v>
      </c>
      <c r="C9820" s="71" t="s">
        <v>14</v>
      </c>
      <c r="D9820" s="72">
        <v>38.67</v>
      </c>
    </row>
    <row r="9821" spans="1:4" x14ac:dyDescent="0.25">
      <c r="A9821" s="71">
        <v>52</v>
      </c>
      <c r="B9821" s="70" t="s">
        <v>9166</v>
      </c>
      <c r="C9821" s="71" t="s">
        <v>14</v>
      </c>
      <c r="D9821" s="72">
        <v>13.1</v>
      </c>
    </row>
    <row r="9822" spans="1:4" x14ac:dyDescent="0.25">
      <c r="A9822" s="71">
        <v>43</v>
      </c>
      <c r="B9822" s="70" t="s">
        <v>9167</v>
      </c>
      <c r="C9822" s="71" t="s">
        <v>14</v>
      </c>
      <c r="D9822" s="72">
        <v>44.22</v>
      </c>
    </row>
    <row r="9823" spans="1:4" x14ac:dyDescent="0.25">
      <c r="A9823" s="71">
        <v>103</v>
      </c>
      <c r="B9823" s="70" t="s">
        <v>9168</v>
      </c>
      <c r="C9823" s="71" t="s">
        <v>14</v>
      </c>
      <c r="D9823" s="72">
        <v>42.6</v>
      </c>
    </row>
    <row r="9824" spans="1:4" x14ac:dyDescent="0.25">
      <c r="A9824" s="71">
        <v>107</v>
      </c>
      <c r="B9824" s="70" t="s">
        <v>9169</v>
      </c>
      <c r="C9824" s="71" t="s">
        <v>14</v>
      </c>
      <c r="D9824" s="72">
        <v>0.8</v>
      </c>
    </row>
    <row r="9825" spans="1:4" x14ac:dyDescent="0.25">
      <c r="A9825" s="71">
        <v>65</v>
      </c>
      <c r="B9825" s="70" t="s">
        <v>9170</v>
      </c>
      <c r="C9825" s="71" t="s">
        <v>14</v>
      </c>
      <c r="D9825" s="72">
        <v>0.88</v>
      </c>
    </row>
    <row r="9826" spans="1:4" x14ac:dyDescent="0.25">
      <c r="A9826" s="71">
        <v>108</v>
      </c>
      <c r="B9826" s="70" t="s">
        <v>9171</v>
      </c>
      <c r="C9826" s="71" t="s">
        <v>14</v>
      </c>
      <c r="D9826" s="72">
        <v>1.76</v>
      </c>
    </row>
    <row r="9827" spans="1:4" x14ac:dyDescent="0.25">
      <c r="A9827" s="71">
        <v>110</v>
      </c>
      <c r="B9827" s="70" t="s">
        <v>9172</v>
      </c>
      <c r="C9827" s="71" t="s">
        <v>14</v>
      </c>
      <c r="D9827" s="72">
        <v>6.13</v>
      </c>
    </row>
    <row r="9828" spans="1:4" x14ac:dyDescent="0.25">
      <c r="A9828" s="71">
        <v>109</v>
      </c>
      <c r="B9828" s="70" t="s">
        <v>9173</v>
      </c>
      <c r="C9828" s="71" t="s">
        <v>14</v>
      </c>
      <c r="D9828" s="72">
        <v>3.65</v>
      </c>
    </row>
    <row r="9829" spans="1:4" x14ac:dyDescent="0.25">
      <c r="A9829" s="71">
        <v>111</v>
      </c>
      <c r="B9829" s="70" t="s">
        <v>9174</v>
      </c>
      <c r="C9829" s="71" t="s">
        <v>14</v>
      </c>
      <c r="D9829" s="72">
        <v>8.2899999999999991</v>
      </c>
    </row>
    <row r="9830" spans="1:4" x14ac:dyDescent="0.25">
      <c r="A9830" s="71">
        <v>112</v>
      </c>
      <c r="B9830" s="70" t="s">
        <v>9175</v>
      </c>
      <c r="C9830" s="71" t="s">
        <v>14</v>
      </c>
      <c r="D9830" s="72">
        <v>4.3899999999999997</v>
      </c>
    </row>
    <row r="9831" spans="1:4" x14ac:dyDescent="0.25">
      <c r="A9831" s="71">
        <v>113</v>
      </c>
      <c r="B9831" s="70" t="s">
        <v>9176</v>
      </c>
      <c r="C9831" s="71" t="s">
        <v>14</v>
      </c>
      <c r="D9831" s="72">
        <v>11</v>
      </c>
    </row>
    <row r="9832" spans="1:4" x14ac:dyDescent="0.25">
      <c r="A9832" s="71">
        <v>104</v>
      </c>
      <c r="B9832" s="70" t="s">
        <v>9177</v>
      </c>
      <c r="C9832" s="71" t="s">
        <v>14</v>
      </c>
      <c r="D9832" s="72">
        <v>19.14</v>
      </c>
    </row>
    <row r="9833" spans="1:4" x14ac:dyDescent="0.25">
      <c r="A9833" s="71">
        <v>102</v>
      </c>
      <c r="B9833" s="70" t="s">
        <v>9178</v>
      </c>
      <c r="C9833" s="71" t="s">
        <v>14</v>
      </c>
      <c r="D9833" s="72">
        <v>26.39</v>
      </c>
    </row>
    <row r="9834" spans="1:4" x14ac:dyDescent="0.25">
      <c r="A9834" s="71">
        <v>95</v>
      </c>
      <c r="B9834" s="70" t="s">
        <v>9179</v>
      </c>
      <c r="C9834" s="71" t="s">
        <v>14</v>
      </c>
      <c r="D9834" s="72">
        <v>11.15</v>
      </c>
    </row>
    <row r="9835" spans="1:4" x14ac:dyDescent="0.25">
      <c r="A9835" s="71">
        <v>96</v>
      </c>
      <c r="B9835" s="70" t="s">
        <v>9180</v>
      </c>
      <c r="C9835" s="71" t="s">
        <v>14</v>
      </c>
      <c r="D9835" s="72">
        <v>12.13</v>
      </c>
    </row>
    <row r="9836" spans="1:4" x14ac:dyDescent="0.25">
      <c r="A9836" s="71">
        <v>97</v>
      </c>
      <c r="B9836" s="70" t="s">
        <v>9181</v>
      </c>
      <c r="C9836" s="71" t="s">
        <v>14</v>
      </c>
      <c r="D9836" s="72">
        <v>18.25</v>
      </c>
    </row>
    <row r="9837" spans="1:4" x14ac:dyDescent="0.25">
      <c r="A9837" s="71">
        <v>98</v>
      </c>
      <c r="B9837" s="70" t="s">
        <v>9182</v>
      </c>
      <c r="C9837" s="71" t="s">
        <v>14</v>
      </c>
      <c r="D9837" s="72">
        <v>27.32</v>
      </c>
    </row>
    <row r="9838" spans="1:4" x14ac:dyDescent="0.25">
      <c r="A9838" s="71">
        <v>99</v>
      </c>
      <c r="B9838" s="70" t="s">
        <v>9183</v>
      </c>
      <c r="C9838" s="71" t="s">
        <v>14</v>
      </c>
      <c r="D9838" s="72">
        <v>25.82</v>
      </c>
    </row>
    <row r="9839" spans="1:4" x14ac:dyDescent="0.25">
      <c r="A9839" s="71">
        <v>60</v>
      </c>
      <c r="B9839" s="70" t="s">
        <v>9184</v>
      </c>
      <c r="C9839" s="71" t="s">
        <v>14</v>
      </c>
      <c r="D9839" s="72"/>
    </row>
    <row r="9840" spans="1:4" x14ac:dyDescent="0.25">
      <c r="A9840" s="71">
        <v>72</v>
      </c>
      <c r="B9840" s="70" t="s">
        <v>9185</v>
      </c>
      <c r="C9840" s="71" t="s">
        <v>14</v>
      </c>
      <c r="D9840" s="72">
        <v>49.53</v>
      </c>
    </row>
    <row r="9841" spans="1:4" x14ac:dyDescent="0.25">
      <c r="A9841" s="71">
        <v>71</v>
      </c>
      <c r="B9841" s="70" t="s">
        <v>9186</v>
      </c>
      <c r="C9841" s="71" t="s">
        <v>14</v>
      </c>
      <c r="D9841" s="72">
        <v>30.59</v>
      </c>
    </row>
    <row r="9842" spans="1:4" x14ac:dyDescent="0.25">
      <c r="A9842" s="71">
        <v>67</v>
      </c>
      <c r="B9842" s="70" t="s">
        <v>9187</v>
      </c>
      <c r="C9842" s="71" t="s">
        <v>14</v>
      </c>
      <c r="D9842" s="72">
        <v>16.010000000000002</v>
      </c>
    </row>
    <row r="9843" spans="1:4" x14ac:dyDescent="0.25">
      <c r="A9843" s="71">
        <v>73</v>
      </c>
      <c r="B9843" s="70" t="s">
        <v>9188</v>
      </c>
      <c r="C9843" s="71" t="s">
        <v>14</v>
      </c>
      <c r="D9843" s="72">
        <v>15.32</v>
      </c>
    </row>
    <row r="9844" spans="1:4" x14ac:dyDescent="0.25">
      <c r="A9844" s="71">
        <v>100</v>
      </c>
      <c r="B9844" s="70" t="s">
        <v>9189</v>
      </c>
      <c r="C9844" s="71" t="s">
        <v>14</v>
      </c>
      <c r="D9844" s="72">
        <v>45.12</v>
      </c>
    </row>
    <row r="9845" spans="1:4" x14ac:dyDescent="0.25">
      <c r="A9845" s="71">
        <v>75</v>
      </c>
      <c r="B9845" s="70" t="s">
        <v>9190</v>
      </c>
      <c r="C9845" s="71" t="s">
        <v>14</v>
      </c>
      <c r="D9845" s="72">
        <v>263.07</v>
      </c>
    </row>
    <row r="9846" spans="1:4" x14ac:dyDescent="0.25">
      <c r="A9846" s="71">
        <v>83</v>
      </c>
      <c r="B9846" s="70" t="s">
        <v>9191</v>
      </c>
      <c r="C9846" s="71" t="s">
        <v>14</v>
      </c>
      <c r="D9846" s="72">
        <v>210.32</v>
      </c>
    </row>
    <row r="9847" spans="1:4" x14ac:dyDescent="0.25">
      <c r="A9847" s="71">
        <v>74</v>
      </c>
      <c r="B9847" s="70" t="s">
        <v>9192</v>
      </c>
      <c r="C9847" s="71" t="s">
        <v>14</v>
      </c>
      <c r="D9847" s="72">
        <v>300.69</v>
      </c>
    </row>
    <row r="9848" spans="1:4" x14ac:dyDescent="0.25">
      <c r="A9848" s="71">
        <v>106</v>
      </c>
      <c r="B9848" s="70" t="s">
        <v>9193</v>
      </c>
      <c r="C9848" s="71" t="s">
        <v>14</v>
      </c>
      <c r="D9848" s="72">
        <v>380.24</v>
      </c>
    </row>
    <row r="9849" spans="1:4" x14ac:dyDescent="0.25">
      <c r="A9849" s="71">
        <v>88</v>
      </c>
      <c r="B9849" s="70" t="s">
        <v>9194</v>
      </c>
      <c r="C9849" s="71" t="s">
        <v>14</v>
      </c>
      <c r="D9849" s="72">
        <v>10.68</v>
      </c>
    </row>
    <row r="9850" spans="1:4" x14ac:dyDescent="0.25">
      <c r="A9850" s="71">
        <v>82</v>
      </c>
      <c r="B9850" s="70" t="s">
        <v>9195</v>
      </c>
      <c r="C9850" s="71" t="s">
        <v>14</v>
      </c>
      <c r="D9850" s="72">
        <v>200.1</v>
      </c>
    </row>
    <row r="9851" spans="1:4" x14ac:dyDescent="0.25">
      <c r="A9851" s="71">
        <v>105</v>
      </c>
      <c r="B9851" s="70" t="s">
        <v>9196</v>
      </c>
      <c r="C9851" s="71" t="s">
        <v>14</v>
      </c>
      <c r="D9851" s="72">
        <v>283.54000000000002</v>
      </c>
    </row>
    <row r="9852" spans="1:4" x14ac:dyDescent="0.25">
      <c r="A9852" s="71">
        <v>39719</v>
      </c>
      <c r="B9852" s="70" t="s">
        <v>9197</v>
      </c>
      <c r="C9852" s="71" t="s">
        <v>198</v>
      </c>
      <c r="D9852" s="72">
        <v>199.15</v>
      </c>
    </row>
    <row r="9853" spans="1:4" x14ac:dyDescent="0.25">
      <c r="A9853" s="71">
        <v>3410</v>
      </c>
      <c r="B9853" s="70" t="s">
        <v>9198</v>
      </c>
      <c r="C9853" s="71" t="s">
        <v>66</v>
      </c>
      <c r="D9853" s="72">
        <v>44.8</v>
      </c>
    </row>
    <row r="9854" spans="1:4" x14ac:dyDescent="0.25">
      <c r="A9854" s="71">
        <v>4791</v>
      </c>
      <c r="B9854" s="70" t="s">
        <v>9199</v>
      </c>
      <c r="C9854" s="71" t="s">
        <v>66</v>
      </c>
      <c r="D9854" s="72">
        <v>40.450000000000003</v>
      </c>
    </row>
    <row r="9855" spans="1:4" x14ac:dyDescent="0.25">
      <c r="A9855" s="71">
        <v>157</v>
      </c>
      <c r="B9855" s="70" t="s">
        <v>9200</v>
      </c>
      <c r="C9855" s="71" t="s">
        <v>66</v>
      </c>
      <c r="D9855" s="72">
        <v>151.12</v>
      </c>
    </row>
    <row r="9856" spans="1:4" x14ac:dyDescent="0.25">
      <c r="A9856" s="71">
        <v>156</v>
      </c>
      <c r="B9856" s="70" t="s">
        <v>9201</v>
      </c>
      <c r="C9856" s="71" t="s">
        <v>66</v>
      </c>
      <c r="D9856" s="72">
        <v>53.81</v>
      </c>
    </row>
    <row r="9857" spans="1:4" x14ac:dyDescent="0.25">
      <c r="A9857" s="71">
        <v>131</v>
      </c>
      <c r="B9857" s="70" t="s">
        <v>9202</v>
      </c>
      <c r="C9857" s="71" t="s">
        <v>66</v>
      </c>
      <c r="D9857" s="72">
        <v>46.01</v>
      </c>
    </row>
    <row r="9858" spans="1:4" x14ac:dyDescent="0.25">
      <c r="A9858" s="71">
        <v>21114</v>
      </c>
      <c r="B9858" s="70" t="s">
        <v>9203</v>
      </c>
      <c r="C9858" s="71" t="s">
        <v>14</v>
      </c>
      <c r="D9858" s="72">
        <v>39.26</v>
      </c>
    </row>
    <row r="9859" spans="1:4" x14ac:dyDescent="0.25">
      <c r="A9859" s="71">
        <v>119</v>
      </c>
      <c r="B9859" s="70" t="s">
        <v>9204</v>
      </c>
      <c r="C9859" s="71" t="s">
        <v>14</v>
      </c>
      <c r="D9859" s="72">
        <v>9.9499999999999993</v>
      </c>
    </row>
    <row r="9860" spans="1:4" x14ac:dyDescent="0.25">
      <c r="A9860" s="71">
        <v>122</v>
      </c>
      <c r="B9860" s="70" t="s">
        <v>9205</v>
      </c>
      <c r="C9860" s="71" t="s">
        <v>14</v>
      </c>
      <c r="D9860" s="72">
        <v>76.56</v>
      </c>
    </row>
    <row r="9861" spans="1:4" x14ac:dyDescent="0.25">
      <c r="A9861" s="71">
        <v>20080</v>
      </c>
      <c r="B9861" s="70" t="s">
        <v>9206</v>
      </c>
      <c r="C9861" s="71" t="s">
        <v>14</v>
      </c>
      <c r="D9861" s="72">
        <v>24.98</v>
      </c>
    </row>
    <row r="9862" spans="1:4" x14ac:dyDescent="0.25">
      <c r="A9862" s="71">
        <v>124</v>
      </c>
      <c r="B9862" s="70" t="s">
        <v>9207</v>
      </c>
      <c r="C9862" s="71" t="s">
        <v>198</v>
      </c>
      <c r="D9862" s="72">
        <v>17.739999999999998</v>
      </c>
    </row>
    <row r="9863" spans="1:4" x14ac:dyDescent="0.25">
      <c r="A9863" s="71">
        <v>7334</v>
      </c>
      <c r="B9863" s="70" t="s">
        <v>9208</v>
      </c>
      <c r="C9863" s="71" t="s">
        <v>198</v>
      </c>
      <c r="D9863" s="72"/>
    </row>
    <row r="9864" spans="1:4" x14ac:dyDescent="0.25">
      <c r="A9864" s="71">
        <v>45146</v>
      </c>
      <c r="B9864" s="70" t="s">
        <v>9209</v>
      </c>
      <c r="C9864" s="71" t="s">
        <v>66</v>
      </c>
      <c r="D9864" s="72">
        <v>34.020000000000003</v>
      </c>
    </row>
    <row r="9865" spans="1:4" x14ac:dyDescent="0.25">
      <c r="A9865" s="71">
        <v>123</v>
      </c>
      <c r="B9865" s="70" t="s">
        <v>9210</v>
      </c>
      <c r="C9865" s="71" t="s">
        <v>198</v>
      </c>
      <c r="D9865" s="72">
        <v>7.26</v>
      </c>
    </row>
    <row r="9866" spans="1:4" x14ac:dyDescent="0.25">
      <c r="A9866" s="71">
        <v>127</v>
      </c>
      <c r="B9866" s="70" t="s">
        <v>9211</v>
      </c>
      <c r="C9866" s="71" t="s">
        <v>198</v>
      </c>
      <c r="D9866" s="72">
        <v>17.329999999999998</v>
      </c>
    </row>
    <row r="9867" spans="1:4" x14ac:dyDescent="0.25">
      <c r="A9867" s="71">
        <v>133</v>
      </c>
      <c r="B9867" s="70" t="s">
        <v>9212</v>
      </c>
      <c r="C9867" s="71" t="s">
        <v>198</v>
      </c>
      <c r="D9867" s="72">
        <v>7.2</v>
      </c>
    </row>
    <row r="9868" spans="1:4" x14ac:dyDescent="0.25">
      <c r="A9868" s="71">
        <v>43617</v>
      </c>
      <c r="B9868" s="70" t="s">
        <v>9213</v>
      </c>
      <c r="C9868" s="71" t="s">
        <v>198</v>
      </c>
      <c r="D9868" s="72">
        <v>8.0399999999999991</v>
      </c>
    </row>
    <row r="9869" spans="1:4" x14ac:dyDescent="0.25">
      <c r="A9869" s="71">
        <v>132</v>
      </c>
      <c r="B9869" s="70" t="s">
        <v>9214</v>
      </c>
      <c r="C9869" s="71" t="s">
        <v>198</v>
      </c>
      <c r="D9869" s="72">
        <v>7.46</v>
      </c>
    </row>
    <row r="9870" spans="1:4" x14ac:dyDescent="0.25">
      <c r="A9870" s="71">
        <v>43618</v>
      </c>
      <c r="B9870" s="70" t="s">
        <v>9215</v>
      </c>
      <c r="C9870" s="71" t="s">
        <v>66</v>
      </c>
      <c r="D9870" s="72">
        <v>18.79</v>
      </c>
    </row>
    <row r="9871" spans="1:4" x14ac:dyDescent="0.25">
      <c r="A9871" s="71">
        <v>37476</v>
      </c>
      <c r="B9871" s="70" t="s">
        <v>9216</v>
      </c>
      <c r="C9871" s="71" t="s">
        <v>14</v>
      </c>
      <c r="D9871" s="72">
        <v>4126.38</v>
      </c>
    </row>
    <row r="9872" spans="1:4" x14ac:dyDescent="0.25">
      <c r="A9872" s="71">
        <v>37478</v>
      </c>
      <c r="B9872" s="70" t="s">
        <v>9217</v>
      </c>
      <c r="C9872" s="71" t="s">
        <v>14</v>
      </c>
      <c r="D9872" s="72">
        <v>5168.3999999999996</v>
      </c>
    </row>
    <row r="9873" spans="1:4" x14ac:dyDescent="0.25">
      <c r="A9873" s="71">
        <v>37477</v>
      </c>
      <c r="B9873" s="70" t="s">
        <v>9218</v>
      </c>
      <c r="C9873" s="71" t="s">
        <v>14</v>
      </c>
      <c r="D9873" s="72">
        <v>7002.35</v>
      </c>
    </row>
    <row r="9874" spans="1:4" x14ac:dyDescent="0.25">
      <c r="A9874" s="71">
        <v>37479</v>
      </c>
      <c r="B9874" s="70" t="s">
        <v>9219</v>
      </c>
      <c r="C9874" s="71" t="s">
        <v>14</v>
      </c>
      <c r="D9874" s="72">
        <v>8304.8700000000008</v>
      </c>
    </row>
    <row r="9875" spans="1:4" x14ac:dyDescent="0.25">
      <c r="A9875" s="71">
        <v>4319</v>
      </c>
      <c r="B9875" s="70" t="s">
        <v>9220</v>
      </c>
      <c r="C9875" s="71" t="s">
        <v>14</v>
      </c>
      <c r="D9875" s="72">
        <v>1.38</v>
      </c>
    </row>
    <row r="9876" spans="1:4" x14ac:dyDescent="0.25">
      <c r="A9876" s="71">
        <v>42409</v>
      </c>
      <c r="B9876" s="70" t="s">
        <v>9221</v>
      </c>
      <c r="C9876" s="71" t="s">
        <v>66</v>
      </c>
      <c r="D9876" s="72">
        <v>11.83</v>
      </c>
    </row>
    <row r="9877" spans="1:4" x14ac:dyDescent="0.25">
      <c r="A9877" s="71">
        <v>40553</v>
      </c>
      <c r="B9877" s="70" t="s">
        <v>9222</v>
      </c>
      <c r="C9877" s="71" t="s">
        <v>42</v>
      </c>
      <c r="D9877" s="72"/>
    </row>
    <row r="9878" spans="1:4" x14ac:dyDescent="0.25">
      <c r="A9878" s="71">
        <v>6114</v>
      </c>
      <c r="B9878" s="70" t="s">
        <v>9223</v>
      </c>
      <c r="C9878" s="71" t="s">
        <v>44</v>
      </c>
      <c r="D9878" s="72">
        <v>7.16</v>
      </c>
    </row>
    <row r="9879" spans="1:4" x14ac:dyDescent="0.25">
      <c r="A9879" s="71">
        <v>40912</v>
      </c>
      <c r="B9879" s="70" t="s">
        <v>9224</v>
      </c>
      <c r="C9879" s="71" t="s">
        <v>6388</v>
      </c>
      <c r="D9879" s="72">
        <v>1576.44</v>
      </c>
    </row>
    <row r="9880" spans="1:4" x14ac:dyDescent="0.25">
      <c r="A9880" s="71">
        <v>247</v>
      </c>
      <c r="B9880" s="70" t="s">
        <v>9225</v>
      </c>
      <c r="C9880" s="71" t="s">
        <v>44</v>
      </c>
      <c r="D9880" s="72">
        <v>7.16</v>
      </c>
    </row>
    <row r="9881" spans="1:4" x14ac:dyDescent="0.25">
      <c r="A9881" s="71">
        <v>40919</v>
      </c>
      <c r="B9881" s="70" t="s">
        <v>9226</v>
      </c>
      <c r="C9881" s="71" t="s">
        <v>6388</v>
      </c>
      <c r="D9881" s="72">
        <v>1576.44</v>
      </c>
    </row>
    <row r="9882" spans="1:4" x14ac:dyDescent="0.25">
      <c r="A9882" s="71">
        <v>44499</v>
      </c>
      <c r="B9882" s="70" t="s">
        <v>9227</v>
      </c>
      <c r="C9882" s="71" t="s">
        <v>44</v>
      </c>
      <c r="D9882" s="72">
        <v>7.16</v>
      </c>
    </row>
    <row r="9883" spans="1:4" x14ac:dyDescent="0.25">
      <c r="A9883" s="71">
        <v>40984</v>
      </c>
      <c r="B9883" s="70" t="s">
        <v>9228</v>
      </c>
      <c r="C9883" s="71" t="s">
        <v>6388</v>
      </c>
      <c r="D9883" s="72">
        <v>1576.44</v>
      </c>
    </row>
    <row r="9884" spans="1:4" x14ac:dyDescent="0.25">
      <c r="A9884" s="71">
        <v>248</v>
      </c>
      <c r="B9884" s="70" t="s">
        <v>9229</v>
      </c>
      <c r="C9884" s="71" t="s">
        <v>44</v>
      </c>
      <c r="D9884" s="72">
        <v>7.38</v>
      </c>
    </row>
    <row r="9885" spans="1:4" x14ac:dyDescent="0.25">
      <c r="A9885" s="71">
        <v>41086</v>
      </c>
      <c r="B9885" s="70" t="s">
        <v>9230</v>
      </c>
      <c r="C9885" s="71" t="s">
        <v>6388</v>
      </c>
      <c r="D9885" s="72">
        <v>1625.32</v>
      </c>
    </row>
    <row r="9886" spans="1:4" x14ac:dyDescent="0.25">
      <c r="A9886" s="71">
        <v>34466</v>
      </c>
      <c r="B9886" s="70" t="s">
        <v>9231</v>
      </c>
      <c r="C9886" s="71" t="s">
        <v>44</v>
      </c>
      <c r="D9886" s="72">
        <v>7.16</v>
      </c>
    </row>
    <row r="9887" spans="1:4" x14ac:dyDescent="0.25">
      <c r="A9887" s="71">
        <v>41083</v>
      </c>
      <c r="B9887" s="70" t="s">
        <v>9232</v>
      </c>
      <c r="C9887" s="71" t="s">
        <v>6388</v>
      </c>
      <c r="D9887" s="72">
        <v>1576.44</v>
      </c>
    </row>
    <row r="9888" spans="1:4" x14ac:dyDescent="0.25">
      <c r="A9888" s="71">
        <v>252</v>
      </c>
      <c r="B9888" s="70" t="s">
        <v>9233</v>
      </c>
      <c r="C9888" s="71" t="s">
        <v>44</v>
      </c>
      <c r="D9888" s="72">
        <v>7.16</v>
      </c>
    </row>
    <row r="9889" spans="1:4" x14ac:dyDescent="0.25">
      <c r="A9889" s="71">
        <v>40909</v>
      </c>
      <c r="B9889" s="70" t="s">
        <v>9234</v>
      </c>
      <c r="C9889" s="71" t="s">
        <v>6388</v>
      </c>
      <c r="D9889" s="72">
        <v>1576.44</v>
      </c>
    </row>
    <row r="9890" spans="1:4" x14ac:dyDescent="0.25">
      <c r="A9890" s="71">
        <v>242</v>
      </c>
      <c r="B9890" s="70" t="s">
        <v>9235</v>
      </c>
      <c r="C9890" s="71" t="s">
        <v>44</v>
      </c>
      <c r="D9890" s="72">
        <v>7.38</v>
      </c>
    </row>
    <row r="9891" spans="1:4" x14ac:dyDescent="0.25">
      <c r="A9891" s="71">
        <v>41085</v>
      </c>
      <c r="B9891" s="70" t="s">
        <v>9236</v>
      </c>
      <c r="C9891" s="71" t="s">
        <v>6388</v>
      </c>
      <c r="D9891" s="72">
        <v>1625.32</v>
      </c>
    </row>
    <row r="9892" spans="1:4" x14ac:dyDescent="0.25">
      <c r="A9892" s="71">
        <v>427</v>
      </c>
      <c r="B9892" s="70" t="s">
        <v>9237</v>
      </c>
      <c r="C9892" s="71" t="s">
        <v>14</v>
      </c>
      <c r="D9892" s="72">
        <v>12.89</v>
      </c>
    </row>
    <row r="9893" spans="1:4" x14ac:dyDescent="0.25">
      <c r="A9893" s="71">
        <v>417</v>
      </c>
      <c r="B9893" s="70" t="s">
        <v>9238</v>
      </c>
      <c r="C9893" s="71" t="s">
        <v>14</v>
      </c>
      <c r="D9893" s="72">
        <v>6.08</v>
      </c>
    </row>
    <row r="9894" spans="1:4" x14ac:dyDescent="0.25">
      <c r="A9894" s="71">
        <v>11273</v>
      </c>
      <c r="B9894" s="70" t="s">
        <v>9239</v>
      </c>
      <c r="C9894" s="71" t="s">
        <v>14</v>
      </c>
      <c r="D9894" s="72">
        <v>18.86</v>
      </c>
    </row>
    <row r="9895" spans="1:4" x14ac:dyDescent="0.25">
      <c r="A9895" s="71">
        <v>11272</v>
      </c>
      <c r="B9895" s="70" t="s">
        <v>9240</v>
      </c>
      <c r="C9895" s="71" t="s">
        <v>14</v>
      </c>
      <c r="D9895" s="72">
        <v>11.38</v>
      </c>
    </row>
    <row r="9896" spans="1:4" x14ac:dyDescent="0.25">
      <c r="A9896" s="71">
        <v>11275</v>
      </c>
      <c r="B9896" s="70" t="s">
        <v>9241</v>
      </c>
      <c r="C9896" s="71" t="s">
        <v>14</v>
      </c>
      <c r="D9896" s="72">
        <v>4.57</v>
      </c>
    </row>
    <row r="9897" spans="1:4" x14ac:dyDescent="0.25">
      <c r="A9897" s="71">
        <v>11274</v>
      </c>
      <c r="B9897" s="70" t="s">
        <v>9242</v>
      </c>
      <c r="C9897" s="71" t="s">
        <v>14</v>
      </c>
      <c r="D9897" s="72">
        <v>3.48</v>
      </c>
    </row>
    <row r="9898" spans="1:4" x14ac:dyDescent="0.25">
      <c r="A9898" s="71">
        <v>45250</v>
      </c>
      <c r="B9898" s="70" t="s">
        <v>19599</v>
      </c>
      <c r="C9898" s="71" t="s">
        <v>14</v>
      </c>
      <c r="D9898" s="72">
        <v>30.71</v>
      </c>
    </row>
    <row r="9899" spans="1:4" x14ac:dyDescent="0.25">
      <c r="A9899" s="71">
        <v>38470</v>
      </c>
      <c r="B9899" s="70" t="s">
        <v>9243</v>
      </c>
      <c r="C9899" s="71" t="s">
        <v>14</v>
      </c>
      <c r="D9899" s="72">
        <v>31.44</v>
      </c>
    </row>
    <row r="9900" spans="1:4" x14ac:dyDescent="0.25">
      <c r="A9900" s="71">
        <v>38547</v>
      </c>
      <c r="B9900" s="70" t="s">
        <v>9244</v>
      </c>
      <c r="C9900" s="71" t="s">
        <v>14</v>
      </c>
      <c r="D9900" s="72">
        <v>208.74</v>
      </c>
    </row>
    <row r="9901" spans="1:4" x14ac:dyDescent="0.25">
      <c r="A9901" s="71">
        <v>38467</v>
      </c>
      <c r="B9901" s="70" t="s">
        <v>9245</v>
      </c>
      <c r="C9901" s="71" t="s">
        <v>14</v>
      </c>
      <c r="D9901" s="72">
        <v>203.31</v>
      </c>
    </row>
    <row r="9902" spans="1:4" x14ac:dyDescent="0.25">
      <c r="A9902" s="71">
        <v>38468</v>
      </c>
      <c r="B9902" s="70" t="s">
        <v>9246</v>
      </c>
      <c r="C9902" s="71" t="s">
        <v>14</v>
      </c>
      <c r="D9902" s="72">
        <v>253.79</v>
      </c>
    </row>
    <row r="9903" spans="1:4" x14ac:dyDescent="0.25">
      <c r="A9903" s="71">
        <v>38469</v>
      </c>
      <c r="B9903" s="70" t="s">
        <v>9247</v>
      </c>
      <c r="C9903" s="71" t="s">
        <v>14</v>
      </c>
      <c r="D9903" s="72">
        <v>199.32</v>
      </c>
    </row>
    <row r="9904" spans="1:4" x14ac:dyDescent="0.25">
      <c r="A9904" s="71">
        <v>45197</v>
      </c>
      <c r="B9904" s="70" t="s">
        <v>19600</v>
      </c>
      <c r="C9904" s="71" t="s">
        <v>14</v>
      </c>
      <c r="D9904" s="72">
        <v>158.96</v>
      </c>
    </row>
    <row r="9905" spans="1:4" x14ac:dyDescent="0.25">
      <c r="A9905" s="71">
        <v>38471</v>
      </c>
      <c r="B9905" s="70" t="s">
        <v>9248</v>
      </c>
      <c r="C9905" s="71" t="s">
        <v>14</v>
      </c>
      <c r="D9905" s="72">
        <v>213.17</v>
      </c>
    </row>
    <row r="9906" spans="1:4" x14ac:dyDescent="0.25">
      <c r="A9906" s="71">
        <v>45206</v>
      </c>
      <c r="B9906" s="70" t="s">
        <v>19601</v>
      </c>
      <c r="C9906" s="71" t="s">
        <v>14</v>
      </c>
      <c r="D9906" s="72">
        <v>42.12</v>
      </c>
    </row>
    <row r="9907" spans="1:4" x14ac:dyDescent="0.25">
      <c r="A9907" s="71">
        <v>37370</v>
      </c>
      <c r="B9907" s="70" t="s">
        <v>9249</v>
      </c>
      <c r="C9907" s="71" t="s">
        <v>44</v>
      </c>
      <c r="D9907" s="72">
        <v>1.6</v>
      </c>
    </row>
    <row r="9908" spans="1:4" x14ac:dyDescent="0.25">
      <c r="A9908" s="71">
        <v>40862</v>
      </c>
      <c r="B9908" s="70" t="s">
        <v>9250</v>
      </c>
      <c r="C9908" s="71" t="s">
        <v>6388</v>
      </c>
      <c r="D9908" s="72">
        <v>301.52999999999997</v>
      </c>
    </row>
    <row r="9909" spans="1:4" x14ac:dyDescent="0.25">
      <c r="A9909" s="71">
        <v>10658</v>
      </c>
      <c r="B9909" s="70" t="s">
        <v>9251</v>
      </c>
      <c r="C9909" s="71" t="s">
        <v>14</v>
      </c>
      <c r="D9909" s="72"/>
    </row>
    <row r="9910" spans="1:4" x14ac:dyDescent="0.25">
      <c r="A9910" s="71">
        <v>253</v>
      </c>
      <c r="B9910" s="70" t="s">
        <v>9252</v>
      </c>
      <c r="C9910" s="71" t="s">
        <v>44</v>
      </c>
      <c r="D9910" s="72">
        <v>10.06</v>
      </c>
    </row>
    <row r="9911" spans="1:4" x14ac:dyDescent="0.25">
      <c r="A9911" s="71">
        <v>40809</v>
      </c>
      <c r="B9911" s="70" t="s">
        <v>9253</v>
      </c>
      <c r="C9911" s="71" t="s">
        <v>6388</v>
      </c>
      <c r="D9911" s="72">
        <v>2213.1999999999998</v>
      </c>
    </row>
    <row r="9912" spans="1:4" x14ac:dyDescent="0.25">
      <c r="A9912" s="71">
        <v>42428</v>
      </c>
      <c r="B9912" s="70" t="s">
        <v>9254</v>
      </c>
      <c r="C9912" s="71" t="s">
        <v>14</v>
      </c>
      <c r="D9912" s="72"/>
    </row>
    <row r="9913" spans="1:4" x14ac:dyDescent="0.25">
      <c r="A9913" s="71">
        <v>301</v>
      </c>
      <c r="B9913" s="70" t="s">
        <v>9255</v>
      </c>
      <c r="C9913" s="71" t="s">
        <v>14</v>
      </c>
      <c r="D9913" s="72">
        <v>3</v>
      </c>
    </row>
    <row r="9914" spans="1:4" x14ac:dyDescent="0.25">
      <c r="A9914" s="71">
        <v>296</v>
      </c>
      <c r="B9914" s="70" t="s">
        <v>9256</v>
      </c>
      <c r="C9914" s="71" t="s">
        <v>14</v>
      </c>
      <c r="D9914" s="72">
        <v>1.69</v>
      </c>
    </row>
    <row r="9915" spans="1:4" x14ac:dyDescent="0.25">
      <c r="A9915" s="71">
        <v>297</v>
      </c>
      <c r="B9915" s="70" t="s">
        <v>9257</v>
      </c>
      <c r="C9915" s="71" t="s">
        <v>14</v>
      </c>
      <c r="D9915" s="72">
        <v>2.4900000000000002</v>
      </c>
    </row>
    <row r="9916" spans="1:4" x14ac:dyDescent="0.25">
      <c r="A9916" s="71">
        <v>299</v>
      </c>
      <c r="B9916" s="70" t="s">
        <v>9258</v>
      </c>
      <c r="C9916" s="71" t="s">
        <v>14</v>
      </c>
      <c r="D9916" s="72">
        <v>3.52</v>
      </c>
    </row>
    <row r="9917" spans="1:4" x14ac:dyDescent="0.25">
      <c r="A9917" s="71">
        <v>300</v>
      </c>
      <c r="B9917" s="70" t="s">
        <v>9259</v>
      </c>
      <c r="C9917" s="71" t="s">
        <v>14</v>
      </c>
      <c r="D9917" s="72">
        <v>12.18</v>
      </c>
    </row>
    <row r="9918" spans="1:4" x14ac:dyDescent="0.25">
      <c r="A9918" s="71">
        <v>20085</v>
      </c>
      <c r="B9918" s="70" t="s">
        <v>9260</v>
      </c>
      <c r="C9918" s="71" t="s">
        <v>14</v>
      </c>
      <c r="D9918" s="72">
        <v>2.2200000000000002</v>
      </c>
    </row>
    <row r="9919" spans="1:4" x14ac:dyDescent="0.25">
      <c r="A9919" s="71">
        <v>298</v>
      </c>
      <c r="B9919" s="70" t="s">
        <v>9261</v>
      </c>
      <c r="C9919" s="71" t="s">
        <v>14</v>
      </c>
      <c r="D9919" s="72">
        <v>2.7</v>
      </c>
    </row>
    <row r="9920" spans="1:4" x14ac:dyDescent="0.25">
      <c r="A9920" s="71">
        <v>311</v>
      </c>
      <c r="B9920" s="70" t="s">
        <v>9262</v>
      </c>
      <c r="C9920" s="71" t="s">
        <v>14</v>
      </c>
      <c r="D9920" s="72">
        <v>10.039999999999999</v>
      </c>
    </row>
    <row r="9921" spans="1:4" x14ac:dyDescent="0.25">
      <c r="A9921" s="71">
        <v>318</v>
      </c>
      <c r="B9921" s="70" t="s">
        <v>9263</v>
      </c>
      <c r="C9921" s="71" t="s">
        <v>14</v>
      </c>
      <c r="D9921" s="72">
        <v>20.22</v>
      </c>
    </row>
    <row r="9922" spans="1:4" x14ac:dyDescent="0.25">
      <c r="A9922" s="71">
        <v>319</v>
      </c>
      <c r="B9922" s="70" t="s">
        <v>9264</v>
      </c>
      <c r="C9922" s="71" t="s">
        <v>14</v>
      </c>
      <c r="D9922" s="72">
        <v>31.71</v>
      </c>
    </row>
    <row r="9923" spans="1:4" x14ac:dyDescent="0.25">
      <c r="A9923" s="71">
        <v>303</v>
      </c>
      <c r="B9923" s="70" t="s">
        <v>9265</v>
      </c>
      <c r="C9923" s="71" t="s">
        <v>14</v>
      </c>
      <c r="D9923" s="72">
        <v>3.32</v>
      </c>
    </row>
    <row r="9924" spans="1:4" x14ac:dyDescent="0.25">
      <c r="A9924" s="71">
        <v>305</v>
      </c>
      <c r="B9924" s="70" t="s">
        <v>9266</v>
      </c>
      <c r="C9924" s="71" t="s">
        <v>14</v>
      </c>
      <c r="D9924" s="72">
        <v>10.45</v>
      </c>
    </row>
    <row r="9925" spans="1:4" x14ac:dyDescent="0.25">
      <c r="A9925" s="71">
        <v>306</v>
      </c>
      <c r="B9925" s="70" t="s">
        <v>9267</v>
      </c>
      <c r="C9925" s="71" t="s">
        <v>14</v>
      </c>
      <c r="D9925" s="72">
        <v>15.85</v>
      </c>
    </row>
    <row r="9926" spans="1:4" x14ac:dyDescent="0.25">
      <c r="A9926" s="71">
        <v>307</v>
      </c>
      <c r="B9926" s="70" t="s">
        <v>9268</v>
      </c>
      <c r="C9926" s="71" t="s">
        <v>14</v>
      </c>
      <c r="D9926" s="72">
        <v>40.06</v>
      </c>
    </row>
    <row r="9927" spans="1:4" x14ac:dyDescent="0.25">
      <c r="A9927" s="71">
        <v>309</v>
      </c>
      <c r="B9927" s="70" t="s">
        <v>9269</v>
      </c>
      <c r="C9927" s="71" t="s">
        <v>14</v>
      </c>
      <c r="D9927" s="72">
        <v>65.62</v>
      </c>
    </row>
    <row r="9928" spans="1:4" x14ac:dyDescent="0.25">
      <c r="A9928" s="71">
        <v>310</v>
      </c>
      <c r="B9928" s="70" t="s">
        <v>9270</v>
      </c>
      <c r="C9928" s="71" t="s">
        <v>14</v>
      </c>
      <c r="D9928" s="72">
        <v>90.95</v>
      </c>
    </row>
    <row r="9929" spans="1:4" x14ac:dyDescent="0.25">
      <c r="A9929" s="71">
        <v>308</v>
      </c>
      <c r="B9929" s="70" t="s">
        <v>9271</v>
      </c>
      <c r="C9929" s="71" t="s">
        <v>14</v>
      </c>
      <c r="D9929" s="72">
        <v>89.4</v>
      </c>
    </row>
    <row r="9930" spans="1:4" x14ac:dyDescent="0.25">
      <c r="A9930" s="71">
        <v>328</v>
      </c>
      <c r="B9930" s="70" t="s">
        <v>9272</v>
      </c>
      <c r="C9930" s="71" t="s">
        <v>14</v>
      </c>
      <c r="D9930" s="72">
        <v>7.95</v>
      </c>
    </row>
    <row r="9931" spans="1:4" x14ac:dyDescent="0.25">
      <c r="A9931" s="71">
        <v>325</v>
      </c>
      <c r="B9931" s="70" t="s">
        <v>9273</v>
      </c>
      <c r="C9931" s="71" t="s">
        <v>14</v>
      </c>
      <c r="D9931" s="72">
        <v>2.34</v>
      </c>
    </row>
    <row r="9932" spans="1:4" x14ac:dyDescent="0.25">
      <c r="A9932" s="71">
        <v>20326</v>
      </c>
      <c r="B9932" s="70" t="s">
        <v>9274</v>
      </c>
      <c r="C9932" s="71" t="s">
        <v>14</v>
      </c>
      <c r="D9932" s="72">
        <v>4.29</v>
      </c>
    </row>
    <row r="9933" spans="1:4" x14ac:dyDescent="0.25">
      <c r="A9933" s="71">
        <v>329</v>
      </c>
      <c r="B9933" s="70" t="s">
        <v>9275</v>
      </c>
      <c r="C9933" s="71" t="s">
        <v>14</v>
      </c>
      <c r="D9933" s="72">
        <v>6.65</v>
      </c>
    </row>
    <row r="9934" spans="1:4" x14ac:dyDescent="0.25">
      <c r="A9934" s="71">
        <v>39642</v>
      </c>
      <c r="B9934" s="70" t="s">
        <v>9276</v>
      </c>
      <c r="C9934" s="71" t="s">
        <v>14</v>
      </c>
      <c r="D9934" s="72">
        <v>2.94</v>
      </c>
    </row>
    <row r="9935" spans="1:4" x14ac:dyDescent="0.25">
      <c r="A9935" s="71">
        <v>39641</v>
      </c>
      <c r="B9935" s="70" t="s">
        <v>9277</v>
      </c>
      <c r="C9935" s="71" t="s">
        <v>14</v>
      </c>
      <c r="D9935" s="72">
        <v>2.58</v>
      </c>
    </row>
    <row r="9936" spans="1:4" x14ac:dyDescent="0.25">
      <c r="A9936" s="71">
        <v>39643</v>
      </c>
      <c r="B9936" s="70" t="s">
        <v>9278</v>
      </c>
      <c r="C9936" s="71" t="s">
        <v>14</v>
      </c>
      <c r="D9936" s="72">
        <v>3.46</v>
      </c>
    </row>
    <row r="9937" spans="1:4" x14ac:dyDescent="0.25">
      <c r="A9937" s="71">
        <v>39644</v>
      </c>
      <c r="B9937" s="70" t="s">
        <v>9279</v>
      </c>
      <c r="C9937" s="71" t="s">
        <v>14</v>
      </c>
      <c r="D9937" s="72">
        <v>5.36</v>
      </c>
    </row>
    <row r="9938" spans="1:4" x14ac:dyDescent="0.25">
      <c r="A9938" s="71">
        <v>39645</v>
      </c>
      <c r="B9938" s="70" t="s">
        <v>9280</v>
      </c>
      <c r="C9938" s="71" t="s">
        <v>14</v>
      </c>
      <c r="D9938" s="72">
        <v>5.88</v>
      </c>
    </row>
    <row r="9939" spans="1:4" x14ac:dyDescent="0.25">
      <c r="A9939" s="71">
        <v>41610</v>
      </c>
      <c r="B9939" s="70" t="s">
        <v>9281</v>
      </c>
      <c r="C9939" s="71" t="s">
        <v>14</v>
      </c>
      <c r="D9939" s="72">
        <v>765.54</v>
      </c>
    </row>
    <row r="9940" spans="1:4" x14ac:dyDescent="0.25">
      <c r="A9940" s="71">
        <v>41611</v>
      </c>
      <c r="B9940" s="70" t="s">
        <v>9282</v>
      </c>
      <c r="C9940" s="71" t="s">
        <v>14</v>
      </c>
      <c r="D9940" s="72">
        <v>1206.6500000000001</v>
      </c>
    </row>
    <row r="9941" spans="1:4" x14ac:dyDescent="0.25">
      <c r="A9941" s="71">
        <v>41612</v>
      </c>
      <c r="B9941" s="70" t="s">
        <v>9283</v>
      </c>
      <c r="C9941" s="71" t="s">
        <v>14</v>
      </c>
      <c r="D9941" s="72">
        <v>1694.31</v>
      </c>
    </row>
    <row r="9942" spans="1:4" x14ac:dyDescent="0.25">
      <c r="A9942" s="71">
        <v>41637</v>
      </c>
      <c r="B9942" s="70" t="s">
        <v>9284</v>
      </c>
      <c r="C9942" s="71" t="s">
        <v>14</v>
      </c>
      <c r="D9942" s="72">
        <v>158.38</v>
      </c>
    </row>
    <row r="9943" spans="1:4" x14ac:dyDescent="0.25">
      <c r="A9943" s="71">
        <v>41638</v>
      </c>
      <c r="B9943" s="70" t="s">
        <v>9285</v>
      </c>
      <c r="C9943" s="71" t="s">
        <v>14</v>
      </c>
      <c r="D9943" s="72">
        <v>206.31</v>
      </c>
    </row>
    <row r="9944" spans="1:4" x14ac:dyDescent="0.25">
      <c r="A9944" s="71">
        <v>41639</v>
      </c>
      <c r="B9944" s="70" t="s">
        <v>9286</v>
      </c>
      <c r="C9944" s="71" t="s">
        <v>14</v>
      </c>
      <c r="D9944" s="72">
        <v>499.12</v>
      </c>
    </row>
    <row r="9945" spans="1:4" x14ac:dyDescent="0.25">
      <c r="A9945" s="71">
        <v>11789</v>
      </c>
      <c r="B9945" s="70" t="s">
        <v>9287</v>
      </c>
      <c r="C9945" s="71" t="s">
        <v>14</v>
      </c>
      <c r="D9945" s="72">
        <v>1.72</v>
      </c>
    </row>
    <row r="9946" spans="1:4" x14ac:dyDescent="0.25">
      <c r="A9946" s="71">
        <v>20975</v>
      </c>
      <c r="B9946" s="70" t="s">
        <v>9288</v>
      </c>
      <c r="C9946" s="71" t="s">
        <v>14</v>
      </c>
      <c r="D9946" s="72">
        <v>12.71</v>
      </c>
    </row>
    <row r="9947" spans="1:4" x14ac:dyDescent="0.25">
      <c r="A9947" s="71">
        <v>20976</v>
      </c>
      <c r="B9947" s="70" t="s">
        <v>9289</v>
      </c>
      <c r="C9947" s="71" t="s">
        <v>14</v>
      </c>
      <c r="D9947" s="72">
        <v>19.2</v>
      </c>
    </row>
    <row r="9948" spans="1:4" x14ac:dyDescent="0.25">
      <c r="A9948" s="71">
        <v>6138</v>
      </c>
      <c r="B9948" s="70" t="s">
        <v>9290</v>
      </c>
      <c r="C9948" s="71" t="s">
        <v>14</v>
      </c>
      <c r="D9948" s="72">
        <v>11.29</v>
      </c>
    </row>
    <row r="9949" spans="1:4" x14ac:dyDescent="0.25">
      <c r="A9949" s="71">
        <v>40340</v>
      </c>
      <c r="B9949" s="70" t="s">
        <v>9291</v>
      </c>
      <c r="C9949" s="71" t="s">
        <v>14</v>
      </c>
      <c r="D9949" s="72">
        <v>22.07</v>
      </c>
    </row>
    <row r="9950" spans="1:4" x14ac:dyDescent="0.25">
      <c r="A9950" s="71">
        <v>40341</v>
      </c>
      <c r="B9950" s="70" t="s">
        <v>9292</v>
      </c>
      <c r="C9950" s="71" t="s">
        <v>14</v>
      </c>
      <c r="D9950" s="72">
        <v>26.34</v>
      </c>
    </row>
    <row r="9951" spans="1:4" x14ac:dyDescent="0.25">
      <c r="A9951" s="71">
        <v>40342</v>
      </c>
      <c r="B9951" s="70" t="s">
        <v>9293</v>
      </c>
      <c r="C9951" s="71" t="s">
        <v>14</v>
      </c>
      <c r="D9951" s="72">
        <v>31.41</v>
      </c>
    </row>
    <row r="9952" spans="1:4" x14ac:dyDescent="0.25">
      <c r="A9952" s="71">
        <v>40343</v>
      </c>
      <c r="B9952" s="70" t="s">
        <v>9294</v>
      </c>
      <c r="C9952" s="71" t="s">
        <v>14</v>
      </c>
      <c r="D9952" s="72">
        <v>37.26</v>
      </c>
    </row>
    <row r="9953" spans="1:4" x14ac:dyDescent="0.25">
      <c r="A9953" s="71">
        <v>40344</v>
      </c>
      <c r="B9953" s="70" t="s">
        <v>9295</v>
      </c>
      <c r="C9953" s="71" t="s">
        <v>14</v>
      </c>
      <c r="D9953" s="72">
        <v>50.79</v>
      </c>
    </row>
    <row r="9954" spans="1:4" x14ac:dyDescent="0.25">
      <c r="A9954" s="71">
        <v>40345</v>
      </c>
      <c r="B9954" s="70" t="s">
        <v>9296</v>
      </c>
      <c r="C9954" s="71" t="s">
        <v>14</v>
      </c>
      <c r="D9954" s="72">
        <v>62.58</v>
      </c>
    </row>
    <row r="9955" spans="1:4" x14ac:dyDescent="0.25">
      <c r="A9955" s="71">
        <v>40346</v>
      </c>
      <c r="B9955" s="70" t="s">
        <v>9297</v>
      </c>
      <c r="C9955" s="71" t="s">
        <v>14</v>
      </c>
      <c r="D9955" s="72">
        <v>72.599999999999994</v>
      </c>
    </row>
    <row r="9956" spans="1:4" x14ac:dyDescent="0.25">
      <c r="A9956" s="71">
        <v>40347</v>
      </c>
      <c r="B9956" s="70" t="s">
        <v>9298</v>
      </c>
      <c r="C9956" s="71" t="s">
        <v>14</v>
      </c>
      <c r="D9956" s="72">
        <v>91.21</v>
      </c>
    </row>
    <row r="9957" spans="1:4" x14ac:dyDescent="0.25">
      <c r="A9957" s="71">
        <v>43424</v>
      </c>
      <c r="B9957" s="70" t="s">
        <v>9299</v>
      </c>
      <c r="C9957" s="71" t="s">
        <v>14</v>
      </c>
      <c r="D9957" s="72">
        <v>641.4</v>
      </c>
    </row>
    <row r="9958" spans="1:4" x14ac:dyDescent="0.25">
      <c r="A9958" s="71">
        <v>43426</v>
      </c>
      <c r="B9958" s="70" t="s">
        <v>9300</v>
      </c>
      <c r="C9958" s="71" t="s">
        <v>14</v>
      </c>
      <c r="D9958" s="72">
        <v>2212.1999999999998</v>
      </c>
    </row>
    <row r="9959" spans="1:4" x14ac:dyDescent="0.25">
      <c r="A9959" s="71">
        <v>12565</v>
      </c>
      <c r="B9959" s="70" t="s">
        <v>9301</v>
      </c>
      <c r="C9959" s="71" t="s">
        <v>14</v>
      </c>
      <c r="D9959" s="72">
        <v>775.79</v>
      </c>
    </row>
    <row r="9960" spans="1:4" x14ac:dyDescent="0.25">
      <c r="A9960" s="71">
        <v>12567</v>
      </c>
      <c r="B9960" s="70" t="s">
        <v>9302</v>
      </c>
      <c r="C9960" s="71" t="s">
        <v>14</v>
      </c>
      <c r="D9960" s="72">
        <v>1042.01</v>
      </c>
    </row>
    <row r="9961" spans="1:4" x14ac:dyDescent="0.25">
      <c r="A9961" s="71">
        <v>12568</v>
      </c>
      <c r="B9961" s="70" t="s">
        <v>9303</v>
      </c>
      <c r="C9961" s="71" t="s">
        <v>14</v>
      </c>
      <c r="D9961" s="72">
        <v>1458.82</v>
      </c>
    </row>
    <row r="9962" spans="1:4" x14ac:dyDescent="0.25">
      <c r="A9962" s="71">
        <v>43441</v>
      </c>
      <c r="B9962" s="70" t="s">
        <v>9304</v>
      </c>
      <c r="C9962" s="71" t="s">
        <v>14</v>
      </c>
      <c r="D9962" s="72">
        <v>187.56</v>
      </c>
    </row>
    <row r="9963" spans="1:4" x14ac:dyDescent="0.25">
      <c r="A9963" s="71">
        <v>43423</v>
      </c>
      <c r="B9963" s="70" t="s">
        <v>9305</v>
      </c>
      <c r="C9963" s="71" t="s">
        <v>14</v>
      </c>
      <c r="D9963" s="72">
        <v>87.52</v>
      </c>
    </row>
    <row r="9964" spans="1:4" x14ac:dyDescent="0.25">
      <c r="A9964" s="71">
        <v>12532</v>
      </c>
      <c r="B9964" s="70" t="s">
        <v>9306</v>
      </c>
      <c r="C9964" s="71" t="s">
        <v>14</v>
      </c>
      <c r="D9964" s="72">
        <v>134.99</v>
      </c>
    </row>
    <row r="9965" spans="1:4" x14ac:dyDescent="0.25">
      <c r="A9965" s="71">
        <v>43444</v>
      </c>
      <c r="B9965" s="70" t="s">
        <v>9307</v>
      </c>
      <c r="C9965" s="71" t="s">
        <v>14</v>
      </c>
      <c r="D9965" s="72">
        <v>453.27</v>
      </c>
    </row>
    <row r="9966" spans="1:4" x14ac:dyDescent="0.25">
      <c r="A9966" s="71">
        <v>12551</v>
      </c>
      <c r="B9966" s="70" t="s">
        <v>9308</v>
      </c>
      <c r="C9966" s="71" t="s">
        <v>14</v>
      </c>
      <c r="D9966" s="72">
        <v>323.39999999999998</v>
      </c>
    </row>
    <row r="9967" spans="1:4" x14ac:dyDescent="0.25">
      <c r="A9967" s="71">
        <v>43442</v>
      </c>
      <c r="B9967" s="70" t="s">
        <v>9309</v>
      </c>
      <c r="C9967" s="71" t="s">
        <v>14</v>
      </c>
      <c r="D9967" s="72">
        <v>250.08</v>
      </c>
    </row>
    <row r="9968" spans="1:4" x14ac:dyDescent="0.25">
      <c r="A9968" s="71">
        <v>43443</v>
      </c>
      <c r="B9968" s="70" t="s">
        <v>9310</v>
      </c>
      <c r="C9968" s="71" t="s">
        <v>14</v>
      </c>
      <c r="D9968" s="72">
        <v>328.23</v>
      </c>
    </row>
    <row r="9969" spans="1:4" x14ac:dyDescent="0.25">
      <c r="A9969" s="71">
        <v>12544</v>
      </c>
      <c r="B9969" s="70" t="s">
        <v>9311</v>
      </c>
      <c r="C9969" s="71" t="s">
        <v>14</v>
      </c>
      <c r="D9969" s="72">
        <v>177.14</v>
      </c>
    </row>
    <row r="9970" spans="1:4" x14ac:dyDescent="0.25">
      <c r="A9970" s="71">
        <v>12547</v>
      </c>
      <c r="B9970" s="70" t="s">
        <v>9312</v>
      </c>
      <c r="C9970" s="71" t="s">
        <v>14</v>
      </c>
      <c r="D9970" s="72">
        <v>238.24</v>
      </c>
    </row>
    <row r="9971" spans="1:4" x14ac:dyDescent="0.25">
      <c r="A9971" s="71">
        <v>43445</v>
      </c>
      <c r="B9971" s="70" t="s">
        <v>9313</v>
      </c>
      <c r="C9971" s="71" t="s">
        <v>14</v>
      </c>
      <c r="D9971" s="72">
        <v>625.21</v>
      </c>
    </row>
    <row r="9972" spans="1:4" x14ac:dyDescent="0.25">
      <c r="A9972" s="71">
        <v>12563</v>
      </c>
      <c r="B9972" s="70" t="s">
        <v>9314</v>
      </c>
      <c r="C9972" s="71" t="s">
        <v>14</v>
      </c>
      <c r="D9972" s="72">
        <v>447.31</v>
      </c>
    </row>
    <row r="9973" spans="1:4" x14ac:dyDescent="0.25">
      <c r="A9973" s="71">
        <v>43425</v>
      </c>
      <c r="B9973" s="70" t="s">
        <v>9315</v>
      </c>
      <c r="C9973" s="71" t="s">
        <v>14</v>
      </c>
      <c r="D9973" s="72">
        <v>281.33999999999997</v>
      </c>
    </row>
    <row r="9974" spans="1:4" x14ac:dyDescent="0.25">
      <c r="A9974" s="71">
        <v>43446</v>
      </c>
      <c r="B9974" s="70" t="s">
        <v>9316</v>
      </c>
      <c r="C9974" s="71" t="s">
        <v>14</v>
      </c>
      <c r="D9974" s="72">
        <v>593.94000000000005</v>
      </c>
    </row>
    <row r="9975" spans="1:4" x14ac:dyDescent="0.25">
      <c r="A9975" s="71">
        <v>43447</v>
      </c>
      <c r="B9975" s="70" t="s">
        <v>9317</v>
      </c>
      <c r="C9975" s="71" t="s">
        <v>14</v>
      </c>
      <c r="D9975" s="72">
        <v>729.41</v>
      </c>
    </row>
    <row r="9976" spans="1:4" x14ac:dyDescent="0.25">
      <c r="A9976" s="71">
        <v>43448</v>
      </c>
      <c r="B9976" s="70" t="s">
        <v>9318</v>
      </c>
      <c r="C9976" s="71" t="s">
        <v>14</v>
      </c>
      <c r="D9976" s="72">
        <v>1021.17</v>
      </c>
    </row>
    <row r="9977" spans="1:4" x14ac:dyDescent="0.25">
      <c r="A9977" s="71">
        <v>13761</v>
      </c>
      <c r="B9977" s="70" t="s">
        <v>9319</v>
      </c>
      <c r="C9977" s="71" t="s">
        <v>14</v>
      </c>
      <c r="D9977" s="72">
        <v>5123.88</v>
      </c>
    </row>
    <row r="9978" spans="1:4" x14ac:dyDescent="0.25">
      <c r="A9978" s="71">
        <v>4814</v>
      </c>
      <c r="B9978" s="70" t="s">
        <v>9320</v>
      </c>
      <c r="C9978" s="71" t="s">
        <v>14</v>
      </c>
      <c r="D9978" s="72">
        <v>53.28</v>
      </c>
    </row>
    <row r="9979" spans="1:4" x14ac:dyDescent="0.25">
      <c r="A9979" s="71">
        <v>44473</v>
      </c>
      <c r="B9979" s="70" t="s">
        <v>19602</v>
      </c>
      <c r="C9979" s="71" t="s">
        <v>14</v>
      </c>
      <c r="D9979" s="72"/>
    </row>
    <row r="9980" spans="1:4" x14ac:dyDescent="0.25">
      <c r="A9980" s="71">
        <v>6122</v>
      </c>
      <c r="B9980" s="70" t="s">
        <v>9321</v>
      </c>
      <c r="C9980" s="71" t="s">
        <v>44</v>
      </c>
      <c r="D9980" s="72">
        <v>9.68</v>
      </c>
    </row>
    <row r="9981" spans="1:4" x14ac:dyDescent="0.25">
      <c r="A9981" s="71">
        <v>40810</v>
      </c>
      <c r="B9981" s="70" t="s">
        <v>9322</v>
      </c>
      <c r="C9981" s="71" t="s">
        <v>6388</v>
      </c>
      <c r="D9981" s="72">
        <v>2130.15</v>
      </c>
    </row>
    <row r="9982" spans="1:4" x14ac:dyDescent="0.25">
      <c r="A9982" s="71">
        <v>21100</v>
      </c>
      <c r="B9982" s="70" t="s">
        <v>9323</v>
      </c>
      <c r="C9982" s="71" t="s">
        <v>14</v>
      </c>
      <c r="D9982" s="72"/>
    </row>
    <row r="9983" spans="1:4" x14ac:dyDescent="0.25">
      <c r="A9983" s="71">
        <v>11811</v>
      </c>
      <c r="B9983" s="70" t="s">
        <v>9324</v>
      </c>
      <c r="C9983" s="71" t="s">
        <v>14</v>
      </c>
      <c r="D9983" s="72"/>
    </row>
    <row r="9984" spans="1:4" x14ac:dyDescent="0.25">
      <c r="A9984" s="71">
        <v>11816</v>
      </c>
      <c r="B9984" s="70" t="s">
        <v>9325</v>
      </c>
      <c r="C9984" s="71" t="s">
        <v>14</v>
      </c>
      <c r="D9984" s="72"/>
    </row>
    <row r="9985" spans="1:4" x14ac:dyDescent="0.25">
      <c r="A9985" s="71">
        <v>11814</v>
      </c>
      <c r="B9985" s="70" t="s">
        <v>9326</v>
      </c>
      <c r="C9985" s="71" t="s">
        <v>14</v>
      </c>
      <c r="D9985" s="72"/>
    </row>
    <row r="9986" spans="1:4" x14ac:dyDescent="0.25">
      <c r="A9986" s="71">
        <v>14186</v>
      </c>
      <c r="B9986" s="70" t="s">
        <v>9327</v>
      </c>
      <c r="C9986" s="71" t="s">
        <v>14</v>
      </c>
      <c r="D9986" s="72"/>
    </row>
    <row r="9987" spans="1:4" x14ac:dyDescent="0.25">
      <c r="A9987" s="71">
        <v>14185</v>
      </c>
      <c r="B9987" s="70" t="s">
        <v>9328</v>
      </c>
      <c r="C9987" s="71" t="s">
        <v>14</v>
      </c>
      <c r="D9987" s="72"/>
    </row>
    <row r="9988" spans="1:4" x14ac:dyDescent="0.25">
      <c r="A9988" s="71">
        <v>44498</v>
      </c>
      <c r="B9988" s="70" t="s">
        <v>19603</v>
      </c>
      <c r="C9988" s="71" t="s">
        <v>14</v>
      </c>
      <c r="D9988" s="72"/>
    </row>
    <row r="9989" spans="1:4" x14ac:dyDescent="0.25">
      <c r="A9989" s="71">
        <v>34469</v>
      </c>
      <c r="B9989" s="70" t="s">
        <v>9329</v>
      </c>
      <c r="C9989" s="71" t="s">
        <v>14</v>
      </c>
      <c r="D9989" s="72"/>
    </row>
    <row r="9990" spans="1:4" x14ac:dyDescent="0.25">
      <c r="A9990" s="71">
        <v>34476</v>
      </c>
      <c r="B9990" s="70" t="s">
        <v>9330</v>
      </c>
      <c r="C9990" s="71" t="s">
        <v>14</v>
      </c>
      <c r="D9990" s="72"/>
    </row>
    <row r="9991" spans="1:4" x14ac:dyDescent="0.25">
      <c r="A9991" s="71">
        <v>34477</v>
      </c>
      <c r="B9991" s="70" t="s">
        <v>9331</v>
      </c>
      <c r="C9991" s="71" t="s">
        <v>14</v>
      </c>
      <c r="D9991" s="72"/>
    </row>
    <row r="9992" spans="1:4" x14ac:dyDescent="0.25">
      <c r="A9992" s="71">
        <v>34482</v>
      </c>
      <c r="B9992" s="70" t="s">
        <v>9332</v>
      </c>
      <c r="C9992" s="71" t="s">
        <v>14</v>
      </c>
      <c r="D9992" s="72"/>
    </row>
    <row r="9993" spans="1:4" x14ac:dyDescent="0.25">
      <c r="A9993" s="71">
        <v>34472</v>
      </c>
      <c r="B9993" s="70" t="s">
        <v>9333</v>
      </c>
      <c r="C9993" s="71" t="s">
        <v>14</v>
      </c>
      <c r="D9993" s="72"/>
    </row>
    <row r="9994" spans="1:4" x14ac:dyDescent="0.25">
      <c r="A9994" s="71">
        <v>42425</v>
      </c>
      <c r="B9994" s="70" t="s">
        <v>9334</v>
      </c>
      <c r="C9994" s="71" t="s">
        <v>14</v>
      </c>
      <c r="D9994" s="72"/>
    </row>
    <row r="9995" spans="1:4" x14ac:dyDescent="0.25">
      <c r="A9995" s="71">
        <v>42422</v>
      </c>
      <c r="B9995" s="70" t="s">
        <v>9335</v>
      </c>
      <c r="C9995" s="71" t="s">
        <v>14</v>
      </c>
      <c r="D9995" s="72"/>
    </row>
    <row r="9996" spans="1:4" x14ac:dyDescent="0.25">
      <c r="A9996" s="71">
        <v>43184</v>
      </c>
      <c r="B9996" s="70" t="s">
        <v>9336</v>
      </c>
      <c r="C9996" s="71" t="s">
        <v>14</v>
      </c>
      <c r="D9996" s="72"/>
    </row>
    <row r="9997" spans="1:4" x14ac:dyDescent="0.25">
      <c r="A9997" s="71">
        <v>42424</v>
      </c>
      <c r="B9997" s="70" t="s">
        <v>9337</v>
      </c>
      <c r="C9997" s="71" t="s">
        <v>14</v>
      </c>
      <c r="D9997" s="72"/>
    </row>
    <row r="9998" spans="1:4" x14ac:dyDescent="0.25">
      <c r="A9998" s="71">
        <v>42416</v>
      </c>
      <c r="B9998" s="70" t="s">
        <v>9338</v>
      </c>
      <c r="C9998" s="71" t="s">
        <v>14</v>
      </c>
      <c r="D9998" s="72"/>
    </row>
    <row r="9999" spans="1:4" x14ac:dyDescent="0.25">
      <c r="A9999" s="71">
        <v>42417</v>
      </c>
      <c r="B9999" s="70" t="s">
        <v>9339</v>
      </c>
      <c r="C9999" s="71" t="s">
        <v>14</v>
      </c>
      <c r="D9999" s="72"/>
    </row>
    <row r="10000" spans="1:4" x14ac:dyDescent="0.25">
      <c r="A10000" s="71">
        <v>42419</v>
      </c>
      <c r="B10000" s="70" t="s">
        <v>9340</v>
      </c>
      <c r="C10000" s="71" t="s">
        <v>14</v>
      </c>
      <c r="D10000" s="72"/>
    </row>
    <row r="10001" spans="1:4" x14ac:dyDescent="0.25">
      <c r="A10001" s="71">
        <v>42420</v>
      </c>
      <c r="B10001" s="70" t="s">
        <v>9341</v>
      </c>
      <c r="C10001" s="71" t="s">
        <v>14</v>
      </c>
      <c r="D10001" s="72"/>
    </row>
    <row r="10002" spans="1:4" x14ac:dyDescent="0.25">
      <c r="A10002" s="71">
        <v>42421</v>
      </c>
      <c r="B10002" s="70" t="s">
        <v>9342</v>
      </c>
      <c r="C10002" s="71" t="s">
        <v>14</v>
      </c>
      <c r="D10002" s="72"/>
    </row>
    <row r="10003" spans="1:4" x14ac:dyDescent="0.25">
      <c r="A10003" s="71">
        <v>39556</v>
      </c>
      <c r="B10003" s="70" t="s">
        <v>9343</v>
      </c>
      <c r="C10003" s="71" t="s">
        <v>14</v>
      </c>
      <c r="D10003" s="72"/>
    </row>
    <row r="10004" spans="1:4" x14ac:dyDescent="0.25">
      <c r="A10004" s="71">
        <v>39557</v>
      </c>
      <c r="B10004" s="70" t="s">
        <v>9344</v>
      </c>
      <c r="C10004" s="71" t="s">
        <v>14</v>
      </c>
      <c r="D10004" s="72"/>
    </row>
    <row r="10005" spans="1:4" x14ac:dyDescent="0.25">
      <c r="A10005" s="71">
        <v>39559</v>
      </c>
      <c r="B10005" s="70" t="s">
        <v>9345</v>
      </c>
      <c r="C10005" s="71" t="s">
        <v>14</v>
      </c>
      <c r="D10005" s="72"/>
    </row>
    <row r="10006" spans="1:4" x14ac:dyDescent="0.25">
      <c r="A10006" s="71">
        <v>39560</v>
      </c>
      <c r="B10006" s="70" t="s">
        <v>9346</v>
      </c>
      <c r="C10006" s="71" t="s">
        <v>14</v>
      </c>
      <c r="D10006" s="72"/>
    </row>
    <row r="10007" spans="1:4" x14ac:dyDescent="0.25">
      <c r="A10007" s="71">
        <v>39561</v>
      </c>
      <c r="B10007" s="70" t="s">
        <v>9347</v>
      </c>
      <c r="C10007" s="71" t="s">
        <v>14</v>
      </c>
      <c r="D10007" s="72"/>
    </row>
    <row r="10008" spans="1:4" x14ac:dyDescent="0.25">
      <c r="A10008" s="71">
        <v>43195</v>
      </c>
      <c r="B10008" s="70" t="s">
        <v>9348</v>
      </c>
      <c r="C10008" s="71" t="s">
        <v>14</v>
      </c>
      <c r="D10008" s="72"/>
    </row>
    <row r="10009" spans="1:4" x14ac:dyDescent="0.25">
      <c r="A10009" s="71">
        <v>43196</v>
      </c>
      <c r="B10009" s="70" t="s">
        <v>9349</v>
      </c>
      <c r="C10009" s="71" t="s">
        <v>14</v>
      </c>
      <c r="D10009" s="72"/>
    </row>
    <row r="10010" spans="1:4" x14ac:dyDescent="0.25">
      <c r="A10010" s="71">
        <v>43198</v>
      </c>
      <c r="B10010" s="70" t="s">
        <v>9350</v>
      </c>
      <c r="C10010" s="71" t="s">
        <v>14</v>
      </c>
      <c r="D10010" s="72"/>
    </row>
    <row r="10011" spans="1:4" x14ac:dyDescent="0.25">
      <c r="A10011" s="71">
        <v>43199</v>
      </c>
      <c r="B10011" s="70" t="s">
        <v>9351</v>
      </c>
      <c r="C10011" s="71" t="s">
        <v>14</v>
      </c>
      <c r="D10011" s="72"/>
    </row>
    <row r="10012" spans="1:4" x14ac:dyDescent="0.25">
      <c r="A10012" s="71">
        <v>43200</v>
      </c>
      <c r="B10012" s="70" t="s">
        <v>9352</v>
      </c>
      <c r="C10012" s="71" t="s">
        <v>14</v>
      </c>
      <c r="D10012" s="72"/>
    </row>
    <row r="10013" spans="1:4" x14ac:dyDescent="0.25">
      <c r="A10013" s="71">
        <v>43190</v>
      </c>
      <c r="B10013" s="70" t="s">
        <v>9353</v>
      </c>
      <c r="C10013" s="71" t="s">
        <v>14</v>
      </c>
      <c r="D10013" s="72"/>
    </row>
    <row r="10014" spans="1:4" x14ac:dyDescent="0.25">
      <c r="A10014" s="71">
        <v>39555</v>
      </c>
      <c r="B10014" s="70" t="s">
        <v>9354</v>
      </c>
      <c r="C10014" s="71" t="s">
        <v>14</v>
      </c>
      <c r="D10014" s="72"/>
    </row>
    <row r="10015" spans="1:4" x14ac:dyDescent="0.25">
      <c r="A10015" s="71">
        <v>43191</v>
      </c>
      <c r="B10015" s="70" t="s">
        <v>9355</v>
      </c>
      <c r="C10015" s="71" t="s">
        <v>14</v>
      </c>
      <c r="D10015" s="72"/>
    </row>
    <row r="10016" spans="1:4" x14ac:dyDescent="0.25">
      <c r="A10016" s="71">
        <v>39548</v>
      </c>
      <c r="B10016" s="70" t="s">
        <v>9356</v>
      </c>
      <c r="C10016" s="71" t="s">
        <v>14</v>
      </c>
      <c r="D10016" s="72"/>
    </row>
    <row r="10017" spans="1:4" x14ac:dyDescent="0.25">
      <c r="A10017" s="71">
        <v>43192</v>
      </c>
      <c r="B10017" s="70" t="s">
        <v>9357</v>
      </c>
      <c r="C10017" s="71" t="s">
        <v>14</v>
      </c>
      <c r="D10017" s="72"/>
    </row>
    <row r="10018" spans="1:4" x14ac:dyDescent="0.25">
      <c r="A10018" s="71">
        <v>39554</v>
      </c>
      <c r="B10018" s="70" t="s">
        <v>9358</v>
      </c>
      <c r="C10018" s="71" t="s">
        <v>14</v>
      </c>
      <c r="D10018" s="72"/>
    </row>
    <row r="10019" spans="1:4" x14ac:dyDescent="0.25">
      <c r="A10019" s="71">
        <v>43194</v>
      </c>
      <c r="B10019" s="70" t="s">
        <v>9359</v>
      </c>
      <c r="C10019" s="71" t="s">
        <v>14</v>
      </c>
      <c r="D10019" s="72"/>
    </row>
    <row r="10020" spans="1:4" x14ac:dyDescent="0.25">
      <c r="A10020" s="71">
        <v>39551</v>
      </c>
      <c r="B10020" s="70" t="s">
        <v>9360</v>
      </c>
      <c r="C10020" s="71" t="s">
        <v>14</v>
      </c>
      <c r="D10020" s="72"/>
    </row>
    <row r="10021" spans="1:4" x14ac:dyDescent="0.25">
      <c r="A10021" s="71">
        <v>43185</v>
      </c>
      <c r="B10021" s="70" t="s">
        <v>9361</v>
      </c>
      <c r="C10021" s="71" t="s">
        <v>14</v>
      </c>
      <c r="D10021" s="72"/>
    </row>
    <row r="10022" spans="1:4" x14ac:dyDescent="0.25">
      <c r="A10022" s="71">
        <v>43186</v>
      </c>
      <c r="B10022" s="70" t="s">
        <v>9362</v>
      </c>
      <c r="C10022" s="71" t="s">
        <v>14</v>
      </c>
      <c r="D10022" s="72"/>
    </row>
    <row r="10023" spans="1:4" x14ac:dyDescent="0.25">
      <c r="A10023" s="71">
        <v>43187</v>
      </c>
      <c r="B10023" s="70" t="s">
        <v>9363</v>
      </c>
      <c r="C10023" s="71" t="s">
        <v>14</v>
      </c>
      <c r="D10023" s="72"/>
    </row>
    <row r="10024" spans="1:4" x14ac:dyDescent="0.25">
      <c r="A10024" s="71">
        <v>43188</v>
      </c>
      <c r="B10024" s="70" t="s">
        <v>9364</v>
      </c>
      <c r="C10024" s="71" t="s">
        <v>14</v>
      </c>
      <c r="D10024" s="72"/>
    </row>
    <row r="10025" spans="1:4" x14ac:dyDescent="0.25">
      <c r="A10025" s="71">
        <v>43189</v>
      </c>
      <c r="B10025" s="70" t="s">
        <v>9365</v>
      </c>
      <c r="C10025" s="71" t="s">
        <v>14</v>
      </c>
      <c r="D10025" s="72"/>
    </row>
    <row r="10026" spans="1:4" x14ac:dyDescent="0.25">
      <c r="A10026" s="71">
        <v>39580</v>
      </c>
      <c r="B10026" s="70" t="s">
        <v>9366</v>
      </c>
      <c r="C10026" s="71" t="s">
        <v>14</v>
      </c>
      <c r="D10026" s="72"/>
    </row>
    <row r="10027" spans="1:4" x14ac:dyDescent="0.25">
      <c r="A10027" s="71">
        <v>39577</v>
      </c>
      <c r="B10027" s="70" t="s">
        <v>9367</v>
      </c>
      <c r="C10027" s="71" t="s">
        <v>14</v>
      </c>
      <c r="D10027" s="72"/>
    </row>
    <row r="10028" spans="1:4" x14ac:dyDescent="0.25">
      <c r="A10028" s="71">
        <v>39578</v>
      </c>
      <c r="B10028" s="70" t="s">
        <v>9368</v>
      </c>
      <c r="C10028" s="71" t="s">
        <v>14</v>
      </c>
      <c r="D10028" s="72"/>
    </row>
    <row r="10029" spans="1:4" x14ac:dyDescent="0.25">
      <c r="A10029" s="71">
        <v>39579</v>
      </c>
      <c r="B10029" s="70" t="s">
        <v>9369</v>
      </c>
      <c r="C10029" s="71" t="s">
        <v>14</v>
      </c>
      <c r="D10029" s="72"/>
    </row>
    <row r="10030" spans="1:4" x14ac:dyDescent="0.25">
      <c r="A10030" s="71">
        <v>39826</v>
      </c>
      <c r="B10030" s="70" t="s">
        <v>9370</v>
      </c>
      <c r="C10030" s="71" t="s">
        <v>14</v>
      </c>
      <c r="D10030" s="72"/>
    </row>
    <row r="10031" spans="1:4" x14ac:dyDescent="0.25">
      <c r="A10031" s="71">
        <v>10700</v>
      </c>
      <c r="B10031" s="70" t="s">
        <v>9371</v>
      </c>
      <c r="C10031" s="71" t="s">
        <v>14</v>
      </c>
      <c r="D10031" s="72"/>
    </row>
    <row r="10032" spans="1:4" x14ac:dyDescent="0.25">
      <c r="A10032" s="71">
        <v>346</v>
      </c>
      <c r="B10032" s="70" t="s">
        <v>9372</v>
      </c>
      <c r="C10032" s="71" t="s">
        <v>66</v>
      </c>
      <c r="D10032" s="72">
        <v>23.01</v>
      </c>
    </row>
    <row r="10033" spans="1:4" x14ac:dyDescent="0.25">
      <c r="A10033" s="71">
        <v>3312</v>
      </c>
      <c r="B10033" s="70" t="s">
        <v>9373</v>
      </c>
      <c r="C10033" s="71" t="s">
        <v>66</v>
      </c>
      <c r="D10033" s="72">
        <v>20.38</v>
      </c>
    </row>
    <row r="10034" spans="1:4" x14ac:dyDescent="0.25">
      <c r="A10034" s="71">
        <v>339</v>
      </c>
      <c r="B10034" s="70" t="s">
        <v>9374</v>
      </c>
      <c r="C10034" s="71" t="s">
        <v>16</v>
      </c>
      <c r="D10034" s="72">
        <v>1.18</v>
      </c>
    </row>
    <row r="10035" spans="1:4" x14ac:dyDescent="0.25">
      <c r="A10035" s="71">
        <v>340</v>
      </c>
      <c r="B10035" s="70" t="s">
        <v>9375</v>
      </c>
      <c r="C10035" s="71" t="s">
        <v>16</v>
      </c>
      <c r="D10035" s="72">
        <v>1.07</v>
      </c>
    </row>
    <row r="10036" spans="1:4" x14ac:dyDescent="0.25">
      <c r="A10036" s="71">
        <v>43130</v>
      </c>
      <c r="B10036" s="70" t="s">
        <v>9376</v>
      </c>
      <c r="C10036" s="71" t="s">
        <v>66</v>
      </c>
      <c r="D10036" s="72">
        <v>19.43</v>
      </c>
    </row>
    <row r="10037" spans="1:4" x14ac:dyDescent="0.25">
      <c r="A10037" s="71">
        <v>344</v>
      </c>
      <c r="B10037" s="70" t="s">
        <v>9377</v>
      </c>
      <c r="C10037" s="71" t="s">
        <v>66</v>
      </c>
      <c r="D10037" s="72">
        <v>25.54</v>
      </c>
    </row>
    <row r="10038" spans="1:4" x14ac:dyDescent="0.25">
      <c r="A10038" s="71">
        <v>345</v>
      </c>
      <c r="B10038" s="70" t="s">
        <v>9378</v>
      </c>
      <c r="C10038" s="71" t="s">
        <v>66</v>
      </c>
      <c r="D10038" s="72">
        <v>27.71</v>
      </c>
    </row>
    <row r="10039" spans="1:4" x14ac:dyDescent="0.25">
      <c r="A10039" s="71">
        <v>43131</v>
      </c>
      <c r="B10039" s="70" t="s">
        <v>9379</v>
      </c>
      <c r="C10039" s="71" t="s">
        <v>66</v>
      </c>
      <c r="D10039" s="72">
        <v>22.57</v>
      </c>
    </row>
    <row r="10040" spans="1:4" x14ac:dyDescent="0.25">
      <c r="A10040" s="71">
        <v>3313</v>
      </c>
      <c r="B10040" s="70" t="s">
        <v>9380</v>
      </c>
      <c r="C10040" s="71" t="s">
        <v>66</v>
      </c>
      <c r="D10040" s="72">
        <v>26.23</v>
      </c>
    </row>
    <row r="10041" spans="1:4" x14ac:dyDescent="0.25">
      <c r="A10041" s="71">
        <v>43132</v>
      </c>
      <c r="B10041" s="70" t="s">
        <v>9381</v>
      </c>
      <c r="C10041" s="71" t="s">
        <v>66</v>
      </c>
      <c r="D10041" s="72">
        <v>19.43</v>
      </c>
    </row>
    <row r="10042" spans="1:4" x14ac:dyDescent="0.25">
      <c r="A10042" s="71">
        <v>45245</v>
      </c>
      <c r="B10042" s="70" t="s">
        <v>19604</v>
      </c>
      <c r="C10042" s="71" t="s">
        <v>14</v>
      </c>
      <c r="D10042" s="72">
        <v>33.770000000000003</v>
      </c>
    </row>
    <row r="10043" spans="1:4" x14ac:dyDescent="0.25">
      <c r="A10043" s="71">
        <v>366</v>
      </c>
      <c r="B10043" s="70" t="s">
        <v>9382</v>
      </c>
      <c r="C10043" s="71" t="s">
        <v>42</v>
      </c>
      <c r="D10043" s="72">
        <v>84</v>
      </c>
    </row>
    <row r="10044" spans="1:4" x14ac:dyDescent="0.25">
      <c r="A10044" s="71">
        <v>367</v>
      </c>
      <c r="B10044" s="70" t="s">
        <v>9383</v>
      </c>
      <c r="C10044" s="71" t="s">
        <v>42</v>
      </c>
      <c r="D10044" s="72">
        <v>85.09</v>
      </c>
    </row>
    <row r="10045" spans="1:4" x14ac:dyDescent="0.25">
      <c r="A10045" s="71">
        <v>370</v>
      </c>
      <c r="B10045" s="70" t="s">
        <v>9384</v>
      </c>
      <c r="C10045" s="71" t="s">
        <v>42</v>
      </c>
      <c r="D10045" s="72">
        <v>84</v>
      </c>
    </row>
    <row r="10046" spans="1:4" x14ac:dyDescent="0.25">
      <c r="A10046" s="71">
        <v>368</v>
      </c>
      <c r="B10046" s="70" t="s">
        <v>9385</v>
      </c>
      <c r="C10046" s="71" t="s">
        <v>42</v>
      </c>
      <c r="D10046" s="72">
        <v>42</v>
      </c>
    </row>
    <row r="10047" spans="1:4" x14ac:dyDescent="0.25">
      <c r="A10047" s="71">
        <v>11075</v>
      </c>
      <c r="B10047" s="70" t="s">
        <v>9386</v>
      </c>
      <c r="C10047" s="71" t="s">
        <v>42</v>
      </c>
      <c r="D10047" s="72">
        <v>964.06</v>
      </c>
    </row>
    <row r="10048" spans="1:4" x14ac:dyDescent="0.25">
      <c r="A10048" s="71">
        <v>1381</v>
      </c>
      <c r="B10048" s="70" t="s">
        <v>9387</v>
      </c>
      <c r="C10048" s="71" t="s">
        <v>66</v>
      </c>
      <c r="D10048" s="72">
        <v>0.88</v>
      </c>
    </row>
    <row r="10049" spans="1:4" x14ac:dyDescent="0.25">
      <c r="A10049" s="71">
        <v>34353</v>
      </c>
      <c r="B10049" s="70" t="s">
        <v>9388</v>
      </c>
      <c r="C10049" s="71" t="s">
        <v>66</v>
      </c>
      <c r="D10049" s="72">
        <v>1.63</v>
      </c>
    </row>
    <row r="10050" spans="1:4" x14ac:dyDescent="0.25">
      <c r="A10050" s="71">
        <v>37595</v>
      </c>
      <c r="B10050" s="70" t="s">
        <v>9389</v>
      </c>
      <c r="C10050" s="71" t="s">
        <v>66</v>
      </c>
      <c r="D10050" s="72">
        <v>2.7</v>
      </c>
    </row>
    <row r="10051" spans="1:4" x14ac:dyDescent="0.25">
      <c r="A10051" s="71">
        <v>37596</v>
      </c>
      <c r="B10051" s="70" t="s">
        <v>9390</v>
      </c>
      <c r="C10051" s="71" t="s">
        <v>66</v>
      </c>
      <c r="D10051" s="72">
        <v>3.1</v>
      </c>
    </row>
    <row r="10052" spans="1:4" x14ac:dyDescent="0.25">
      <c r="A10052" s="71">
        <v>371</v>
      </c>
      <c r="B10052" s="70" t="s">
        <v>9391</v>
      </c>
      <c r="C10052" s="71" t="s">
        <v>66</v>
      </c>
      <c r="D10052" s="72">
        <v>0.96</v>
      </c>
    </row>
    <row r="10053" spans="1:4" x14ac:dyDescent="0.25">
      <c r="A10053" s="71">
        <v>37553</v>
      </c>
      <c r="B10053" s="70" t="s">
        <v>9392</v>
      </c>
      <c r="C10053" s="71" t="s">
        <v>66</v>
      </c>
      <c r="D10053" s="72">
        <v>1.79</v>
      </c>
    </row>
    <row r="10054" spans="1:4" x14ac:dyDescent="0.25">
      <c r="A10054" s="71">
        <v>37552</v>
      </c>
      <c r="B10054" s="70" t="s">
        <v>9393</v>
      </c>
      <c r="C10054" s="71" t="s">
        <v>66</v>
      </c>
      <c r="D10054" s="72">
        <v>2.89</v>
      </c>
    </row>
    <row r="10055" spans="1:4" x14ac:dyDescent="0.25">
      <c r="A10055" s="71">
        <v>36880</v>
      </c>
      <c r="B10055" s="70" t="s">
        <v>9394</v>
      </c>
      <c r="C10055" s="71" t="s">
        <v>66</v>
      </c>
      <c r="D10055" s="72">
        <v>2.93</v>
      </c>
    </row>
    <row r="10056" spans="1:4" x14ac:dyDescent="0.25">
      <c r="A10056" s="71">
        <v>34355</v>
      </c>
      <c r="B10056" s="70" t="s">
        <v>9395</v>
      </c>
      <c r="C10056" s="71" t="s">
        <v>66</v>
      </c>
      <c r="D10056" s="72">
        <v>2.5299999999999998</v>
      </c>
    </row>
    <row r="10057" spans="1:4" x14ac:dyDescent="0.25">
      <c r="A10057" s="71">
        <v>130</v>
      </c>
      <c r="B10057" s="70" t="s">
        <v>9396</v>
      </c>
      <c r="C10057" s="71" t="s">
        <v>66</v>
      </c>
      <c r="D10057" s="72">
        <v>4.1399999999999997</v>
      </c>
    </row>
    <row r="10058" spans="1:4" x14ac:dyDescent="0.25">
      <c r="A10058" s="71">
        <v>135</v>
      </c>
      <c r="B10058" s="70" t="s">
        <v>9397</v>
      </c>
      <c r="C10058" s="71" t="s">
        <v>66</v>
      </c>
      <c r="D10058" s="72">
        <v>3.33</v>
      </c>
    </row>
    <row r="10059" spans="1:4" x14ac:dyDescent="0.25">
      <c r="A10059" s="71">
        <v>36886</v>
      </c>
      <c r="B10059" s="70" t="s">
        <v>9398</v>
      </c>
      <c r="C10059" s="71" t="s">
        <v>66</v>
      </c>
      <c r="D10059" s="72">
        <v>0.91</v>
      </c>
    </row>
    <row r="10060" spans="1:4" x14ac:dyDescent="0.25">
      <c r="A10060" s="71">
        <v>38546</v>
      </c>
      <c r="B10060" s="70" t="s">
        <v>9399</v>
      </c>
      <c r="C10060" s="71" t="s">
        <v>42</v>
      </c>
      <c r="D10060" s="72">
        <v>589.22</v>
      </c>
    </row>
    <row r="10061" spans="1:4" x14ac:dyDescent="0.25">
      <c r="A10061" s="71">
        <v>34549</v>
      </c>
      <c r="B10061" s="70" t="s">
        <v>9400</v>
      </c>
      <c r="C10061" s="71" t="s">
        <v>42</v>
      </c>
      <c r="D10061" s="72"/>
    </row>
    <row r="10062" spans="1:4" x14ac:dyDescent="0.25">
      <c r="A10062" s="71">
        <v>6081</v>
      </c>
      <c r="B10062" s="70" t="s">
        <v>9401</v>
      </c>
      <c r="C10062" s="71" t="s">
        <v>42</v>
      </c>
      <c r="D10062" s="72"/>
    </row>
    <row r="10063" spans="1:4" x14ac:dyDescent="0.25">
      <c r="A10063" s="71">
        <v>6077</v>
      </c>
      <c r="B10063" s="70" t="s">
        <v>9402</v>
      </c>
      <c r="C10063" s="71" t="s">
        <v>42</v>
      </c>
      <c r="D10063" s="72"/>
    </row>
    <row r="10064" spans="1:4" x14ac:dyDescent="0.25">
      <c r="A10064" s="71">
        <v>6079</v>
      </c>
      <c r="B10064" s="70" t="s">
        <v>9403</v>
      </c>
      <c r="C10064" s="71" t="s">
        <v>42</v>
      </c>
      <c r="D10064" s="72"/>
    </row>
    <row r="10065" spans="1:4" x14ac:dyDescent="0.25">
      <c r="A10065" s="71">
        <v>1091</v>
      </c>
      <c r="B10065" s="70" t="s">
        <v>9404</v>
      </c>
      <c r="C10065" s="71" t="s">
        <v>14</v>
      </c>
      <c r="D10065" s="72">
        <v>51.36</v>
      </c>
    </row>
    <row r="10066" spans="1:4" x14ac:dyDescent="0.25">
      <c r="A10066" s="71">
        <v>1094</v>
      </c>
      <c r="B10066" s="70" t="s">
        <v>9405</v>
      </c>
      <c r="C10066" s="71" t="s">
        <v>14</v>
      </c>
      <c r="D10066" s="72">
        <v>35.92</v>
      </c>
    </row>
    <row r="10067" spans="1:4" x14ac:dyDescent="0.25">
      <c r="A10067" s="71">
        <v>1095</v>
      </c>
      <c r="B10067" s="70" t="s">
        <v>9406</v>
      </c>
      <c r="C10067" s="71" t="s">
        <v>14</v>
      </c>
      <c r="D10067" s="72">
        <v>76.34</v>
      </c>
    </row>
    <row r="10068" spans="1:4" x14ac:dyDescent="0.25">
      <c r="A10068" s="71">
        <v>1092</v>
      </c>
      <c r="B10068" s="70" t="s">
        <v>9407</v>
      </c>
      <c r="C10068" s="71" t="s">
        <v>14</v>
      </c>
      <c r="D10068" s="72">
        <v>59.07</v>
      </c>
    </row>
    <row r="10069" spans="1:4" x14ac:dyDescent="0.25">
      <c r="A10069" s="71">
        <v>1093</v>
      </c>
      <c r="B10069" s="70" t="s">
        <v>9408</v>
      </c>
      <c r="C10069" s="71" t="s">
        <v>14</v>
      </c>
      <c r="D10069" s="72">
        <v>137.94999999999999</v>
      </c>
    </row>
    <row r="10070" spans="1:4" x14ac:dyDescent="0.25">
      <c r="A10070" s="71">
        <v>1090</v>
      </c>
      <c r="B10070" s="70" t="s">
        <v>9409</v>
      </c>
      <c r="C10070" s="71" t="s">
        <v>14</v>
      </c>
      <c r="D10070" s="72">
        <v>98.77</v>
      </c>
    </row>
    <row r="10071" spans="1:4" x14ac:dyDescent="0.25">
      <c r="A10071" s="71">
        <v>1096</v>
      </c>
      <c r="B10071" s="70" t="s">
        <v>9410</v>
      </c>
      <c r="C10071" s="71" t="s">
        <v>14</v>
      </c>
      <c r="D10071" s="72">
        <v>177.75</v>
      </c>
    </row>
    <row r="10072" spans="1:4" x14ac:dyDescent="0.25">
      <c r="A10072" s="71">
        <v>1097</v>
      </c>
      <c r="B10072" s="70" t="s">
        <v>9411</v>
      </c>
      <c r="C10072" s="71" t="s">
        <v>14</v>
      </c>
      <c r="D10072" s="72">
        <v>150.88</v>
      </c>
    </row>
    <row r="10073" spans="1:4" x14ac:dyDescent="0.25">
      <c r="A10073" s="71">
        <v>378</v>
      </c>
      <c r="B10073" s="70" t="s">
        <v>9412</v>
      </c>
      <c r="C10073" s="71" t="s">
        <v>44</v>
      </c>
      <c r="D10073" s="72">
        <v>9.2200000000000006</v>
      </c>
    </row>
    <row r="10074" spans="1:4" x14ac:dyDescent="0.25">
      <c r="A10074" s="71">
        <v>40911</v>
      </c>
      <c r="B10074" s="70" t="s">
        <v>9413</v>
      </c>
      <c r="C10074" s="71" t="s">
        <v>6388</v>
      </c>
      <c r="D10074" s="72">
        <v>2028.4</v>
      </c>
    </row>
    <row r="10075" spans="1:4" x14ac:dyDescent="0.25">
      <c r="A10075" s="71">
        <v>33939</v>
      </c>
      <c r="B10075" s="70" t="s">
        <v>9414</v>
      </c>
      <c r="C10075" s="71" t="s">
        <v>44</v>
      </c>
      <c r="D10075" s="72">
        <v>57.56</v>
      </c>
    </row>
    <row r="10076" spans="1:4" x14ac:dyDescent="0.25">
      <c r="A10076" s="71">
        <v>40815</v>
      </c>
      <c r="B10076" s="70" t="s">
        <v>9415</v>
      </c>
      <c r="C10076" s="71" t="s">
        <v>6388</v>
      </c>
      <c r="D10076" s="72">
        <v>12664.52</v>
      </c>
    </row>
    <row r="10077" spans="1:4" x14ac:dyDescent="0.25">
      <c r="A10077" s="71">
        <v>33952</v>
      </c>
      <c r="B10077" s="70" t="s">
        <v>9416</v>
      </c>
      <c r="C10077" s="71" t="s">
        <v>44</v>
      </c>
      <c r="D10077" s="72">
        <v>60.98</v>
      </c>
    </row>
    <row r="10078" spans="1:4" x14ac:dyDescent="0.25">
      <c r="A10078" s="71">
        <v>40816</v>
      </c>
      <c r="B10078" s="70" t="s">
        <v>9417</v>
      </c>
      <c r="C10078" s="71" t="s">
        <v>6388</v>
      </c>
      <c r="D10078" s="72">
        <v>13416.84</v>
      </c>
    </row>
    <row r="10079" spans="1:4" x14ac:dyDescent="0.25">
      <c r="A10079" s="71">
        <v>33953</v>
      </c>
      <c r="B10079" s="70" t="s">
        <v>9418</v>
      </c>
      <c r="C10079" s="71" t="s">
        <v>44</v>
      </c>
      <c r="D10079" s="72">
        <v>63.91</v>
      </c>
    </row>
    <row r="10080" spans="1:4" x14ac:dyDescent="0.25">
      <c r="A10080" s="71">
        <v>40817</v>
      </c>
      <c r="B10080" s="70" t="s">
        <v>9419</v>
      </c>
      <c r="C10080" s="71" t="s">
        <v>6388</v>
      </c>
      <c r="D10080" s="72">
        <v>14061.28</v>
      </c>
    </row>
    <row r="10081" spans="1:4" x14ac:dyDescent="0.25">
      <c r="A10081" s="71">
        <v>13348</v>
      </c>
      <c r="B10081" s="70" t="s">
        <v>9420</v>
      </c>
      <c r="C10081" s="71" t="s">
        <v>14</v>
      </c>
      <c r="D10081" s="72"/>
    </row>
    <row r="10082" spans="1:4" x14ac:dyDescent="0.25">
      <c r="A10082" s="71">
        <v>39212</v>
      </c>
      <c r="B10082" s="70" t="s">
        <v>9421</v>
      </c>
      <c r="C10082" s="71" t="s">
        <v>14</v>
      </c>
      <c r="D10082" s="72">
        <v>2.04</v>
      </c>
    </row>
    <row r="10083" spans="1:4" x14ac:dyDescent="0.25">
      <c r="A10083" s="71">
        <v>39211</v>
      </c>
      <c r="B10083" s="70" t="s">
        <v>9422</v>
      </c>
      <c r="C10083" s="71" t="s">
        <v>14</v>
      </c>
      <c r="D10083" s="72">
        <v>1.83</v>
      </c>
    </row>
    <row r="10084" spans="1:4" x14ac:dyDescent="0.25">
      <c r="A10084" s="71">
        <v>39210</v>
      </c>
      <c r="B10084" s="70" t="s">
        <v>9423</v>
      </c>
      <c r="C10084" s="71" t="s">
        <v>14</v>
      </c>
      <c r="D10084" s="72">
        <v>1.02</v>
      </c>
    </row>
    <row r="10085" spans="1:4" x14ac:dyDescent="0.25">
      <c r="A10085" s="71">
        <v>39208</v>
      </c>
      <c r="B10085" s="70" t="s">
        <v>9424</v>
      </c>
      <c r="C10085" s="71" t="s">
        <v>14</v>
      </c>
      <c r="D10085" s="72">
        <v>0.56000000000000005</v>
      </c>
    </row>
    <row r="10086" spans="1:4" x14ac:dyDescent="0.25">
      <c r="A10086" s="71">
        <v>39214</v>
      </c>
      <c r="B10086" s="70" t="s">
        <v>9425</v>
      </c>
      <c r="C10086" s="71" t="s">
        <v>14</v>
      </c>
      <c r="D10086" s="72">
        <v>3.79</v>
      </c>
    </row>
    <row r="10087" spans="1:4" x14ac:dyDescent="0.25">
      <c r="A10087" s="71">
        <v>39213</v>
      </c>
      <c r="B10087" s="70" t="s">
        <v>9426</v>
      </c>
      <c r="C10087" s="71" t="s">
        <v>14</v>
      </c>
      <c r="D10087" s="72">
        <v>2.67</v>
      </c>
    </row>
    <row r="10088" spans="1:4" x14ac:dyDescent="0.25">
      <c r="A10088" s="71">
        <v>39215</v>
      </c>
      <c r="B10088" s="70" t="s">
        <v>9427</v>
      </c>
      <c r="C10088" s="71" t="s">
        <v>14</v>
      </c>
      <c r="D10088" s="72">
        <v>6.9</v>
      </c>
    </row>
    <row r="10089" spans="1:4" x14ac:dyDescent="0.25">
      <c r="A10089" s="71">
        <v>39209</v>
      </c>
      <c r="B10089" s="70" t="s">
        <v>9428</v>
      </c>
      <c r="C10089" s="71" t="s">
        <v>14</v>
      </c>
      <c r="D10089" s="72">
        <v>0.66</v>
      </c>
    </row>
    <row r="10090" spans="1:4" x14ac:dyDescent="0.25">
      <c r="A10090" s="71">
        <v>39207</v>
      </c>
      <c r="B10090" s="70" t="s">
        <v>9429</v>
      </c>
      <c r="C10090" s="71" t="s">
        <v>14</v>
      </c>
      <c r="D10090" s="72">
        <v>1.02</v>
      </c>
    </row>
    <row r="10091" spans="1:4" x14ac:dyDescent="0.25">
      <c r="A10091" s="71">
        <v>39216</v>
      </c>
      <c r="B10091" s="70" t="s">
        <v>9430</v>
      </c>
      <c r="C10091" s="71" t="s">
        <v>14</v>
      </c>
      <c r="D10091" s="72">
        <v>9.6199999999999992</v>
      </c>
    </row>
    <row r="10092" spans="1:4" x14ac:dyDescent="0.25">
      <c r="A10092" s="71">
        <v>11267</v>
      </c>
      <c r="B10092" s="70" t="s">
        <v>9431</v>
      </c>
      <c r="C10092" s="71" t="s">
        <v>14</v>
      </c>
      <c r="D10092" s="72"/>
    </row>
    <row r="10093" spans="1:4" x14ac:dyDescent="0.25">
      <c r="A10093" s="71">
        <v>379</v>
      </c>
      <c r="B10093" s="70" t="s">
        <v>9432</v>
      </c>
      <c r="C10093" s="71" t="s">
        <v>14</v>
      </c>
      <c r="D10093" s="72"/>
    </row>
    <row r="10094" spans="1:4" x14ac:dyDescent="0.25">
      <c r="A10094" s="71">
        <v>510</v>
      </c>
      <c r="B10094" s="70" t="s">
        <v>9433</v>
      </c>
      <c r="C10094" s="71" t="s">
        <v>66</v>
      </c>
      <c r="D10094" s="72"/>
    </row>
    <row r="10095" spans="1:4" x14ac:dyDescent="0.25">
      <c r="A10095" s="71">
        <v>516</v>
      </c>
      <c r="B10095" s="70" t="s">
        <v>9434</v>
      </c>
      <c r="C10095" s="71" t="s">
        <v>66</v>
      </c>
      <c r="D10095" s="72"/>
    </row>
    <row r="10096" spans="1:4" x14ac:dyDescent="0.25">
      <c r="A10096" s="71">
        <v>509</v>
      </c>
      <c r="B10096" s="70" t="s">
        <v>9435</v>
      </c>
      <c r="C10096" s="71" t="s">
        <v>66</v>
      </c>
      <c r="D10096" s="72"/>
    </row>
    <row r="10097" spans="1:4" x14ac:dyDescent="0.25">
      <c r="A10097" s="71">
        <v>40331</v>
      </c>
      <c r="B10097" s="70" t="s">
        <v>9436</v>
      </c>
      <c r="C10097" s="71" t="s">
        <v>44</v>
      </c>
      <c r="D10097" s="72">
        <v>6.43</v>
      </c>
    </row>
    <row r="10098" spans="1:4" x14ac:dyDescent="0.25">
      <c r="A10098" s="71">
        <v>40930</v>
      </c>
      <c r="B10098" s="70" t="s">
        <v>9437</v>
      </c>
      <c r="C10098" s="71" t="s">
        <v>6388</v>
      </c>
      <c r="D10098" s="72">
        <v>1415.78</v>
      </c>
    </row>
    <row r="10099" spans="1:4" x14ac:dyDescent="0.25">
      <c r="A10099" s="71">
        <v>377</v>
      </c>
      <c r="B10099" s="70" t="s">
        <v>9438</v>
      </c>
      <c r="C10099" s="71" t="s">
        <v>14</v>
      </c>
      <c r="D10099" s="72">
        <v>39.950000000000003</v>
      </c>
    </row>
    <row r="10100" spans="1:4" x14ac:dyDescent="0.25">
      <c r="A10100" s="71">
        <v>11761</v>
      </c>
      <c r="B10100" s="70" t="s">
        <v>9439</v>
      </c>
      <c r="C10100" s="71" t="s">
        <v>14</v>
      </c>
      <c r="D10100" s="72">
        <v>85.01</v>
      </c>
    </row>
    <row r="10101" spans="1:4" x14ac:dyDescent="0.25">
      <c r="A10101" s="71">
        <v>7588</v>
      </c>
      <c r="B10101" s="70" t="s">
        <v>9440</v>
      </c>
      <c r="C10101" s="71" t="s">
        <v>14</v>
      </c>
      <c r="D10101" s="72">
        <v>55.5</v>
      </c>
    </row>
    <row r="10102" spans="1:4" x14ac:dyDescent="0.25">
      <c r="A10102" s="71">
        <v>34551</v>
      </c>
      <c r="B10102" s="70" t="s">
        <v>9441</v>
      </c>
      <c r="C10102" s="71" t="s">
        <v>44</v>
      </c>
      <c r="D10102" s="72">
        <v>6.87</v>
      </c>
    </row>
    <row r="10103" spans="1:4" x14ac:dyDescent="0.25">
      <c r="A10103" s="71">
        <v>41078</v>
      </c>
      <c r="B10103" s="70" t="s">
        <v>9442</v>
      </c>
      <c r="C10103" s="71" t="s">
        <v>6388</v>
      </c>
      <c r="D10103" s="72">
        <v>1512.7</v>
      </c>
    </row>
    <row r="10104" spans="1:4" x14ac:dyDescent="0.25">
      <c r="A10104" s="71">
        <v>246</v>
      </c>
      <c r="B10104" s="70" t="s">
        <v>9443</v>
      </c>
      <c r="C10104" s="71" t="s">
        <v>44</v>
      </c>
      <c r="D10104" s="72">
        <v>7.16</v>
      </c>
    </row>
    <row r="10105" spans="1:4" x14ac:dyDescent="0.25">
      <c r="A10105" s="71">
        <v>40927</v>
      </c>
      <c r="B10105" s="70" t="s">
        <v>9444</v>
      </c>
      <c r="C10105" s="71" t="s">
        <v>6388</v>
      </c>
      <c r="D10105" s="72">
        <v>1576.44</v>
      </c>
    </row>
    <row r="10106" spans="1:4" x14ac:dyDescent="0.25">
      <c r="A10106" s="71">
        <v>2350</v>
      </c>
      <c r="B10106" s="70" t="s">
        <v>9445</v>
      </c>
      <c r="C10106" s="71" t="s">
        <v>44</v>
      </c>
      <c r="D10106" s="72">
        <v>8.58</v>
      </c>
    </row>
    <row r="10107" spans="1:4" x14ac:dyDescent="0.25">
      <c r="A10107" s="71">
        <v>40812</v>
      </c>
      <c r="B10107" s="70" t="s">
        <v>9446</v>
      </c>
      <c r="C10107" s="71" t="s">
        <v>6388</v>
      </c>
      <c r="D10107" s="72">
        <v>1889.74</v>
      </c>
    </row>
    <row r="10108" spans="1:4" x14ac:dyDescent="0.25">
      <c r="A10108" s="71">
        <v>245</v>
      </c>
      <c r="B10108" s="70" t="s">
        <v>9447</v>
      </c>
      <c r="C10108" s="71" t="s">
        <v>44</v>
      </c>
      <c r="D10108" s="72">
        <v>12.57</v>
      </c>
    </row>
    <row r="10109" spans="1:4" x14ac:dyDescent="0.25">
      <c r="A10109" s="71">
        <v>41090</v>
      </c>
      <c r="B10109" s="70" t="s">
        <v>9448</v>
      </c>
      <c r="C10109" s="71" t="s">
        <v>6388</v>
      </c>
      <c r="D10109" s="72">
        <v>2766.5</v>
      </c>
    </row>
    <row r="10110" spans="1:4" x14ac:dyDescent="0.25">
      <c r="A10110" s="71">
        <v>251</v>
      </c>
      <c r="B10110" s="70" t="s">
        <v>9449</v>
      </c>
      <c r="C10110" s="71" t="s">
        <v>44</v>
      </c>
      <c r="D10110" s="72">
        <v>7.16</v>
      </c>
    </row>
    <row r="10111" spans="1:4" x14ac:dyDescent="0.25">
      <c r="A10111" s="71">
        <v>40975</v>
      </c>
      <c r="B10111" s="70" t="s">
        <v>9450</v>
      </c>
      <c r="C10111" s="71" t="s">
        <v>6388</v>
      </c>
      <c r="D10111" s="72">
        <v>1576.44</v>
      </c>
    </row>
    <row r="10112" spans="1:4" x14ac:dyDescent="0.25">
      <c r="A10112" s="71">
        <v>6127</v>
      </c>
      <c r="B10112" s="70" t="s">
        <v>9451</v>
      </c>
      <c r="C10112" s="71" t="s">
        <v>44</v>
      </c>
      <c r="D10112" s="72">
        <v>7.16</v>
      </c>
    </row>
    <row r="10113" spans="1:4" x14ac:dyDescent="0.25">
      <c r="A10113" s="71">
        <v>41072</v>
      </c>
      <c r="B10113" s="70" t="s">
        <v>9452</v>
      </c>
      <c r="C10113" s="71" t="s">
        <v>6388</v>
      </c>
      <c r="D10113" s="72">
        <v>1576.44</v>
      </c>
    </row>
    <row r="10114" spans="1:4" x14ac:dyDescent="0.25">
      <c r="A10114" s="71">
        <v>6121</v>
      </c>
      <c r="B10114" s="70" t="s">
        <v>9453</v>
      </c>
      <c r="C10114" s="71" t="s">
        <v>44</v>
      </c>
      <c r="D10114" s="72">
        <v>6.9</v>
      </c>
    </row>
    <row r="10115" spans="1:4" x14ac:dyDescent="0.25">
      <c r="A10115" s="71">
        <v>41071</v>
      </c>
      <c r="B10115" s="70" t="s">
        <v>9454</v>
      </c>
      <c r="C10115" s="71" t="s">
        <v>6388</v>
      </c>
      <c r="D10115" s="72">
        <v>1518</v>
      </c>
    </row>
    <row r="10116" spans="1:4" x14ac:dyDescent="0.25">
      <c r="A10116" s="71">
        <v>244</v>
      </c>
      <c r="B10116" s="70" t="s">
        <v>9455</v>
      </c>
      <c r="C10116" s="71" t="s">
        <v>44</v>
      </c>
      <c r="D10116" s="72">
        <v>5.14</v>
      </c>
    </row>
    <row r="10117" spans="1:4" x14ac:dyDescent="0.25">
      <c r="A10117" s="71">
        <v>41093</v>
      </c>
      <c r="B10117" s="70" t="s">
        <v>9456</v>
      </c>
      <c r="C10117" s="71" t="s">
        <v>6388</v>
      </c>
      <c r="D10117" s="72">
        <v>1131.6400000000001</v>
      </c>
    </row>
    <row r="10118" spans="1:4" x14ac:dyDescent="0.25">
      <c r="A10118" s="71">
        <v>532</v>
      </c>
      <c r="B10118" s="70" t="s">
        <v>9457</v>
      </c>
      <c r="C10118" s="71" t="s">
        <v>44</v>
      </c>
      <c r="D10118" s="72">
        <v>11.98</v>
      </c>
    </row>
    <row r="10119" spans="1:4" x14ac:dyDescent="0.25">
      <c r="A10119" s="71">
        <v>40931</v>
      </c>
      <c r="B10119" s="70" t="s">
        <v>9458</v>
      </c>
      <c r="C10119" s="71" t="s">
        <v>6388</v>
      </c>
      <c r="D10119" s="72">
        <v>2635.7</v>
      </c>
    </row>
    <row r="10120" spans="1:4" x14ac:dyDescent="0.25">
      <c r="A10120" s="71">
        <v>36150</v>
      </c>
      <c r="B10120" s="70" t="s">
        <v>9459</v>
      </c>
      <c r="C10120" s="71" t="s">
        <v>14</v>
      </c>
      <c r="D10120" s="72">
        <v>44.81</v>
      </c>
    </row>
    <row r="10121" spans="1:4" x14ac:dyDescent="0.25">
      <c r="A10121" s="71">
        <v>45262</v>
      </c>
      <c r="B10121" s="70" t="s">
        <v>19605</v>
      </c>
      <c r="C10121" s="71" t="s">
        <v>14</v>
      </c>
      <c r="D10121" s="72">
        <v>13.34</v>
      </c>
    </row>
    <row r="10122" spans="1:4" x14ac:dyDescent="0.25">
      <c r="A10122" s="71">
        <v>4760</v>
      </c>
      <c r="B10122" s="70" t="s">
        <v>9460</v>
      </c>
      <c r="C10122" s="71" t="s">
        <v>44</v>
      </c>
      <c r="D10122" s="72">
        <v>9.2200000000000006</v>
      </c>
    </row>
    <row r="10123" spans="1:4" x14ac:dyDescent="0.25">
      <c r="A10123" s="71">
        <v>41069</v>
      </c>
      <c r="B10123" s="70" t="s">
        <v>9461</v>
      </c>
      <c r="C10123" s="71" t="s">
        <v>6388</v>
      </c>
      <c r="D10123" s="72">
        <v>2028.4</v>
      </c>
    </row>
    <row r="10124" spans="1:4" x14ac:dyDescent="0.25">
      <c r="A10124" s="71">
        <v>10422</v>
      </c>
      <c r="B10124" s="70" t="s">
        <v>9462</v>
      </c>
      <c r="C10124" s="71" t="s">
        <v>14</v>
      </c>
      <c r="D10124" s="72">
        <v>415.04</v>
      </c>
    </row>
    <row r="10125" spans="1:4" x14ac:dyDescent="0.25">
      <c r="A10125" s="71">
        <v>44019</v>
      </c>
      <c r="B10125" s="70" t="s">
        <v>9463</v>
      </c>
      <c r="C10125" s="71" t="s">
        <v>14</v>
      </c>
      <c r="D10125" s="72">
        <v>574.51</v>
      </c>
    </row>
    <row r="10126" spans="1:4" x14ac:dyDescent="0.25">
      <c r="A10126" s="71">
        <v>36520</v>
      </c>
      <c r="B10126" s="70" t="s">
        <v>9464</v>
      </c>
      <c r="C10126" s="71" t="s">
        <v>14</v>
      </c>
      <c r="D10126" s="72">
        <v>698.54</v>
      </c>
    </row>
    <row r="10127" spans="1:4" x14ac:dyDescent="0.25">
      <c r="A10127" s="71">
        <v>42319</v>
      </c>
      <c r="B10127" s="70" t="s">
        <v>9465</v>
      </c>
      <c r="C10127" s="71" t="s">
        <v>14</v>
      </c>
      <c r="D10127" s="72">
        <v>625.92999999999995</v>
      </c>
    </row>
    <row r="10128" spans="1:4" x14ac:dyDescent="0.25">
      <c r="A10128" s="71">
        <v>10420</v>
      </c>
      <c r="B10128" s="70" t="s">
        <v>9466</v>
      </c>
      <c r="C10128" s="71" t="s">
        <v>14</v>
      </c>
      <c r="D10128" s="72">
        <v>222.04</v>
      </c>
    </row>
    <row r="10129" spans="1:4" x14ac:dyDescent="0.25">
      <c r="A10129" s="71">
        <v>10421</v>
      </c>
      <c r="B10129" s="70" t="s">
        <v>9467</v>
      </c>
      <c r="C10129" s="71" t="s">
        <v>14</v>
      </c>
      <c r="D10129" s="72">
        <v>243.99</v>
      </c>
    </row>
    <row r="10130" spans="1:4" x14ac:dyDescent="0.25">
      <c r="A10130" s="71">
        <v>11786</v>
      </c>
      <c r="B10130" s="70" t="s">
        <v>9468</v>
      </c>
      <c r="C10130" s="71" t="s">
        <v>14</v>
      </c>
      <c r="D10130" s="72">
        <v>491.98</v>
      </c>
    </row>
    <row r="10131" spans="1:4" x14ac:dyDescent="0.25">
      <c r="A10131" s="71">
        <v>45195</v>
      </c>
      <c r="B10131" s="70" t="s">
        <v>19606</v>
      </c>
      <c r="C10131" s="71" t="s">
        <v>14</v>
      </c>
      <c r="D10131" s="72">
        <v>4006.86</v>
      </c>
    </row>
    <row r="10132" spans="1:4" x14ac:dyDescent="0.25">
      <c r="A10132" s="71">
        <v>45226</v>
      </c>
      <c r="B10132" s="70" t="s">
        <v>19607</v>
      </c>
      <c r="C10132" s="71" t="s">
        <v>14</v>
      </c>
      <c r="D10132" s="72"/>
    </row>
    <row r="10133" spans="1:4" x14ac:dyDescent="0.25">
      <c r="A10133" s="71">
        <v>4815</v>
      </c>
      <c r="B10133" s="70" t="s">
        <v>9469</v>
      </c>
      <c r="C10133" s="71" t="s">
        <v>14</v>
      </c>
      <c r="D10133" s="72">
        <v>10.97</v>
      </c>
    </row>
    <row r="10134" spans="1:4" x14ac:dyDescent="0.25">
      <c r="A10134" s="71">
        <v>541</v>
      </c>
      <c r="B10134" s="70" t="s">
        <v>9470</v>
      </c>
      <c r="C10134" s="71" t="s">
        <v>14</v>
      </c>
      <c r="D10134" s="72">
        <v>260.89999999999998</v>
      </c>
    </row>
    <row r="10135" spans="1:4" x14ac:dyDescent="0.25">
      <c r="A10135" s="71">
        <v>542</v>
      </c>
      <c r="B10135" s="70" t="s">
        <v>9471</v>
      </c>
      <c r="C10135" s="71" t="s">
        <v>14</v>
      </c>
      <c r="D10135" s="72">
        <v>327.04000000000002</v>
      </c>
    </row>
    <row r="10136" spans="1:4" x14ac:dyDescent="0.25">
      <c r="A10136" s="71">
        <v>540</v>
      </c>
      <c r="B10136" s="70" t="s">
        <v>9472</v>
      </c>
      <c r="C10136" s="71" t="s">
        <v>14</v>
      </c>
      <c r="D10136" s="72">
        <v>736.98</v>
      </c>
    </row>
    <row r="10137" spans="1:4" x14ac:dyDescent="0.25">
      <c r="A10137" s="71">
        <v>38364</v>
      </c>
      <c r="B10137" s="70" t="s">
        <v>9473</v>
      </c>
      <c r="C10137" s="71" t="s">
        <v>14</v>
      </c>
      <c r="D10137" s="72">
        <v>932.91</v>
      </c>
    </row>
    <row r="10138" spans="1:4" x14ac:dyDescent="0.25">
      <c r="A10138" s="71">
        <v>11692</v>
      </c>
      <c r="B10138" s="70" t="s">
        <v>9474</v>
      </c>
      <c r="C10138" s="71" t="s">
        <v>37</v>
      </c>
      <c r="D10138" s="72">
        <v>721.7</v>
      </c>
    </row>
    <row r="10139" spans="1:4" x14ac:dyDescent="0.25">
      <c r="A10139" s="71">
        <v>1746</v>
      </c>
      <c r="B10139" s="70" t="s">
        <v>9475</v>
      </c>
      <c r="C10139" s="71" t="s">
        <v>14</v>
      </c>
      <c r="D10139" s="72">
        <v>254.5</v>
      </c>
    </row>
    <row r="10140" spans="1:4" x14ac:dyDescent="0.25">
      <c r="A10140" s="71">
        <v>1748</v>
      </c>
      <c r="B10140" s="70" t="s">
        <v>9476</v>
      </c>
      <c r="C10140" s="71" t="s">
        <v>14</v>
      </c>
      <c r="D10140" s="72">
        <v>338.42</v>
      </c>
    </row>
    <row r="10141" spans="1:4" x14ac:dyDescent="0.25">
      <c r="A10141" s="71">
        <v>1749</v>
      </c>
      <c r="B10141" s="70" t="s">
        <v>9477</v>
      </c>
      <c r="C10141" s="71" t="s">
        <v>14</v>
      </c>
      <c r="D10141" s="72">
        <v>490.31</v>
      </c>
    </row>
    <row r="10142" spans="1:4" x14ac:dyDescent="0.25">
      <c r="A10142" s="71">
        <v>37412</v>
      </c>
      <c r="B10142" s="70" t="s">
        <v>9478</v>
      </c>
      <c r="C10142" s="71" t="s">
        <v>14</v>
      </c>
      <c r="D10142" s="72">
        <v>248.77</v>
      </c>
    </row>
    <row r="10143" spans="1:4" x14ac:dyDescent="0.25">
      <c r="A10143" s="71">
        <v>1745</v>
      </c>
      <c r="B10143" s="70" t="s">
        <v>9479</v>
      </c>
      <c r="C10143" s="71" t="s">
        <v>14</v>
      </c>
      <c r="D10143" s="72">
        <v>295.82</v>
      </c>
    </row>
    <row r="10144" spans="1:4" x14ac:dyDescent="0.25">
      <c r="A10144" s="71">
        <v>1750</v>
      </c>
      <c r="B10144" s="70" t="s">
        <v>9480</v>
      </c>
      <c r="C10144" s="71" t="s">
        <v>14</v>
      </c>
      <c r="D10144" s="72">
        <v>691.3</v>
      </c>
    </row>
    <row r="10145" spans="1:4" x14ac:dyDescent="0.25">
      <c r="A10145" s="71">
        <v>11687</v>
      </c>
      <c r="B10145" s="70" t="s">
        <v>9481</v>
      </c>
      <c r="C10145" s="71" t="s">
        <v>16</v>
      </c>
      <c r="D10145" s="72">
        <v>1101.45</v>
      </c>
    </row>
    <row r="10146" spans="1:4" x14ac:dyDescent="0.25">
      <c r="A10146" s="71">
        <v>11689</v>
      </c>
      <c r="B10146" s="70" t="s">
        <v>9482</v>
      </c>
      <c r="C10146" s="71" t="s">
        <v>16</v>
      </c>
      <c r="D10146" s="72">
        <v>1380.05</v>
      </c>
    </row>
    <row r="10147" spans="1:4" x14ac:dyDescent="0.25">
      <c r="A10147" s="71">
        <v>11693</v>
      </c>
      <c r="B10147" s="70" t="s">
        <v>9483</v>
      </c>
      <c r="C10147" s="71" t="s">
        <v>37</v>
      </c>
      <c r="D10147" s="72">
        <v>289.27999999999997</v>
      </c>
    </row>
    <row r="10148" spans="1:4" x14ac:dyDescent="0.25">
      <c r="A10148" s="71">
        <v>36215</v>
      </c>
      <c r="B10148" s="70" t="s">
        <v>9484</v>
      </c>
      <c r="C10148" s="71" t="s">
        <v>14</v>
      </c>
      <c r="D10148" s="72"/>
    </row>
    <row r="10149" spans="1:4" x14ac:dyDescent="0.25">
      <c r="A10149" s="71">
        <v>42439</v>
      </c>
      <c r="B10149" s="70" t="s">
        <v>9485</v>
      </c>
      <c r="C10149" s="71" t="s">
        <v>14</v>
      </c>
      <c r="D10149" s="72"/>
    </row>
    <row r="10150" spans="1:4" x14ac:dyDescent="0.25">
      <c r="A10150" s="71">
        <v>38381</v>
      </c>
      <c r="B10150" s="70" t="s">
        <v>9486</v>
      </c>
      <c r="C10150" s="71" t="s">
        <v>14</v>
      </c>
      <c r="D10150" s="72"/>
    </row>
    <row r="10151" spans="1:4" x14ac:dyDescent="0.25">
      <c r="A10151" s="71">
        <v>39621</v>
      </c>
      <c r="B10151" s="70" t="s">
        <v>9487</v>
      </c>
      <c r="C10151" s="71" t="s">
        <v>9488</v>
      </c>
      <c r="D10151" s="72">
        <v>1184.74</v>
      </c>
    </row>
    <row r="10152" spans="1:4" x14ac:dyDescent="0.25">
      <c r="A10152" s="71">
        <v>39624</v>
      </c>
      <c r="B10152" s="70" t="s">
        <v>9489</v>
      </c>
      <c r="C10152" s="71" t="s">
        <v>9488</v>
      </c>
      <c r="D10152" s="72">
        <v>1306.9000000000001</v>
      </c>
    </row>
    <row r="10153" spans="1:4" x14ac:dyDescent="0.25">
      <c r="A10153" s="71">
        <v>39615</v>
      </c>
      <c r="B10153" s="70" t="s">
        <v>9490</v>
      </c>
      <c r="C10153" s="71" t="s">
        <v>14</v>
      </c>
      <c r="D10153" s="72">
        <v>528.11</v>
      </c>
    </row>
    <row r="10154" spans="1:4" x14ac:dyDescent="0.25">
      <c r="A10154" s="71">
        <v>39620</v>
      </c>
      <c r="B10154" s="70" t="s">
        <v>9491</v>
      </c>
      <c r="C10154" s="71" t="s">
        <v>14</v>
      </c>
      <c r="D10154" s="72">
        <v>806.56</v>
      </c>
    </row>
    <row r="10155" spans="1:4" x14ac:dyDescent="0.25">
      <c r="A10155" s="71">
        <v>39623</v>
      </c>
      <c r="B10155" s="70" t="s">
        <v>9492</v>
      </c>
      <c r="C10155" s="71" t="s">
        <v>14</v>
      </c>
      <c r="D10155" s="72">
        <v>863.9</v>
      </c>
    </row>
    <row r="10156" spans="1:4" x14ac:dyDescent="0.25">
      <c r="A10156" s="71">
        <v>546</v>
      </c>
      <c r="B10156" s="70" t="s">
        <v>9493</v>
      </c>
      <c r="C10156" s="71" t="s">
        <v>66</v>
      </c>
      <c r="D10156" s="72">
        <v>10.42</v>
      </c>
    </row>
    <row r="10157" spans="1:4" x14ac:dyDescent="0.25">
      <c r="A10157" s="71">
        <v>566</v>
      </c>
      <c r="B10157" s="70" t="s">
        <v>9494</v>
      </c>
      <c r="C10157" s="71" t="s">
        <v>16</v>
      </c>
      <c r="D10157" s="72">
        <v>4.9400000000000004</v>
      </c>
    </row>
    <row r="10158" spans="1:4" x14ac:dyDescent="0.25">
      <c r="A10158" s="71">
        <v>565</v>
      </c>
      <c r="B10158" s="70" t="s">
        <v>9495</v>
      </c>
      <c r="C10158" s="71" t="s">
        <v>16</v>
      </c>
      <c r="D10158" s="72">
        <v>18.02</v>
      </c>
    </row>
    <row r="10159" spans="1:4" x14ac:dyDescent="0.25">
      <c r="A10159" s="71">
        <v>555</v>
      </c>
      <c r="B10159" s="70" t="s">
        <v>9496</v>
      </c>
      <c r="C10159" s="71" t="s">
        <v>16</v>
      </c>
      <c r="D10159" s="72">
        <v>12.78</v>
      </c>
    </row>
    <row r="10160" spans="1:4" x14ac:dyDescent="0.25">
      <c r="A10160" s="71">
        <v>557</v>
      </c>
      <c r="B10160" s="70" t="s">
        <v>9497</v>
      </c>
      <c r="C10160" s="71" t="s">
        <v>16</v>
      </c>
      <c r="D10160" s="72">
        <v>40.090000000000003</v>
      </c>
    </row>
    <row r="10161" spans="1:4" x14ac:dyDescent="0.25">
      <c r="A10161" s="71">
        <v>552</v>
      </c>
      <c r="B10161" s="70" t="s">
        <v>9498</v>
      </c>
      <c r="C10161" s="71" t="s">
        <v>16</v>
      </c>
      <c r="D10161" s="72">
        <v>19.89</v>
      </c>
    </row>
    <row r="10162" spans="1:4" x14ac:dyDescent="0.25">
      <c r="A10162" s="71">
        <v>563</v>
      </c>
      <c r="B10162" s="70" t="s">
        <v>9499</v>
      </c>
      <c r="C10162" s="71" t="s">
        <v>16</v>
      </c>
      <c r="D10162" s="72">
        <v>29.89</v>
      </c>
    </row>
    <row r="10163" spans="1:4" x14ac:dyDescent="0.25">
      <c r="A10163" s="71">
        <v>549</v>
      </c>
      <c r="B10163" s="70" t="s">
        <v>9500</v>
      </c>
      <c r="C10163" s="71" t="s">
        <v>16</v>
      </c>
      <c r="D10163" s="72">
        <v>53.8</v>
      </c>
    </row>
    <row r="10164" spans="1:4" x14ac:dyDescent="0.25">
      <c r="A10164" s="71">
        <v>551</v>
      </c>
      <c r="B10164" s="70" t="s">
        <v>9501</v>
      </c>
      <c r="C10164" s="71" t="s">
        <v>16</v>
      </c>
      <c r="D10164" s="72">
        <v>106.52</v>
      </c>
    </row>
    <row r="10165" spans="1:4" x14ac:dyDescent="0.25">
      <c r="A10165" s="71">
        <v>559</v>
      </c>
      <c r="B10165" s="70" t="s">
        <v>9502</v>
      </c>
      <c r="C10165" s="71" t="s">
        <v>16</v>
      </c>
      <c r="D10165" s="72">
        <v>26.63</v>
      </c>
    </row>
    <row r="10166" spans="1:4" x14ac:dyDescent="0.25">
      <c r="A10166" s="71">
        <v>560</v>
      </c>
      <c r="B10166" s="70" t="s">
        <v>9503</v>
      </c>
      <c r="C10166" s="71" t="s">
        <v>16</v>
      </c>
      <c r="D10166" s="72">
        <v>33.31</v>
      </c>
    </row>
    <row r="10167" spans="1:4" x14ac:dyDescent="0.25">
      <c r="A10167" s="71">
        <v>547</v>
      </c>
      <c r="B10167" s="70" t="s">
        <v>9504</v>
      </c>
      <c r="C10167" s="71" t="s">
        <v>16</v>
      </c>
      <c r="D10167" s="72">
        <v>39.89</v>
      </c>
    </row>
    <row r="10168" spans="1:4" x14ac:dyDescent="0.25">
      <c r="A10168" s="71">
        <v>36207</v>
      </c>
      <c r="B10168" s="70" t="s">
        <v>9505</v>
      </c>
      <c r="C10168" s="71" t="s">
        <v>14</v>
      </c>
      <c r="D10168" s="72"/>
    </row>
    <row r="10169" spans="1:4" x14ac:dyDescent="0.25">
      <c r="A10169" s="71">
        <v>36209</v>
      </c>
      <c r="B10169" s="70" t="s">
        <v>9506</v>
      </c>
      <c r="C10169" s="71" t="s">
        <v>14</v>
      </c>
      <c r="D10169" s="72"/>
    </row>
    <row r="10170" spans="1:4" x14ac:dyDescent="0.25">
      <c r="A10170" s="71">
        <v>36210</v>
      </c>
      <c r="B10170" s="70" t="s">
        <v>9507</v>
      </c>
      <c r="C10170" s="71" t="s">
        <v>14</v>
      </c>
      <c r="D10170" s="72"/>
    </row>
    <row r="10171" spans="1:4" x14ac:dyDescent="0.25">
      <c r="A10171" s="71">
        <v>36204</v>
      </c>
      <c r="B10171" s="70" t="s">
        <v>9508</v>
      </c>
      <c r="C10171" s="71" t="s">
        <v>14</v>
      </c>
      <c r="D10171" s="72"/>
    </row>
    <row r="10172" spans="1:4" x14ac:dyDescent="0.25">
      <c r="A10172" s="71">
        <v>36205</v>
      </c>
      <c r="B10172" s="70" t="s">
        <v>9509</v>
      </c>
      <c r="C10172" s="71" t="s">
        <v>14</v>
      </c>
      <c r="D10172" s="72"/>
    </row>
    <row r="10173" spans="1:4" x14ac:dyDescent="0.25">
      <c r="A10173" s="71">
        <v>36081</v>
      </c>
      <c r="B10173" s="70" t="s">
        <v>9510</v>
      </c>
      <c r="C10173" s="71" t="s">
        <v>14</v>
      </c>
      <c r="D10173" s="72"/>
    </row>
    <row r="10174" spans="1:4" x14ac:dyDescent="0.25">
      <c r="A10174" s="71">
        <v>36206</v>
      </c>
      <c r="B10174" s="70" t="s">
        <v>9511</v>
      </c>
      <c r="C10174" s="71" t="s">
        <v>14</v>
      </c>
      <c r="D10174" s="72"/>
    </row>
    <row r="10175" spans="1:4" x14ac:dyDescent="0.25">
      <c r="A10175" s="71">
        <v>36218</v>
      </c>
      <c r="B10175" s="70" t="s">
        <v>9512</v>
      </c>
      <c r="C10175" s="71" t="s">
        <v>14</v>
      </c>
      <c r="D10175" s="72"/>
    </row>
    <row r="10176" spans="1:4" x14ac:dyDescent="0.25">
      <c r="A10176" s="71">
        <v>36220</v>
      </c>
      <c r="B10176" s="70" t="s">
        <v>9513</v>
      </c>
      <c r="C10176" s="71" t="s">
        <v>14</v>
      </c>
      <c r="D10176" s="72"/>
    </row>
    <row r="10177" spans="1:4" x14ac:dyDescent="0.25">
      <c r="A10177" s="71">
        <v>36080</v>
      </c>
      <c r="B10177" s="70" t="s">
        <v>9514</v>
      </c>
      <c r="C10177" s="71" t="s">
        <v>14</v>
      </c>
      <c r="D10177" s="72"/>
    </row>
    <row r="10178" spans="1:4" x14ac:dyDescent="0.25">
      <c r="A10178" s="71">
        <v>36223</v>
      </c>
      <c r="B10178" s="70" t="s">
        <v>9515</v>
      </c>
      <c r="C10178" s="71" t="s">
        <v>14</v>
      </c>
      <c r="D10178" s="72"/>
    </row>
    <row r="10179" spans="1:4" x14ac:dyDescent="0.25">
      <c r="A10179" s="71">
        <v>38127</v>
      </c>
      <c r="B10179" s="70" t="s">
        <v>9516</v>
      </c>
      <c r="C10179" s="71" t="s">
        <v>14</v>
      </c>
      <c r="D10179" s="72">
        <v>472.97</v>
      </c>
    </row>
    <row r="10180" spans="1:4" x14ac:dyDescent="0.25">
      <c r="A10180" s="71">
        <v>38060</v>
      </c>
      <c r="B10180" s="70" t="s">
        <v>9517</v>
      </c>
      <c r="C10180" s="71" t="s">
        <v>14</v>
      </c>
      <c r="D10180" s="72">
        <v>60.41</v>
      </c>
    </row>
    <row r="10181" spans="1:4" x14ac:dyDescent="0.25">
      <c r="A10181" s="71">
        <v>10956</v>
      </c>
      <c r="B10181" s="70" t="s">
        <v>9518</v>
      </c>
      <c r="C10181" s="71" t="s">
        <v>14</v>
      </c>
      <c r="D10181" s="72">
        <v>66.25</v>
      </c>
    </row>
    <row r="10182" spans="1:4" x14ac:dyDescent="0.25">
      <c r="A10182" s="71">
        <v>39380</v>
      </c>
      <c r="B10182" s="70" t="s">
        <v>9519</v>
      </c>
      <c r="C10182" s="71" t="s">
        <v>14</v>
      </c>
      <c r="D10182" s="72"/>
    </row>
    <row r="10183" spans="1:4" x14ac:dyDescent="0.25">
      <c r="A10183" s="71">
        <v>44172</v>
      </c>
      <c r="B10183" s="70" t="s">
        <v>9520</v>
      </c>
      <c r="C10183" s="71" t="s">
        <v>14</v>
      </c>
      <c r="D10183" s="72"/>
    </row>
    <row r="10184" spans="1:4" x14ac:dyDescent="0.25">
      <c r="A10184" s="71">
        <v>37597</v>
      </c>
      <c r="B10184" s="70" t="s">
        <v>9521</v>
      </c>
      <c r="C10184" s="71" t="s">
        <v>14</v>
      </c>
      <c r="D10184" s="72"/>
    </row>
    <row r="10185" spans="1:4" x14ac:dyDescent="0.25">
      <c r="A10185" s="71">
        <v>183</v>
      </c>
      <c r="B10185" s="70" t="s">
        <v>9522</v>
      </c>
      <c r="C10185" s="71" t="s">
        <v>9523</v>
      </c>
      <c r="D10185" s="72">
        <v>230</v>
      </c>
    </row>
    <row r="10186" spans="1:4" x14ac:dyDescent="0.25">
      <c r="A10186" s="71">
        <v>184</v>
      </c>
      <c r="B10186" s="70" t="s">
        <v>9524</v>
      </c>
      <c r="C10186" s="71" t="s">
        <v>9523</v>
      </c>
      <c r="D10186" s="72">
        <v>142.44999999999999</v>
      </c>
    </row>
    <row r="10187" spans="1:4" x14ac:dyDescent="0.25">
      <c r="A10187" s="71">
        <v>181</v>
      </c>
      <c r="B10187" s="70" t="s">
        <v>9525</v>
      </c>
      <c r="C10187" s="71" t="s">
        <v>9523</v>
      </c>
      <c r="D10187" s="72">
        <v>307.16000000000003</v>
      </c>
    </row>
    <row r="10188" spans="1:4" x14ac:dyDescent="0.25">
      <c r="A10188" s="71">
        <v>20001</v>
      </c>
      <c r="B10188" s="70" t="s">
        <v>9526</v>
      </c>
      <c r="C10188" s="71" t="s">
        <v>9523</v>
      </c>
      <c r="D10188" s="72">
        <v>178.06</v>
      </c>
    </row>
    <row r="10189" spans="1:4" x14ac:dyDescent="0.25">
      <c r="A10189" s="71">
        <v>39837</v>
      </c>
      <c r="B10189" s="70" t="s">
        <v>9527</v>
      </c>
      <c r="C10189" s="71" t="s">
        <v>9523</v>
      </c>
      <c r="D10189" s="72">
        <v>374.15</v>
      </c>
    </row>
    <row r="10190" spans="1:4" x14ac:dyDescent="0.25">
      <c r="A10190" s="71">
        <v>43366</v>
      </c>
      <c r="B10190" s="70" t="s">
        <v>19608</v>
      </c>
      <c r="C10190" s="71" t="s">
        <v>66</v>
      </c>
      <c r="D10190" s="72"/>
    </row>
    <row r="10191" spans="1:4" x14ac:dyDescent="0.25">
      <c r="A10191" s="71">
        <v>10535</v>
      </c>
      <c r="B10191" s="70" t="s">
        <v>9528</v>
      </c>
      <c r="C10191" s="71" t="s">
        <v>14</v>
      </c>
      <c r="D10191" s="72">
        <v>4790.01</v>
      </c>
    </row>
    <row r="10192" spans="1:4" x14ac:dyDescent="0.25">
      <c r="A10192" s="71">
        <v>10537</v>
      </c>
      <c r="B10192" s="70" t="s">
        <v>9529</v>
      </c>
      <c r="C10192" s="71" t="s">
        <v>14</v>
      </c>
      <c r="D10192" s="72">
        <v>6532.27</v>
      </c>
    </row>
    <row r="10193" spans="1:4" x14ac:dyDescent="0.25">
      <c r="A10193" s="71">
        <v>13891</v>
      </c>
      <c r="B10193" s="70" t="s">
        <v>9530</v>
      </c>
      <c r="C10193" s="71" t="s">
        <v>14</v>
      </c>
      <c r="D10193" s="72">
        <v>5991.57</v>
      </c>
    </row>
    <row r="10194" spans="1:4" x14ac:dyDescent="0.25">
      <c r="A10194" s="71">
        <v>44492</v>
      </c>
      <c r="B10194" s="70" t="s">
        <v>19609</v>
      </c>
      <c r="C10194" s="71" t="s">
        <v>14</v>
      </c>
      <c r="D10194" s="72">
        <v>26060.9</v>
      </c>
    </row>
    <row r="10195" spans="1:4" x14ac:dyDescent="0.25">
      <c r="A10195" s="71">
        <v>36396</v>
      </c>
      <c r="B10195" s="70" t="s">
        <v>9531</v>
      </c>
      <c r="C10195" s="71" t="s">
        <v>14</v>
      </c>
      <c r="D10195" s="72">
        <v>5480.09</v>
      </c>
    </row>
    <row r="10196" spans="1:4" x14ac:dyDescent="0.25">
      <c r="A10196" s="71">
        <v>36397</v>
      </c>
      <c r="B10196" s="70" t="s">
        <v>9532</v>
      </c>
      <c r="C10196" s="71" t="s">
        <v>14</v>
      </c>
      <c r="D10196" s="72">
        <v>19484.78</v>
      </c>
    </row>
    <row r="10197" spans="1:4" x14ac:dyDescent="0.25">
      <c r="A10197" s="71">
        <v>36398</v>
      </c>
      <c r="B10197" s="70" t="s">
        <v>9533</v>
      </c>
      <c r="C10197" s="71" t="s">
        <v>14</v>
      </c>
      <c r="D10197" s="72">
        <v>23682.13</v>
      </c>
    </row>
    <row r="10198" spans="1:4" x14ac:dyDescent="0.25">
      <c r="A10198" s="71">
        <v>647</v>
      </c>
      <c r="B10198" s="70" t="s">
        <v>9534</v>
      </c>
      <c r="C10198" s="71" t="s">
        <v>44</v>
      </c>
      <c r="D10198" s="72">
        <v>9.0500000000000007</v>
      </c>
    </row>
    <row r="10199" spans="1:4" x14ac:dyDescent="0.25">
      <c r="A10199" s="71">
        <v>40920</v>
      </c>
      <c r="B10199" s="70" t="s">
        <v>9535</v>
      </c>
      <c r="C10199" s="71" t="s">
        <v>6388</v>
      </c>
      <c r="D10199" s="72">
        <v>1991</v>
      </c>
    </row>
    <row r="10200" spans="1:4" x14ac:dyDescent="0.25">
      <c r="A10200" s="71">
        <v>715</v>
      </c>
      <c r="B10200" s="70" t="s">
        <v>9536</v>
      </c>
      <c r="C10200" s="71" t="s">
        <v>14</v>
      </c>
      <c r="D10200" s="72"/>
    </row>
    <row r="10201" spans="1:4" x14ac:dyDescent="0.25">
      <c r="A10201" s="71">
        <v>716</v>
      </c>
      <c r="B10201" s="70" t="s">
        <v>9537</v>
      </c>
      <c r="C10201" s="71" t="s">
        <v>14</v>
      </c>
      <c r="D10201" s="72"/>
    </row>
    <row r="10202" spans="1:4" x14ac:dyDescent="0.25">
      <c r="A10202" s="71">
        <v>7270</v>
      </c>
      <c r="B10202" s="70" t="s">
        <v>9538</v>
      </c>
      <c r="C10202" s="71" t="s">
        <v>14</v>
      </c>
      <c r="D10202" s="72">
        <v>0.92</v>
      </c>
    </row>
    <row r="10203" spans="1:4" x14ac:dyDescent="0.25">
      <c r="A10203" s="71">
        <v>44460</v>
      </c>
      <c r="B10203" s="70" t="s">
        <v>9539</v>
      </c>
      <c r="C10203" s="71" t="s">
        <v>14</v>
      </c>
      <c r="D10203" s="72">
        <v>1.55</v>
      </c>
    </row>
    <row r="10204" spans="1:4" x14ac:dyDescent="0.25">
      <c r="A10204" s="71">
        <v>44461</v>
      </c>
      <c r="B10204" s="70" t="s">
        <v>9540</v>
      </c>
      <c r="C10204" s="71" t="s">
        <v>14</v>
      </c>
      <c r="D10204" s="72">
        <v>2.12</v>
      </c>
    </row>
    <row r="10205" spans="1:4" x14ac:dyDescent="0.25">
      <c r="A10205" s="71">
        <v>7267</v>
      </c>
      <c r="B10205" s="70" t="s">
        <v>9541</v>
      </c>
      <c r="C10205" s="71" t="s">
        <v>14</v>
      </c>
      <c r="D10205" s="72">
        <v>0.78</v>
      </c>
    </row>
    <row r="10206" spans="1:4" x14ac:dyDescent="0.25">
      <c r="A10206" s="71">
        <v>44458</v>
      </c>
      <c r="B10206" s="70" t="s">
        <v>9542</v>
      </c>
      <c r="C10206" s="71" t="s">
        <v>14</v>
      </c>
      <c r="D10206" s="72">
        <v>0.95</v>
      </c>
    </row>
    <row r="10207" spans="1:4" x14ac:dyDescent="0.25">
      <c r="A10207" s="71">
        <v>44457</v>
      </c>
      <c r="B10207" s="70" t="s">
        <v>9543</v>
      </c>
      <c r="C10207" s="71" t="s">
        <v>14</v>
      </c>
      <c r="D10207" s="72">
        <v>1.83</v>
      </c>
    </row>
    <row r="10208" spans="1:4" x14ac:dyDescent="0.25">
      <c r="A10208" s="71">
        <v>7271</v>
      </c>
      <c r="B10208" s="70" t="s">
        <v>9544</v>
      </c>
      <c r="C10208" s="71" t="s">
        <v>14</v>
      </c>
      <c r="D10208" s="72">
        <v>0.99</v>
      </c>
    </row>
    <row r="10209" spans="1:4" x14ac:dyDescent="0.25">
      <c r="A10209" s="71">
        <v>7268</v>
      </c>
      <c r="B10209" s="70" t="s">
        <v>9545</v>
      </c>
      <c r="C10209" s="71" t="s">
        <v>14</v>
      </c>
      <c r="D10209" s="72">
        <v>1.54</v>
      </c>
    </row>
    <row r="10210" spans="1:4" x14ac:dyDescent="0.25">
      <c r="A10210" s="71">
        <v>44459</v>
      </c>
      <c r="B10210" s="70" t="s">
        <v>9546</v>
      </c>
      <c r="C10210" s="71" t="s">
        <v>14</v>
      </c>
      <c r="D10210" s="72">
        <v>1</v>
      </c>
    </row>
    <row r="10211" spans="1:4" x14ac:dyDescent="0.25">
      <c r="A10211" s="71">
        <v>44462</v>
      </c>
      <c r="B10211" s="70" t="s">
        <v>9547</v>
      </c>
      <c r="C10211" s="71" t="s">
        <v>14</v>
      </c>
      <c r="D10211" s="72">
        <v>1.76</v>
      </c>
    </row>
    <row r="10212" spans="1:4" x14ac:dyDescent="0.25">
      <c r="A10212" s="71">
        <v>44463</v>
      </c>
      <c r="B10212" s="70" t="s">
        <v>9548</v>
      </c>
      <c r="C10212" s="71" t="s">
        <v>14</v>
      </c>
      <c r="D10212" s="72">
        <v>2.27</v>
      </c>
    </row>
    <row r="10213" spans="1:4" x14ac:dyDescent="0.25">
      <c r="A10213" s="71">
        <v>44464</v>
      </c>
      <c r="B10213" s="70" t="s">
        <v>9549</v>
      </c>
      <c r="C10213" s="71" t="s">
        <v>14</v>
      </c>
      <c r="D10213" s="72">
        <v>2.35</v>
      </c>
    </row>
    <row r="10214" spans="1:4" x14ac:dyDescent="0.25">
      <c r="A10214" s="71">
        <v>44465</v>
      </c>
      <c r="B10214" s="70" t="s">
        <v>9550</v>
      </c>
      <c r="C10214" s="71" t="s">
        <v>14</v>
      </c>
      <c r="D10214" s="72">
        <v>3.23</v>
      </c>
    </row>
    <row r="10215" spans="1:4" x14ac:dyDescent="0.25">
      <c r="A10215" s="71">
        <v>38783</v>
      </c>
      <c r="B10215" s="70" t="s">
        <v>9551</v>
      </c>
      <c r="C10215" s="71" t="s">
        <v>14</v>
      </c>
      <c r="D10215" s="72">
        <v>1.1299999999999999</v>
      </c>
    </row>
    <row r="10216" spans="1:4" x14ac:dyDescent="0.25">
      <c r="A10216" s="71">
        <v>44466</v>
      </c>
      <c r="B10216" s="70" t="s">
        <v>9552</v>
      </c>
      <c r="C10216" s="71" t="s">
        <v>14</v>
      </c>
      <c r="D10216" s="72">
        <v>2.2999999999999998</v>
      </c>
    </row>
    <row r="10217" spans="1:4" x14ac:dyDescent="0.25">
      <c r="A10217" s="71">
        <v>44467</v>
      </c>
      <c r="B10217" s="70" t="s">
        <v>9553</v>
      </c>
      <c r="C10217" s="71" t="s">
        <v>14</v>
      </c>
      <c r="D10217" s="72">
        <v>2.76</v>
      </c>
    </row>
    <row r="10218" spans="1:4" x14ac:dyDescent="0.25">
      <c r="A10218" s="71">
        <v>44468</v>
      </c>
      <c r="B10218" s="70" t="s">
        <v>9554</v>
      </c>
      <c r="C10218" s="71" t="s">
        <v>14</v>
      </c>
      <c r="D10218" s="72">
        <v>2.4</v>
      </c>
    </row>
    <row r="10219" spans="1:4" x14ac:dyDescent="0.25">
      <c r="A10219" s="71">
        <v>37593</v>
      </c>
      <c r="B10219" s="70" t="s">
        <v>9555</v>
      </c>
      <c r="C10219" s="71" t="s">
        <v>14</v>
      </c>
      <c r="D10219" s="72">
        <v>3.09</v>
      </c>
    </row>
    <row r="10220" spans="1:4" x14ac:dyDescent="0.25">
      <c r="A10220" s="71">
        <v>37594</v>
      </c>
      <c r="B10220" s="70" t="s">
        <v>9556</v>
      </c>
      <c r="C10220" s="71" t="s">
        <v>14</v>
      </c>
      <c r="D10220" s="72">
        <v>3.67</v>
      </c>
    </row>
    <row r="10221" spans="1:4" x14ac:dyDescent="0.25">
      <c r="A10221" s="71">
        <v>37592</v>
      </c>
      <c r="B10221" s="70" t="s">
        <v>9557</v>
      </c>
      <c r="C10221" s="71" t="s">
        <v>14</v>
      </c>
      <c r="D10221" s="72">
        <v>2.44</v>
      </c>
    </row>
    <row r="10222" spans="1:4" x14ac:dyDescent="0.25">
      <c r="A10222" s="71">
        <v>41372</v>
      </c>
      <c r="B10222" s="70" t="s">
        <v>9558</v>
      </c>
      <c r="C10222" s="71" t="s">
        <v>37</v>
      </c>
      <c r="D10222" s="72"/>
    </row>
    <row r="10223" spans="1:4" x14ac:dyDescent="0.25">
      <c r="A10223" s="71">
        <v>41371</v>
      </c>
      <c r="B10223" s="70" t="s">
        <v>9559</v>
      </c>
      <c r="C10223" s="71" t="s">
        <v>37</v>
      </c>
      <c r="D10223" s="72"/>
    </row>
    <row r="10224" spans="1:4" x14ac:dyDescent="0.25">
      <c r="A10224" s="71">
        <v>34556</v>
      </c>
      <c r="B10224" s="70" t="s">
        <v>9560</v>
      </c>
      <c r="C10224" s="71" t="s">
        <v>14</v>
      </c>
      <c r="D10224" s="72">
        <v>5.55</v>
      </c>
    </row>
    <row r="10225" spans="1:4" x14ac:dyDescent="0.25">
      <c r="A10225" s="71">
        <v>37873</v>
      </c>
      <c r="B10225" s="70" t="s">
        <v>9561</v>
      </c>
      <c r="C10225" s="71" t="s">
        <v>14</v>
      </c>
      <c r="D10225" s="72">
        <v>5.65</v>
      </c>
    </row>
    <row r="10226" spans="1:4" x14ac:dyDescent="0.25">
      <c r="A10226" s="71">
        <v>34564</v>
      </c>
      <c r="B10226" s="70" t="s">
        <v>9562</v>
      </c>
      <c r="C10226" s="71" t="s">
        <v>14</v>
      </c>
      <c r="D10226" s="72">
        <v>5.91</v>
      </c>
    </row>
    <row r="10227" spans="1:4" x14ac:dyDescent="0.25">
      <c r="A10227" s="71">
        <v>34565</v>
      </c>
      <c r="B10227" s="70" t="s">
        <v>9563</v>
      </c>
      <c r="C10227" s="71" t="s">
        <v>14</v>
      </c>
      <c r="D10227" s="72">
        <v>6.25</v>
      </c>
    </row>
    <row r="10228" spans="1:4" x14ac:dyDescent="0.25">
      <c r="A10228" s="71">
        <v>38590</v>
      </c>
      <c r="B10228" s="70" t="s">
        <v>9564</v>
      </c>
      <c r="C10228" s="71" t="s">
        <v>14</v>
      </c>
      <c r="D10228" s="72">
        <v>4.62</v>
      </c>
    </row>
    <row r="10229" spans="1:4" x14ac:dyDescent="0.25">
      <c r="A10229" s="71">
        <v>34566</v>
      </c>
      <c r="B10229" s="70" t="s">
        <v>9565</v>
      </c>
      <c r="C10229" s="71" t="s">
        <v>14</v>
      </c>
      <c r="D10229" s="72">
        <v>4.8499999999999996</v>
      </c>
    </row>
    <row r="10230" spans="1:4" x14ac:dyDescent="0.25">
      <c r="A10230" s="71">
        <v>34567</v>
      </c>
      <c r="B10230" s="70" t="s">
        <v>9566</v>
      </c>
      <c r="C10230" s="71" t="s">
        <v>14</v>
      </c>
      <c r="D10230" s="72">
        <v>5.15</v>
      </c>
    </row>
    <row r="10231" spans="1:4" x14ac:dyDescent="0.25">
      <c r="A10231" s="71">
        <v>38591</v>
      </c>
      <c r="B10231" s="70" t="s">
        <v>9567</v>
      </c>
      <c r="C10231" s="71" t="s">
        <v>14</v>
      </c>
      <c r="D10231" s="72">
        <v>4.67</v>
      </c>
    </row>
    <row r="10232" spans="1:4" x14ac:dyDescent="0.25">
      <c r="A10232" s="71">
        <v>34568</v>
      </c>
      <c r="B10232" s="70" t="s">
        <v>9568</v>
      </c>
      <c r="C10232" s="71" t="s">
        <v>14</v>
      </c>
      <c r="D10232" s="72">
        <v>6.08</v>
      </c>
    </row>
    <row r="10233" spans="1:4" x14ac:dyDescent="0.25">
      <c r="A10233" s="71">
        <v>34569</v>
      </c>
      <c r="B10233" s="70" t="s">
        <v>9569</v>
      </c>
      <c r="C10233" s="71" t="s">
        <v>14</v>
      </c>
      <c r="D10233" s="72">
        <v>6.25</v>
      </c>
    </row>
    <row r="10234" spans="1:4" x14ac:dyDescent="0.25">
      <c r="A10234" s="71">
        <v>34570</v>
      </c>
      <c r="B10234" s="70" t="s">
        <v>9570</v>
      </c>
      <c r="C10234" s="71" t="s">
        <v>14</v>
      </c>
      <c r="D10234" s="72">
        <v>6.79</v>
      </c>
    </row>
    <row r="10235" spans="1:4" x14ac:dyDescent="0.25">
      <c r="A10235" s="71">
        <v>25070</v>
      </c>
      <c r="B10235" s="70" t="s">
        <v>9571</v>
      </c>
      <c r="C10235" s="71" t="s">
        <v>14</v>
      </c>
      <c r="D10235" s="72">
        <v>5.1100000000000003</v>
      </c>
    </row>
    <row r="10236" spans="1:4" x14ac:dyDescent="0.25">
      <c r="A10236" s="71">
        <v>34571</v>
      </c>
      <c r="B10236" s="70" t="s">
        <v>9572</v>
      </c>
      <c r="C10236" s="71" t="s">
        <v>14</v>
      </c>
      <c r="D10236" s="72">
        <v>5.16</v>
      </c>
    </row>
    <row r="10237" spans="1:4" x14ac:dyDescent="0.25">
      <c r="A10237" s="71">
        <v>34573</v>
      </c>
      <c r="B10237" s="70" t="s">
        <v>9573</v>
      </c>
      <c r="C10237" s="71" t="s">
        <v>14</v>
      </c>
      <c r="D10237" s="72">
        <v>5.43</v>
      </c>
    </row>
    <row r="10238" spans="1:4" x14ac:dyDescent="0.25">
      <c r="A10238" s="71">
        <v>37107</v>
      </c>
      <c r="B10238" s="70" t="s">
        <v>9574</v>
      </c>
      <c r="C10238" s="71" t="s">
        <v>14</v>
      </c>
      <c r="D10238" s="72">
        <v>7.17</v>
      </c>
    </row>
    <row r="10239" spans="1:4" x14ac:dyDescent="0.25">
      <c r="A10239" s="71">
        <v>34576</v>
      </c>
      <c r="B10239" s="70" t="s">
        <v>9575</v>
      </c>
      <c r="C10239" s="71" t="s">
        <v>14</v>
      </c>
      <c r="D10239" s="72">
        <v>7.91</v>
      </c>
    </row>
    <row r="10240" spans="1:4" x14ac:dyDescent="0.25">
      <c r="A10240" s="71">
        <v>34577</v>
      </c>
      <c r="B10240" s="70" t="s">
        <v>9576</v>
      </c>
      <c r="C10240" s="71" t="s">
        <v>14</v>
      </c>
      <c r="D10240" s="72">
        <v>8.25</v>
      </c>
    </row>
    <row r="10241" spans="1:4" x14ac:dyDescent="0.25">
      <c r="A10241" s="71">
        <v>34578</v>
      </c>
      <c r="B10241" s="70" t="s">
        <v>9577</v>
      </c>
      <c r="C10241" s="71" t="s">
        <v>14</v>
      </c>
      <c r="D10241" s="72">
        <v>8.9499999999999993</v>
      </c>
    </row>
    <row r="10242" spans="1:4" x14ac:dyDescent="0.25">
      <c r="A10242" s="71">
        <v>34579</v>
      </c>
      <c r="B10242" s="70" t="s">
        <v>9578</v>
      </c>
      <c r="C10242" s="71" t="s">
        <v>14</v>
      </c>
      <c r="D10242" s="72">
        <v>9.5399999999999991</v>
      </c>
    </row>
    <row r="10243" spans="1:4" x14ac:dyDescent="0.25">
      <c r="A10243" s="71">
        <v>25067</v>
      </c>
      <c r="B10243" s="70" t="s">
        <v>9579</v>
      </c>
      <c r="C10243" s="71" t="s">
        <v>14</v>
      </c>
      <c r="D10243" s="72">
        <v>6.39</v>
      </c>
    </row>
    <row r="10244" spans="1:4" x14ac:dyDescent="0.25">
      <c r="A10244" s="71">
        <v>34580</v>
      </c>
      <c r="B10244" s="70" t="s">
        <v>9580</v>
      </c>
      <c r="C10244" s="71" t="s">
        <v>14</v>
      </c>
      <c r="D10244" s="72">
        <v>7.13</v>
      </c>
    </row>
    <row r="10245" spans="1:4" x14ac:dyDescent="0.25">
      <c r="A10245" s="71">
        <v>25071</v>
      </c>
      <c r="B10245" s="70" t="s">
        <v>9581</v>
      </c>
      <c r="C10245" s="71" t="s">
        <v>14</v>
      </c>
      <c r="D10245" s="72">
        <v>3.55</v>
      </c>
    </row>
    <row r="10246" spans="1:4" x14ac:dyDescent="0.25">
      <c r="A10246" s="71">
        <v>44171</v>
      </c>
      <c r="B10246" s="70" t="s">
        <v>9582</v>
      </c>
      <c r="C10246" s="71" t="s">
        <v>14</v>
      </c>
      <c r="D10246" s="72"/>
    </row>
    <row r="10247" spans="1:4" x14ac:dyDescent="0.25">
      <c r="A10247" s="71">
        <v>38395</v>
      </c>
      <c r="B10247" s="70" t="s">
        <v>9583</v>
      </c>
      <c r="C10247" s="71" t="s">
        <v>14</v>
      </c>
      <c r="D10247" s="72">
        <v>12.47</v>
      </c>
    </row>
    <row r="10248" spans="1:4" x14ac:dyDescent="0.25">
      <c r="A10248" s="71">
        <v>34583</v>
      </c>
      <c r="B10248" s="70" t="s">
        <v>9584</v>
      </c>
      <c r="C10248" s="71" t="s">
        <v>37</v>
      </c>
      <c r="D10248" s="72">
        <v>63.39</v>
      </c>
    </row>
    <row r="10249" spans="1:4" x14ac:dyDescent="0.25">
      <c r="A10249" s="71">
        <v>34584</v>
      </c>
      <c r="B10249" s="70" t="s">
        <v>9585</v>
      </c>
      <c r="C10249" s="71" t="s">
        <v>37</v>
      </c>
      <c r="D10249" s="72">
        <v>46.49</v>
      </c>
    </row>
    <row r="10250" spans="1:4" x14ac:dyDescent="0.25">
      <c r="A10250" s="71">
        <v>709</v>
      </c>
      <c r="B10250" s="70" t="s">
        <v>9586</v>
      </c>
      <c r="C10250" s="71" t="s">
        <v>37</v>
      </c>
      <c r="D10250" s="72"/>
    </row>
    <row r="10251" spans="1:4" x14ac:dyDescent="0.25">
      <c r="A10251" s="71">
        <v>34592</v>
      </c>
      <c r="B10251" s="70" t="s">
        <v>9587</v>
      </c>
      <c r="C10251" s="71" t="s">
        <v>14</v>
      </c>
      <c r="D10251" s="72">
        <v>4.0599999999999996</v>
      </c>
    </row>
    <row r="10252" spans="1:4" x14ac:dyDescent="0.25">
      <c r="A10252" s="71">
        <v>34599</v>
      </c>
      <c r="B10252" s="70" t="s">
        <v>9588</v>
      </c>
      <c r="C10252" s="71" t="s">
        <v>14</v>
      </c>
      <c r="D10252" s="72">
        <v>3.65</v>
      </c>
    </row>
    <row r="10253" spans="1:4" x14ac:dyDescent="0.25">
      <c r="A10253" s="71">
        <v>651</v>
      </c>
      <c r="B10253" s="70" t="s">
        <v>9589</v>
      </c>
      <c r="C10253" s="71" t="s">
        <v>14</v>
      </c>
      <c r="D10253" s="72">
        <v>4.4800000000000004</v>
      </c>
    </row>
    <row r="10254" spans="1:4" x14ac:dyDescent="0.25">
      <c r="A10254" s="71">
        <v>654</v>
      </c>
      <c r="B10254" s="70" t="s">
        <v>9590</v>
      </c>
      <c r="C10254" s="71" t="s">
        <v>14</v>
      </c>
      <c r="D10254" s="72">
        <v>5.55</v>
      </c>
    </row>
    <row r="10255" spans="1:4" x14ac:dyDescent="0.25">
      <c r="A10255" s="71">
        <v>37103</v>
      </c>
      <c r="B10255" s="70" t="s">
        <v>9591</v>
      </c>
      <c r="C10255" s="71" t="s">
        <v>14</v>
      </c>
      <c r="D10255" s="72">
        <v>4.6500000000000004</v>
      </c>
    </row>
    <row r="10256" spans="1:4" x14ac:dyDescent="0.25">
      <c r="A10256" s="71">
        <v>34555</v>
      </c>
      <c r="B10256" s="70" t="s">
        <v>9592</v>
      </c>
      <c r="C10256" s="71" t="s">
        <v>14</v>
      </c>
      <c r="D10256" s="72">
        <v>5.9</v>
      </c>
    </row>
    <row r="10257" spans="1:4" x14ac:dyDescent="0.25">
      <c r="A10257" s="71">
        <v>674</v>
      </c>
      <c r="B10257" s="70" t="s">
        <v>9593</v>
      </c>
      <c r="C10257" s="71" t="s">
        <v>37</v>
      </c>
      <c r="D10257" s="72"/>
    </row>
    <row r="10258" spans="1:4" x14ac:dyDescent="0.25">
      <c r="A10258" s="71">
        <v>34600</v>
      </c>
      <c r="B10258" s="70" t="s">
        <v>9594</v>
      </c>
      <c r="C10258" s="71" t="s">
        <v>37</v>
      </c>
      <c r="D10258" s="72"/>
    </row>
    <row r="10259" spans="1:4" x14ac:dyDescent="0.25">
      <c r="A10259" s="71">
        <v>652</v>
      </c>
      <c r="B10259" s="70" t="s">
        <v>9595</v>
      </c>
      <c r="C10259" s="71" t="s">
        <v>37</v>
      </c>
      <c r="D10259" s="72"/>
    </row>
    <row r="10260" spans="1:4" x14ac:dyDescent="0.25">
      <c r="A10260" s="71">
        <v>650</v>
      </c>
      <c r="B10260" s="70" t="s">
        <v>9596</v>
      </c>
      <c r="C10260" s="71" t="s">
        <v>14</v>
      </c>
      <c r="D10260" s="72">
        <v>3.58</v>
      </c>
    </row>
    <row r="10261" spans="1:4" x14ac:dyDescent="0.25">
      <c r="A10261" s="71">
        <v>718</v>
      </c>
      <c r="B10261" s="70" t="s">
        <v>9597</v>
      </c>
      <c r="C10261" s="71" t="s">
        <v>14</v>
      </c>
      <c r="D10261" s="72"/>
    </row>
    <row r="10262" spans="1:4" x14ac:dyDescent="0.25">
      <c r="A10262" s="71">
        <v>11981</v>
      </c>
      <c r="B10262" s="70" t="s">
        <v>9598</v>
      </c>
      <c r="C10262" s="71" t="s">
        <v>14</v>
      </c>
      <c r="D10262" s="72"/>
    </row>
    <row r="10263" spans="1:4" x14ac:dyDescent="0.25">
      <c r="A10263" s="71">
        <v>34586</v>
      </c>
      <c r="B10263" s="70" t="s">
        <v>9599</v>
      </c>
      <c r="C10263" s="71" t="s">
        <v>14</v>
      </c>
      <c r="D10263" s="72">
        <v>2.44</v>
      </c>
    </row>
    <row r="10264" spans="1:4" x14ac:dyDescent="0.25">
      <c r="A10264" s="71">
        <v>38603</v>
      </c>
      <c r="B10264" s="70" t="s">
        <v>9600</v>
      </c>
      <c r="C10264" s="71" t="s">
        <v>14</v>
      </c>
      <c r="D10264" s="72">
        <v>2.9</v>
      </c>
    </row>
    <row r="10265" spans="1:4" x14ac:dyDescent="0.25">
      <c r="A10265" s="71">
        <v>34588</v>
      </c>
      <c r="B10265" s="70" t="s">
        <v>9601</v>
      </c>
      <c r="C10265" s="71" t="s">
        <v>14</v>
      </c>
      <c r="D10265" s="72">
        <v>3.3</v>
      </c>
    </row>
    <row r="10266" spans="1:4" x14ac:dyDescent="0.25">
      <c r="A10266" s="71">
        <v>34590</v>
      </c>
      <c r="B10266" s="70" t="s">
        <v>9602</v>
      </c>
      <c r="C10266" s="71" t="s">
        <v>14</v>
      </c>
      <c r="D10266" s="72">
        <v>3.27</v>
      </c>
    </row>
    <row r="10267" spans="1:4" x14ac:dyDescent="0.25">
      <c r="A10267" s="71">
        <v>34591</v>
      </c>
      <c r="B10267" s="70" t="s">
        <v>9603</v>
      </c>
      <c r="C10267" s="71" t="s">
        <v>14</v>
      </c>
      <c r="D10267" s="72">
        <v>3.98</v>
      </c>
    </row>
    <row r="10268" spans="1:4" x14ac:dyDescent="0.25">
      <c r="A10268" s="71">
        <v>40517</v>
      </c>
      <c r="B10268" s="70" t="s">
        <v>9604</v>
      </c>
      <c r="C10268" s="71" t="s">
        <v>37</v>
      </c>
      <c r="D10268" s="72">
        <v>77.34</v>
      </c>
    </row>
    <row r="10269" spans="1:4" x14ac:dyDescent="0.25">
      <c r="A10269" s="71">
        <v>40515</v>
      </c>
      <c r="B10269" s="70" t="s">
        <v>9605</v>
      </c>
      <c r="C10269" s="71" t="s">
        <v>37</v>
      </c>
      <c r="D10269" s="72">
        <v>85.07</v>
      </c>
    </row>
    <row r="10270" spans="1:4" x14ac:dyDescent="0.25">
      <c r="A10270" s="71">
        <v>40524</v>
      </c>
      <c r="B10270" s="70" t="s">
        <v>9606</v>
      </c>
      <c r="C10270" s="71" t="s">
        <v>37</v>
      </c>
      <c r="D10270" s="72">
        <v>88.39</v>
      </c>
    </row>
    <row r="10271" spans="1:4" x14ac:dyDescent="0.25">
      <c r="A10271" s="71">
        <v>40529</v>
      </c>
      <c r="B10271" s="70" t="s">
        <v>9607</v>
      </c>
      <c r="C10271" s="71" t="s">
        <v>37</v>
      </c>
      <c r="D10271" s="72">
        <v>140.15</v>
      </c>
    </row>
    <row r="10272" spans="1:4" x14ac:dyDescent="0.25">
      <c r="A10272" s="71">
        <v>36156</v>
      </c>
      <c r="B10272" s="70" t="s">
        <v>9608</v>
      </c>
      <c r="C10272" s="71" t="s">
        <v>37</v>
      </c>
      <c r="D10272" s="72">
        <v>83.74</v>
      </c>
    </row>
    <row r="10273" spans="1:4" x14ac:dyDescent="0.25">
      <c r="A10273" s="71">
        <v>36155</v>
      </c>
      <c r="B10273" s="70" t="s">
        <v>9609</v>
      </c>
      <c r="C10273" s="71" t="s">
        <v>37</v>
      </c>
      <c r="D10273" s="72">
        <v>66.290000000000006</v>
      </c>
    </row>
    <row r="10274" spans="1:4" x14ac:dyDescent="0.25">
      <c r="A10274" s="71">
        <v>36154</v>
      </c>
      <c r="B10274" s="70" t="s">
        <v>9610</v>
      </c>
      <c r="C10274" s="71" t="s">
        <v>37</v>
      </c>
      <c r="D10274" s="72">
        <v>100.02</v>
      </c>
    </row>
    <row r="10275" spans="1:4" x14ac:dyDescent="0.25">
      <c r="A10275" s="71">
        <v>36170</v>
      </c>
      <c r="B10275" s="70" t="s">
        <v>9611</v>
      </c>
      <c r="C10275" s="71" t="s">
        <v>37</v>
      </c>
      <c r="D10275" s="72">
        <v>75.599999999999994</v>
      </c>
    </row>
    <row r="10276" spans="1:4" x14ac:dyDescent="0.25">
      <c r="A10276" s="71">
        <v>695</v>
      </c>
      <c r="B10276" s="70" t="s">
        <v>9612</v>
      </c>
      <c r="C10276" s="71" t="s">
        <v>37</v>
      </c>
      <c r="D10276" s="72">
        <v>84.03</v>
      </c>
    </row>
    <row r="10277" spans="1:4" x14ac:dyDescent="0.25">
      <c r="A10277" s="71">
        <v>679</v>
      </c>
      <c r="B10277" s="70" t="s">
        <v>9613</v>
      </c>
      <c r="C10277" s="71" t="s">
        <v>37</v>
      </c>
      <c r="D10277" s="72">
        <v>119.91</v>
      </c>
    </row>
    <row r="10278" spans="1:4" x14ac:dyDescent="0.25">
      <c r="A10278" s="71">
        <v>711</v>
      </c>
      <c r="B10278" s="70" t="s">
        <v>9614</v>
      </c>
      <c r="C10278" s="71" t="s">
        <v>37</v>
      </c>
      <c r="D10278" s="72">
        <v>75.599999999999994</v>
      </c>
    </row>
    <row r="10279" spans="1:4" x14ac:dyDescent="0.25">
      <c r="A10279" s="71">
        <v>712</v>
      </c>
      <c r="B10279" s="70" t="s">
        <v>9615</v>
      </c>
      <c r="C10279" s="71" t="s">
        <v>37</v>
      </c>
      <c r="D10279" s="72">
        <v>90.72</v>
      </c>
    </row>
    <row r="10280" spans="1:4" x14ac:dyDescent="0.25">
      <c r="A10280" s="71">
        <v>12614</v>
      </c>
      <c r="B10280" s="70" t="s">
        <v>9616</v>
      </c>
      <c r="C10280" s="71" t="s">
        <v>14</v>
      </c>
      <c r="D10280" s="72">
        <v>55.36</v>
      </c>
    </row>
    <row r="10281" spans="1:4" x14ac:dyDescent="0.25">
      <c r="A10281" s="71">
        <v>6140</v>
      </c>
      <c r="B10281" s="70" t="s">
        <v>9617</v>
      </c>
      <c r="C10281" s="71" t="s">
        <v>14</v>
      </c>
      <c r="D10281" s="72">
        <v>4.2300000000000004</v>
      </c>
    </row>
    <row r="10282" spans="1:4" x14ac:dyDescent="0.25">
      <c r="A10282" s="71">
        <v>38399</v>
      </c>
      <c r="B10282" s="70" t="s">
        <v>9618</v>
      </c>
      <c r="C10282" s="71" t="s">
        <v>14</v>
      </c>
      <c r="D10282" s="72">
        <v>156.30000000000001</v>
      </c>
    </row>
    <row r="10283" spans="1:4" x14ac:dyDescent="0.25">
      <c r="A10283" s="71">
        <v>729</v>
      </c>
      <c r="B10283" s="70" t="s">
        <v>9619</v>
      </c>
      <c r="C10283" s="71" t="s">
        <v>14</v>
      </c>
      <c r="D10283" s="72">
        <v>1091.95</v>
      </c>
    </row>
    <row r="10284" spans="1:4" x14ac:dyDescent="0.25">
      <c r="A10284" s="71">
        <v>39925</v>
      </c>
      <c r="B10284" s="70" t="s">
        <v>9620</v>
      </c>
      <c r="C10284" s="71" t="s">
        <v>14</v>
      </c>
      <c r="D10284" s="72">
        <v>15778.58</v>
      </c>
    </row>
    <row r="10285" spans="1:4" x14ac:dyDescent="0.25">
      <c r="A10285" s="71">
        <v>731</v>
      </c>
      <c r="B10285" s="70" t="s">
        <v>9621</v>
      </c>
      <c r="C10285" s="71" t="s">
        <v>14</v>
      </c>
      <c r="D10285" s="72">
        <v>1062.74</v>
      </c>
    </row>
    <row r="10286" spans="1:4" x14ac:dyDescent="0.25">
      <c r="A10286" s="71">
        <v>10575</v>
      </c>
      <c r="B10286" s="70" t="s">
        <v>9622</v>
      </c>
      <c r="C10286" s="71" t="s">
        <v>14</v>
      </c>
      <c r="D10286" s="72">
        <v>1658.48</v>
      </c>
    </row>
    <row r="10287" spans="1:4" x14ac:dyDescent="0.25">
      <c r="A10287" s="71">
        <v>733</v>
      </c>
      <c r="B10287" s="70" t="s">
        <v>9623</v>
      </c>
      <c r="C10287" s="71" t="s">
        <v>14</v>
      </c>
      <c r="D10287" s="72">
        <v>1815.83</v>
      </c>
    </row>
    <row r="10288" spans="1:4" x14ac:dyDescent="0.25">
      <c r="A10288" s="71">
        <v>732</v>
      </c>
      <c r="B10288" s="70" t="s">
        <v>9624</v>
      </c>
      <c r="C10288" s="71" t="s">
        <v>14</v>
      </c>
      <c r="D10288" s="72">
        <v>1791.42</v>
      </c>
    </row>
    <row r="10289" spans="1:4" x14ac:dyDescent="0.25">
      <c r="A10289" s="71">
        <v>735</v>
      </c>
      <c r="B10289" s="70" t="s">
        <v>9625</v>
      </c>
      <c r="C10289" s="71" t="s">
        <v>14</v>
      </c>
      <c r="D10289" s="72">
        <v>3186.84</v>
      </c>
    </row>
    <row r="10290" spans="1:4" x14ac:dyDescent="0.25">
      <c r="A10290" s="71">
        <v>737</v>
      </c>
      <c r="B10290" s="70" t="s">
        <v>9626</v>
      </c>
      <c r="C10290" s="71" t="s">
        <v>14</v>
      </c>
      <c r="D10290" s="72">
        <v>10045.76</v>
      </c>
    </row>
    <row r="10291" spans="1:4" x14ac:dyDescent="0.25">
      <c r="A10291" s="71">
        <v>736</v>
      </c>
      <c r="B10291" s="70" t="s">
        <v>9627</v>
      </c>
      <c r="C10291" s="71" t="s">
        <v>14</v>
      </c>
      <c r="D10291" s="72">
        <v>2679.56</v>
      </c>
    </row>
    <row r="10292" spans="1:4" x14ac:dyDescent="0.25">
      <c r="A10292" s="71">
        <v>738</v>
      </c>
      <c r="B10292" s="70" t="s">
        <v>9628</v>
      </c>
      <c r="C10292" s="71" t="s">
        <v>14</v>
      </c>
      <c r="D10292" s="72">
        <v>4658.1499999999996</v>
      </c>
    </row>
    <row r="10293" spans="1:4" x14ac:dyDescent="0.25">
      <c r="A10293" s="71">
        <v>740</v>
      </c>
      <c r="B10293" s="70" t="s">
        <v>9629</v>
      </c>
      <c r="C10293" s="71" t="s">
        <v>14</v>
      </c>
      <c r="D10293" s="72">
        <v>9450.42</v>
      </c>
    </row>
    <row r="10294" spans="1:4" x14ac:dyDescent="0.25">
      <c r="A10294" s="71">
        <v>734</v>
      </c>
      <c r="B10294" s="70" t="s">
        <v>9630</v>
      </c>
      <c r="C10294" s="71" t="s">
        <v>14</v>
      </c>
      <c r="D10294" s="72">
        <v>1920.4</v>
      </c>
    </row>
    <row r="10295" spans="1:4" x14ac:dyDescent="0.25">
      <c r="A10295" s="71">
        <v>39008</v>
      </c>
      <c r="B10295" s="70" t="s">
        <v>9631</v>
      </c>
      <c r="C10295" s="71" t="s">
        <v>14</v>
      </c>
      <c r="D10295" s="72">
        <v>58391.68</v>
      </c>
    </row>
    <row r="10296" spans="1:4" x14ac:dyDescent="0.25">
      <c r="A10296" s="71">
        <v>39009</v>
      </c>
      <c r="B10296" s="70" t="s">
        <v>9632</v>
      </c>
      <c r="C10296" s="71" t="s">
        <v>14</v>
      </c>
      <c r="D10296" s="72">
        <v>62559.45</v>
      </c>
    </row>
    <row r="10297" spans="1:4" x14ac:dyDescent="0.25">
      <c r="A10297" s="71">
        <v>10587</v>
      </c>
      <c r="B10297" s="70" t="s">
        <v>9633</v>
      </c>
      <c r="C10297" s="71" t="s">
        <v>14</v>
      </c>
      <c r="D10297" s="72">
        <v>6148.72</v>
      </c>
    </row>
    <row r="10298" spans="1:4" x14ac:dyDescent="0.25">
      <c r="A10298" s="71">
        <v>759</v>
      </c>
      <c r="B10298" s="70" t="s">
        <v>9634</v>
      </c>
      <c r="C10298" s="71" t="s">
        <v>14</v>
      </c>
      <c r="D10298" s="72">
        <v>8840.64</v>
      </c>
    </row>
    <row r="10299" spans="1:4" x14ac:dyDescent="0.25">
      <c r="A10299" s="71">
        <v>761</v>
      </c>
      <c r="B10299" s="70" t="s">
        <v>9635</v>
      </c>
      <c r="C10299" s="71" t="s">
        <v>14</v>
      </c>
      <c r="D10299" s="72">
        <v>14985.63</v>
      </c>
    </row>
    <row r="10300" spans="1:4" x14ac:dyDescent="0.25">
      <c r="A10300" s="71">
        <v>750</v>
      </c>
      <c r="B10300" s="70" t="s">
        <v>9636</v>
      </c>
      <c r="C10300" s="71" t="s">
        <v>14</v>
      </c>
      <c r="D10300" s="72">
        <v>14227.67</v>
      </c>
    </row>
    <row r="10301" spans="1:4" x14ac:dyDescent="0.25">
      <c r="A10301" s="71">
        <v>755</v>
      </c>
      <c r="B10301" s="70" t="s">
        <v>9637</v>
      </c>
      <c r="C10301" s="71" t="s">
        <v>14</v>
      </c>
      <c r="D10301" s="72">
        <v>58383.44</v>
      </c>
    </row>
    <row r="10302" spans="1:4" x14ac:dyDescent="0.25">
      <c r="A10302" s="71">
        <v>749</v>
      </c>
      <c r="B10302" s="70" t="s">
        <v>9638</v>
      </c>
      <c r="C10302" s="71" t="s">
        <v>14</v>
      </c>
      <c r="D10302" s="72">
        <v>21472.35</v>
      </c>
    </row>
    <row r="10303" spans="1:4" x14ac:dyDescent="0.25">
      <c r="A10303" s="71">
        <v>756</v>
      </c>
      <c r="B10303" s="70" t="s">
        <v>9639</v>
      </c>
      <c r="C10303" s="71" t="s">
        <v>14</v>
      </c>
      <c r="D10303" s="72">
        <v>63674.96</v>
      </c>
    </row>
    <row r="10304" spans="1:4" x14ac:dyDescent="0.25">
      <c r="A10304" s="71">
        <v>10588</v>
      </c>
      <c r="B10304" s="70" t="s">
        <v>9640</v>
      </c>
      <c r="C10304" s="71" t="s">
        <v>14</v>
      </c>
      <c r="D10304" s="72">
        <v>6383.15</v>
      </c>
    </row>
    <row r="10305" spans="1:4" x14ac:dyDescent="0.25">
      <c r="A10305" s="71">
        <v>10592</v>
      </c>
      <c r="B10305" s="70" t="s">
        <v>9641</v>
      </c>
      <c r="C10305" s="71" t="s">
        <v>14</v>
      </c>
      <c r="D10305" s="72">
        <v>7710</v>
      </c>
    </row>
    <row r="10306" spans="1:4" x14ac:dyDescent="0.25">
      <c r="A10306" s="71">
        <v>10589</v>
      </c>
      <c r="B10306" s="70" t="s">
        <v>9642</v>
      </c>
      <c r="C10306" s="71" t="s">
        <v>14</v>
      </c>
      <c r="D10306" s="72">
        <v>10357.9</v>
      </c>
    </row>
    <row r="10307" spans="1:4" x14ac:dyDescent="0.25">
      <c r="A10307" s="71">
        <v>760</v>
      </c>
      <c r="B10307" s="70" t="s">
        <v>9643</v>
      </c>
      <c r="C10307" s="71" t="s">
        <v>14</v>
      </c>
      <c r="D10307" s="72">
        <v>57825</v>
      </c>
    </row>
    <row r="10308" spans="1:4" x14ac:dyDescent="0.25">
      <c r="A10308" s="71">
        <v>751</v>
      </c>
      <c r="B10308" s="70" t="s">
        <v>9644</v>
      </c>
      <c r="C10308" s="71" t="s">
        <v>14</v>
      </c>
      <c r="D10308" s="72">
        <v>9107.43</v>
      </c>
    </row>
    <row r="10309" spans="1:4" x14ac:dyDescent="0.25">
      <c r="A10309" s="71">
        <v>754</v>
      </c>
      <c r="B10309" s="70" t="s">
        <v>9645</v>
      </c>
      <c r="C10309" s="71" t="s">
        <v>14</v>
      </c>
      <c r="D10309" s="72">
        <v>14456.25</v>
      </c>
    </row>
    <row r="10310" spans="1:4" x14ac:dyDescent="0.25">
      <c r="A10310" s="71">
        <v>757</v>
      </c>
      <c r="B10310" s="70" t="s">
        <v>9646</v>
      </c>
      <c r="C10310" s="71" t="s">
        <v>14</v>
      </c>
      <c r="D10310" s="72">
        <v>28912.5</v>
      </c>
    </row>
    <row r="10311" spans="1:4" x14ac:dyDescent="0.25">
      <c r="A10311" s="71">
        <v>44489</v>
      </c>
      <c r="B10311" s="70" t="s">
        <v>9647</v>
      </c>
      <c r="C10311" s="71" t="s">
        <v>14</v>
      </c>
      <c r="D10311" s="72">
        <v>271458.28000000003</v>
      </c>
    </row>
    <row r="10312" spans="1:4" x14ac:dyDescent="0.25">
      <c r="A10312" s="71">
        <v>39917</v>
      </c>
      <c r="B10312" s="70" t="s">
        <v>9648</v>
      </c>
      <c r="C10312" s="71" t="s">
        <v>14</v>
      </c>
      <c r="D10312" s="72">
        <v>89693.84</v>
      </c>
    </row>
    <row r="10313" spans="1:4" x14ac:dyDescent="0.25">
      <c r="A10313" s="71">
        <v>38167</v>
      </c>
      <c r="B10313" s="70" t="s">
        <v>9649</v>
      </c>
      <c r="C10313" s="71" t="s">
        <v>9488</v>
      </c>
      <c r="D10313" s="72">
        <v>31.77</v>
      </c>
    </row>
    <row r="10314" spans="1:4" x14ac:dyDescent="0.25">
      <c r="A10314" s="71">
        <v>36145</v>
      </c>
      <c r="B10314" s="70" t="s">
        <v>9650</v>
      </c>
      <c r="C10314" s="71" t="s">
        <v>9488</v>
      </c>
      <c r="D10314" s="72">
        <v>48.01</v>
      </c>
    </row>
    <row r="10315" spans="1:4" x14ac:dyDescent="0.25">
      <c r="A10315" s="71">
        <v>12893</v>
      </c>
      <c r="B10315" s="70" t="s">
        <v>9651</v>
      </c>
      <c r="C10315" s="71" t="s">
        <v>9488</v>
      </c>
      <c r="D10315" s="72">
        <v>84.5</v>
      </c>
    </row>
    <row r="10316" spans="1:4" x14ac:dyDescent="0.25">
      <c r="A10316" s="71">
        <v>11685</v>
      </c>
      <c r="B10316" s="70" t="s">
        <v>9652</v>
      </c>
      <c r="C10316" s="71" t="s">
        <v>14</v>
      </c>
      <c r="D10316" s="72">
        <v>53.93</v>
      </c>
    </row>
    <row r="10317" spans="1:4" x14ac:dyDescent="0.25">
      <c r="A10317" s="71">
        <v>11680</v>
      </c>
      <c r="B10317" s="70" t="s">
        <v>19610</v>
      </c>
      <c r="C10317" s="71" t="s">
        <v>14</v>
      </c>
      <c r="D10317" s="72">
        <v>17.28</v>
      </c>
    </row>
    <row r="10318" spans="1:4" x14ac:dyDescent="0.25">
      <c r="A10318" s="71">
        <v>11679</v>
      </c>
      <c r="B10318" s="70" t="s">
        <v>19611</v>
      </c>
      <c r="C10318" s="71" t="s">
        <v>14</v>
      </c>
      <c r="D10318" s="72">
        <v>23.43</v>
      </c>
    </row>
    <row r="10319" spans="1:4" x14ac:dyDescent="0.25">
      <c r="A10319" s="71">
        <v>2512</v>
      </c>
      <c r="B10319" s="70" t="s">
        <v>9653</v>
      </c>
      <c r="C10319" s="71" t="s">
        <v>14</v>
      </c>
      <c r="D10319" s="72"/>
    </row>
    <row r="10320" spans="1:4" x14ac:dyDescent="0.25">
      <c r="A10320" s="71">
        <v>45203</v>
      </c>
      <c r="B10320" s="70" t="s">
        <v>19612</v>
      </c>
      <c r="C10320" s="71" t="s">
        <v>14</v>
      </c>
      <c r="D10320" s="72">
        <v>11.73</v>
      </c>
    </row>
    <row r="10321" spans="1:4" x14ac:dyDescent="0.25">
      <c r="A10321" s="71">
        <v>4374</v>
      </c>
      <c r="B10321" s="70" t="s">
        <v>9654</v>
      </c>
      <c r="C10321" s="71" t="s">
        <v>14</v>
      </c>
      <c r="D10321" s="72">
        <v>0.25</v>
      </c>
    </row>
    <row r="10322" spans="1:4" x14ac:dyDescent="0.25">
      <c r="A10322" s="71">
        <v>7568</v>
      </c>
      <c r="B10322" s="70" t="s">
        <v>9655</v>
      </c>
      <c r="C10322" s="71" t="s">
        <v>14</v>
      </c>
      <c r="D10322" s="72">
        <v>0.43</v>
      </c>
    </row>
    <row r="10323" spans="1:4" x14ac:dyDescent="0.25">
      <c r="A10323" s="71">
        <v>7584</v>
      </c>
      <c r="B10323" s="70" t="s">
        <v>9656</v>
      </c>
      <c r="C10323" s="71" t="s">
        <v>14</v>
      </c>
      <c r="D10323" s="72">
        <v>0.65</v>
      </c>
    </row>
    <row r="10324" spans="1:4" x14ac:dyDescent="0.25">
      <c r="A10324" s="71">
        <v>11945</v>
      </c>
      <c r="B10324" s="70" t="s">
        <v>9657</v>
      </c>
      <c r="C10324" s="71" t="s">
        <v>14</v>
      </c>
      <c r="D10324" s="72">
        <v>0.04</v>
      </c>
    </row>
    <row r="10325" spans="1:4" x14ac:dyDescent="0.25">
      <c r="A10325" s="71">
        <v>11946</v>
      </c>
      <c r="B10325" s="70" t="s">
        <v>9658</v>
      </c>
      <c r="C10325" s="71" t="s">
        <v>14</v>
      </c>
      <c r="D10325" s="72">
        <v>0.04</v>
      </c>
    </row>
    <row r="10326" spans="1:4" x14ac:dyDescent="0.25">
      <c r="A10326" s="71">
        <v>4375</v>
      </c>
      <c r="B10326" s="70" t="s">
        <v>9659</v>
      </c>
      <c r="C10326" s="71" t="s">
        <v>14</v>
      </c>
      <c r="D10326" s="72">
        <v>7.0000000000000007E-2</v>
      </c>
    </row>
    <row r="10327" spans="1:4" x14ac:dyDescent="0.25">
      <c r="A10327" s="71">
        <v>11950</v>
      </c>
      <c r="B10327" s="70" t="s">
        <v>9660</v>
      </c>
      <c r="C10327" s="71" t="s">
        <v>14</v>
      </c>
      <c r="D10327" s="72">
        <v>0.14000000000000001</v>
      </c>
    </row>
    <row r="10328" spans="1:4" x14ac:dyDescent="0.25">
      <c r="A10328" s="71">
        <v>4376</v>
      </c>
      <c r="B10328" s="70" t="s">
        <v>9661</v>
      </c>
      <c r="C10328" s="71" t="s">
        <v>14</v>
      </c>
      <c r="D10328" s="72">
        <v>0.13</v>
      </c>
    </row>
    <row r="10329" spans="1:4" x14ac:dyDescent="0.25">
      <c r="A10329" s="71">
        <v>7583</v>
      </c>
      <c r="B10329" s="70" t="s">
        <v>9662</v>
      </c>
      <c r="C10329" s="71" t="s">
        <v>14</v>
      </c>
      <c r="D10329" s="72">
        <v>0.28999999999999998</v>
      </c>
    </row>
    <row r="10330" spans="1:4" x14ac:dyDescent="0.25">
      <c r="A10330" s="71">
        <v>4350</v>
      </c>
      <c r="B10330" s="70" t="s">
        <v>9663</v>
      </c>
      <c r="C10330" s="71" t="s">
        <v>14</v>
      </c>
      <c r="D10330" s="72">
        <v>0.73</v>
      </c>
    </row>
    <row r="10331" spans="1:4" x14ac:dyDescent="0.25">
      <c r="A10331" s="71">
        <v>44400</v>
      </c>
      <c r="B10331" s="70" t="s">
        <v>9664</v>
      </c>
      <c r="C10331" s="71" t="s">
        <v>14</v>
      </c>
      <c r="D10331" s="72">
        <v>36.270000000000003</v>
      </c>
    </row>
    <row r="10332" spans="1:4" x14ac:dyDescent="0.25">
      <c r="A10332" s="71">
        <v>39886</v>
      </c>
      <c r="B10332" s="70" t="s">
        <v>9665</v>
      </c>
      <c r="C10332" s="71" t="s">
        <v>14</v>
      </c>
      <c r="D10332" s="72"/>
    </row>
    <row r="10333" spans="1:4" x14ac:dyDescent="0.25">
      <c r="A10333" s="71">
        <v>39887</v>
      </c>
      <c r="B10333" s="70" t="s">
        <v>9666</v>
      </c>
      <c r="C10333" s="71" t="s">
        <v>14</v>
      </c>
      <c r="D10333" s="72"/>
    </row>
    <row r="10334" spans="1:4" x14ac:dyDescent="0.25">
      <c r="A10334" s="71">
        <v>39888</v>
      </c>
      <c r="B10334" s="70" t="s">
        <v>9667</v>
      </c>
      <c r="C10334" s="71" t="s">
        <v>14</v>
      </c>
      <c r="D10334" s="72"/>
    </row>
    <row r="10335" spans="1:4" x14ac:dyDescent="0.25">
      <c r="A10335" s="71">
        <v>39890</v>
      </c>
      <c r="B10335" s="70" t="s">
        <v>9668</v>
      </c>
      <c r="C10335" s="71" t="s">
        <v>14</v>
      </c>
      <c r="D10335" s="72"/>
    </row>
    <row r="10336" spans="1:4" x14ac:dyDescent="0.25">
      <c r="A10336" s="71">
        <v>39891</v>
      </c>
      <c r="B10336" s="70" t="s">
        <v>9669</v>
      </c>
      <c r="C10336" s="71" t="s">
        <v>14</v>
      </c>
      <c r="D10336" s="72"/>
    </row>
    <row r="10337" spans="1:4" x14ac:dyDescent="0.25">
      <c r="A10337" s="71">
        <v>39892</v>
      </c>
      <c r="B10337" s="70" t="s">
        <v>9670</v>
      </c>
      <c r="C10337" s="71" t="s">
        <v>14</v>
      </c>
      <c r="D10337" s="72"/>
    </row>
    <row r="10338" spans="1:4" x14ac:dyDescent="0.25">
      <c r="A10338" s="71">
        <v>790</v>
      </c>
      <c r="B10338" s="70" t="s">
        <v>9671</v>
      </c>
      <c r="C10338" s="71" t="s">
        <v>14</v>
      </c>
      <c r="D10338" s="72">
        <v>21.66</v>
      </c>
    </row>
    <row r="10339" spans="1:4" x14ac:dyDescent="0.25">
      <c r="A10339" s="71">
        <v>791</v>
      </c>
      <c r="B10339" s="70" t="s">
        <v>9672</v>
      </c>
      <c r="C10339" s="71" t="s">
        <v>14</v>
      </c>
      <c r="D10339" s="72">
        <v>21.66</v>
      </c>
    </row>
    <row r="10340" spans="1:4" x14ac:dyDescent="0.25">
      <c r="A10340" s="71">
        <v>766</v>
      </c>
      <c r="B10340" s="70" t="s">
        <v>9673</v>
      </c>
      <c r="C10340" s="71" t="s">
        <v>14</v>
      </c>
      <c r="D10340" s="72">
        <v>21.66</v>
      </c>
    </row>
    <row r="10341" spans="1:4" x14ac:dyDescent="0.25">
      <c r="A10341" s="71">
        <v>767</v>
      </c>
      <c r="B10341" s="70" t="s">
        <v>9674</v>
      </c>
      <c r="C10341" s="71" t="s">
        <v>14</v>
      </c>
      <c r="D10341" s="72">
        <v>21.66</v>
      </c>
    </row>
    <row r="10342" spans="1:4" x14ac:dyDescent="0.25">
      <c r="A10342" s="71">
        <v>789</v>
      </c>
      <c r="B10342" s="70" t="s">
        <v>9675</v>
      </c>
      <c r="C10342" s="71" t="s">
        <v>14</v>
      </c>
      <c r="D10342" s="72">
        <v>16.649999999999999</v>
      </c>
    </row>
    <row r="10343" spans="1:4" x14ac:dyDescent="0.25">
      <c r="A10343" s="71">
        <v>768</v>
      </c>
      <c r="B10343" s="70" t="s">
        <v>9676</v>
      </c>
      <c r="C10343" s="71" t="s">
        <v>14</v>
      </c>
      <c r="D10343" s="72">
        <v>17.010000000000002</v>
      </c>
    </row>
    <row r="10344" spans="1:4" x14ac:dyDescent="0.25">
      <c r="A10344" s="71">
        <v>769</v>
      </c>
      <c r="B10344" s="70" t="s">
        <v>9677</v>
      </c>
      <c r="C10344" s="71" t="s">
        <v>14</v>
      </c>
      <c r="D10344" s="72">
        <v>17.010000000000002</v>
      </c>
    </row>
    <row r="10345" spans="1:4" x14ac:dyDescent="0.25">
      <c r="A10345" s="71">
        <v>764</v>
      </c>
      <c r="B10345" s="70" t="s">
        <v>9678</v>
      </c>
      <c r="C10345" s="71" t="s">
        <v>14</v>
      </c>
      <c r="D10345" s="72">
        <v>10.47</v>
      </c>
    </row>
    <row r="10346" spans="1:4" x14ac:dyDescent="0.25">
      <c r="A10346" s="71">
        <v>765</v>
      </c>
      <c r="B10346" s="70" t="s">
        <v>9679</v>
      </c>
      <c r="C10346" s="71" t="s">
        <v>14</v>
      </c>
      <c r="D10346" s="72">
        <v>10.47</v>
      </c>
    </row>
    <row r="10347" spans="1:4" x14ac:dyDescent="0.25">
      <c r="A10347" s="71">
        <v>770</v>
      </c>
      <c r="B10347" s="70" t="s">
        <v>9680</v>
      </c>
      <c r="C10347" s="71" t="s">
        <v>14</v>
      </c>
      <c r="D10347" s="72">
        <v>6</v>
      </c>
    </row>
    <row r="10348" spans="1:4" x14ac:dyDescent="0.25">
      <c r="A10348" s="71">
        <v>12394</v>
      </c>
      <c r="B10348" s="70" t="s">
        <v>9681</v>
      </c>
      <c r="C10348" s="71" t="s">
        <v>14</v>
      </c>
      <c r="D10348" s="72">
        <v>6</v>
      </c>
    </row>
    <row r="10349" spans="1:4" x14ac:dyDescent="0.25">
      <c r="A10349" s="71">
        <v>787</v>
      </c>
      <c r="B10349" s="70" t="s">
        <v>9682</v>
      </c>
      <c r="C10349" s="71" t="s">
        <v>14</v>
      </c>
      <c r="D10349" s="72">
        <v>46.77</v>
      </c>
    </row>
    <row r="10350" spans="1:4" x14ac:dyDescent="0.25">
      <c r="A10350" s="71">
        <v>774</v>
      </c>
      <c r="B10350" s="70" t="s">
        <v>9683</v>
      </c>
      <c r="C10350" s="71" t="s">
        <v>14</v>
      </c>
      <c r="D10350" s="72">
        <v>46.77</v>
      </c>
    </row>
    <row r="10351" spans="1:4" x14ac:dyDescent="0.25">
      <c r="A10351" s="71">
        <v>773</v>
      </c>
      <c r="B10351" s="70" t="s">
        <v>9684</v>
      </c>
      <c r="C10351" s="71" t="s">
        <v>14</v>
      </c>
      <c r="D10351" s="72">
        <v>46.77</v>
      </c>
    </row>
    <row r="10352" spans="1:4" x14ac:dyDescent="0.25">
      <c r="A10352" s="71">
        <v>775</v>
      </c>
      <c r="B10352" s="70" t="s">
        <v>9685</v>
      </c>
      <c r="C10352" s="71" t="s">
        <v>14</v>
      </c>
      <c r="D10352" s="72">
        <v>46.77</v>
      </c>
    </row>
    <row r="10353" spans="1:4" x14ac:dyDescent="0.25">
      <c r="A10353" s="71">
        <v>788</v>
      </c>
      <c r="B10353" s="70" t="s">
        <v>9686</v>
      </c>
      <c r="C10353" s="71" t="s">
        <v>14</v>
      </c>
      <c r="D10353" s="72">
        <v>29.07</v>
      </c>
    </row>
    <row r="10354" spans="1:4" x14ac:dyDescent="0.25">
      <c r="A10354" s="71">
        <v>772</v>
      </c>
      <c r="B10354" s="70" t="s">
        <v>9687</v>
      </c>
      <c r="C10354" s="71" t="s">
        <v>14</v>
      </c>
      <c r="D10354" s="72">
        <v>29.07</v>
      </c>
    </row>
    <row r="10355" spans="1:4" x14ac:dyDescent="0.25">
      <c r="A10355" s="71">
        <v>771</v>
      </c>
      <c r="B10355" s="70" t="s">
        <v>9688</v>
      </c>
      <c r="C10355" s="71" t="s">
        <v>14</v>
      </c>
      <c r="D10355" s="72">
        <v>29.07</v>
      </c>
    </row>
    <row r="10356" spans="1:4" x14ac:dyDescent="0.25">
      <c r="A10356" s="71">
        <v>776</v>
      </c>
      <c r="B10356" s="70" t="s">
        <v>9689</v>
      </c>
      <c r="C10356" s="71" t="s">
        <v>14</v>
      </c>
      <c r="D10356" s="72">
        <v>68.94</v>
      </c>
    </row>
    <row r="10357" spans="1:4" x14ac:dyDescent="0.25">
      <c r="A10357" s="71">
        <v>777</v>
      </c>
      <c r="B10357" s="70" t="s">
        <v>9690</v>
      </c>
      <c r="C10357" s="71" t="s">
        <v>14</v>
      </c>
      <c r="D10357" s="72">
        <v>67.02</v>
      </c>
    </row>
    <row r="10358" spans="1:4" x14ac:dyDescent="0.25">
      <c r="A10358" s="71">
        <v>780</v>
      </c>
      <c r="B10358" s="70" t="s">
        <v>9691</v>
      </c>
      <c r="C10358" s="71" t="s">
        <v>14</v>
      </c>
      <c r="D10358" s="72">
        <v>67.36</v>
      </c>
    </row>
    <row r="10359" spans="1:4" x14ac:dyDescent="0.25">
      <c r="A10359" s="71">
        <v>778</v>
      </c>
      <c r="B10359" s="70" t="s">
        <v>9692</v>
      </c>
      <c r="C10359" s="71" t="s">
        <v>14</v>
      </c>
      <c r="D10359" s="72">
        <v>68.94</v>
      </c>
    </row>
    <row r="10360" spans="1:4" x14ac:dyDescent="0.25">
      <c r="A10360" s="71">
        <v>779</v>
      </c>
      <c r="B10360" s="70" t="s">
        <v>9693</v>
      </c>
      <c r="C10360" s="71" t="s">
        <v>14</v>
      </c>
      <c r="D10360" s="72">
        <v>7.23</v>
      </c>
    </row>
    <row r="10361" spans="1:4" x14ac:dyDescent="0.25">
      <c r="A10361" s="71">
        <v>781</v>
      </c>
      <c r="B10361" s="70" t="s">
        <v>9694</v>
      </c>
      <c r="C10361" s="71" t="s">
        <v>14</v>
      </c>
      <c r="D10361" s="72">
        <v>127.38</v>
      </c>
    </row>
    <row r="10362" spans="1:4" x14ac:dyDescent="0.25">
      <c r="A10362" s="71">
        <v>786</v>
      </c>
      <c r="B10362" s="70" t="s">
        <v>9695</v>
      </c>
      <c r="C10362" s="71" t="s">
        <v>14</v>
      </c>
      <c r="D10362" s="72">
        <v>127.38</v>
      </c>
    </row>
    <row r="10363" spans="1:4" x14ac:dyDescent="0.25">
      <c r="A10363" s="71">
        <v>782</v>
      </c>
      <c r="B10363" s="70" t="s">
        <v>9696</v>
      </c>
      <c r="C10363" s="71" t="s">
        <v>14</v>
      </c>
      <c r="D10363" s="72">
        <v>127.38</v>
      </c>
    </row>
    <row r="10364" spans="1:4" x14ac:dyDescent="0.25">
      <c r="A10364" s="71">
        <v>783</v>
      </c>
      <c r="B10364" s="70" t="s">
        <v>9697</v>
      </c>
      <c r="C10364" s="71" t="s">
        <v>14</v>
      </c>
      <c r="D10364" s="72">
        <v>348.64</v>
      </c>
    </row>
    <row r="10365" spans="1:4" x14ac:dyDescent="0.25">
      <c r="A10365" s="71">
        <v>785</v>
      </c>
      <c r="B10365" s="70" t="s">
        <v>9698</v>
      </c>
      <c r="C10365" s="71" t="s">
        <v>14</v>
      </c>
      <c r="D10365" s="72">
        <v>368.37</v>
      </c>
    </row>
    <row r="10366" spans="1:4" x14ac:dyDescent="0.25">
      <c r="A10366" s="71">
        <v>784</v>
      </c>
      <c r="B10366" s="70" t="s">
        <v>9699</v>
      </c>
      <c r="C10366" s="71" t="s">
        <v>14</v>
      </c>
      <c r="D10366" s="72">
        <v>395.17</v>
      </c>
    </row>
    <row r="10367" spans="1:4" x14ac:dyDescent="0.25">
      <c r="A10367" s="71">
        <v>828</v>
      </c>
      <c r="B10367" s="70" t="s">
        <v>9700</v>
      </c>
      <c r="C10367" s="71" t="s">
        <v>14</v>
      </c>
      <c r="D10367" s="72">
        <v>0.57999999999999996</v>
      </c>
    </row>
    <row r="10368" spans="1:4" x14ac:dyDescent="0.25">
      <c r="A10368" s="71">
        <v>829</v>
      </c>
      <c r="B10368" s="70" t="s">
        <v>9701</v>
      </c>
      <c r="C10368" s="71" t="s">
        <v>14</v>
      </c>
      <c r="D10368" s="72">
        <v>0.94</v>
      </c>
    </row>
    <row r="10369" spans="1:4" x14ac:dyDescent="0.25">
      <c r="A10369" s="71">
        <v>812</v>
      </c>
      <c r="B10369" s="70" t="s">
        <v>9702</v>
      </c>
      <c r="C10369" s="71" t="s">
        <v>14</v>
      </c>
      <c r="D10369" s="72">
        <v>2.0699999999999998</v>
      </c>
    </row>
    <row r="10370" spans="1:4" x14ac:dyDescent="0.25">
      <c r="A10370" s="71">
        <v>819</v>
      </c>
      <c r="B10370" s="70" t="s">
        <v>9703</v>
      </c>
      <c r="C10370" s="71" t="s">
        <v>14</v>
      </c>
      <c r="D10370" s="72">
        <v>3.6</v>
      </c>
    </row>
    <row r="10371" spans="1:4" x14ac:dyDescent="0.25">
      <c r="A10371" s="71">
        <v>818</v>
      </c>
      <c r="B10371" s="70" t="s">
        <v>9704</v>
      </c>
      <c r="C10371" s="71" t="s">
        <v>14</v>
      </c>
      <c r="D10371" s="72">
        <v>6.71</v>
      </c>
    </row>
    <row r="10372" spans="1:4" x14ac:dyDescent="0.25">
      <c r="A10372" s="71">
        <v>20086</v>
      </c>
      <c r="B10372" s="70" t="s">
        <v>9705</v>
      </c>
      <c r="C10372" s="71" t="s">
        <v>14</v>
      </c>
      <c r="D10372" s="72">
        <v>3.17</v>
      </c>
    </row>
    <row r="10373" spans="1:4" x14ac:dyDescent="0.25">
      <c r="A10373" s="71">
        <v>832</v>
      </c>
      <c r="B10373" s="70" t="s">
        <v>9706</v>
      </c>
      <c r="C10373" s="71" t="s">
        <v>14</v>
      </c>
      <c r="D10373" s="72">
        <v>2.77</v>
      </c>
    </row>
    <row r="10374" spans="1:4" x14ac:dyDescent="0.25">
      <c r="A10374" s="71">
        <v>834</v>
      </c>
      <c r="B10374" s="70" t="s">
        <v>9707</v>
      </c>
      <c r="C10374" s="71" t="s">
        <v>14</v>
      </c>
      <c r="D10374" s="72">
        <v>3.59</v>
      </c>
    </row>
    <row r="10375" spans="1:4" x14ac:dyDescent="0.25">
      <c r="A10375" s="71">
        <v>813</v>
      </c>
      <c r="B10375" s="70" t="s">
        <v>9708</v>
      </c>
      <c r="C10375" s="71" t="s">
        <v>14</v>
      </c>
      <c r="D10375" s="72">
        <v>4.18</v>
      </c>
    </row>
    <row r="10376" spans="1:4" x14ac:dyDescent="0.25">
      <c r="A10376" s="71">
        <v>820</v>
      </c>
      <c r="B10376" s="70" t="s">
        <v>9709</v>
      </c>
      <c r="C10376" s="71" t="s">
        <v>14</v>
      </c>
      <c r="D10376" s="72">
        <v>5.62</v>
      </c>
    </row>
    <row r="10377" spans="1:4" x14ac:dyDescent="0.25">
      <c r="A10377" s="71">
        <v>816</v>
      </c>
      <c r="B10377" s="70" t="s">
        <v>9710</v>
      </c>
      <c r="C10377" s="71" t="s">
        <v>14</v>
      </c>
      <c r="D10377" s="72">
        <v>10.02</v>
      </c>
    </row>
    <row r="10378" spans="1:4" x14ac:dyDescent="0.25">
      <c r="A10378" s="71">
        <v>814</v>
      </c>
      <c r="B10378" s="70" t="s">
        <v>9711</v>
      </c>
      <c r="C10378" s="71" t="s">
        <v>14</v>
      </c>
      <c r="D10378" s="72">
        <v>12.45</v>
      </c>
    </row>
    <row r="10379" spans="1:4" x14ac:dyDescent="0.25">
      <c r="A10379" s="71">
        <v>822</v>
      </c>
      <c r="B10379" s="70" t="s">
        <v>9712</v>
      </c>
      <c r="C10379" s="71" t="s">
        <v>14</v>
      </c>
      <c r="D10379" s="72">
        <v>16.25</v>
      </c>
    </row>
    <row r="10380" spans="1:4" x14ac:dyDescent="0.25">
      <c r="A10380" s="71">
        <v>821</v>
      </c>
      <c r="B10380" s="70" t="s">
        <v>9713</v>
      </c>
      <c r="C10380" s="71" t="s">
        <v>14</v>
      </c>
      <c r="D10380" s="72">
        <v>18.59</v>
      </c>
    </row>
    <row r="10381" spans="1:4" x14ac:dyDescent="0.25">
      <c r="A10381" s="71">
        <v>39191</v>
      </c>
      <c r="B10381" s="70" t="s">
        <v>9714</v>
      </c>
      <c r="C10381" s="71" t="s">
        <v>14</v>
      </c>
      <c r="D10381" s="72">
        <v>21.5</v>
      </c>
    </row>
    <row r="10382" spans="1:4" x14ac:dyDescent="0.25">
      <c r="A10382" s="71">
        <v>39190</v>
      </c>
      <c r="B10382" s="70" t="s">
        <v>9715</v>
      </c>
      <c r="C10382" s="71" t="s">
        <v>14</v>
      </c>
      <c r="D10382" s="72">
        <v>22.46</v>
      </c>
    </row>
    <row r="10383" spans="1:4" x14ac:dyDescent="0.25">
      <c r="A10383" s="71">
        <v>39189</v>
      </c>
      <c r="B10383" s="70" t="s">
        <v>9716</v>
      </c>
      <c r="C10383" s="71" t="s">
        <v>14</v>
      </c>
      <c r="D10383" s="72">
        <v>23.77</v>
      </c>
    </row>
    <row r="10384" spans="1:4" x14ac:dyDescent="0.25">
      <c r="A10384" s="71">
        <v>39188</v>
      </c>
      <c r="B10384" s="70" t="s">
        <v>9717</v>
      </c>
      <c r="C10384" s="71" t="s">
        <v>14</v>
      </c>
      <c r="D10384" s="72">
        <v>17.5</v>
      </c>
    </row>
    <row r="10385" spans="1:4" x14ac:dyDescent="0.25">
      <c r="A10385" s="71">
        <v>39186</v>
      </c>
      <c r="B10385" s="70" t="s">
        <v>9718</v>
      </c>
      <c r="C10385" s="71" t="s">
        <v>14</v>
      </c>
      <c r="D10385" s="72">
        <v>21.26</v>
      </c>
    </row>
    <row r="10386" spans="1:4" x14ac:dyDescent="0.25">
      <c r="A10386" s="71">
        <v>39187</v>
      </c>
      <c r="B10386" s="70" t="s">
        <v>9719</v>
      </c>
      <c r="C10386" s="71" t="s">
        <v>14</v>
      </c>
      <c r="D10386" s="72">
        <v>18.34</v>
      </c>
    </row>
    <row r="10387" spans="1:4" x14ac:dyDescent="0.25">
      <c r="A10387" s="71">
        <v>39184</v>
      </c>
      <c r="B10387" s="70" t="s">
        <v>9720</v>
      </c>
      <c r="C10387" s="71" t="s">
        <v>14</v>
      </c>
      <c r="D10387" s="72">
        <v>6.9</v>
      </c>
    </row>
    <row r="10388" spans="1:4" x14ac:dyDescent="0.25">
      <c r="A10388" s="71">
        <v>39185</v>
      </c>
      <c r="B10388" s="70" t="s">
        <v>9721</v>
      </c>
      <c r="C10388" s="71" t="s">
        <v>14</v>
      </c>
      <c r="D10388" s="72">
        <v>6.29</v>
      </c>
    </row>
    <row r="10389" spans="1:4" x14ac:dyDescent="0.25">
      <c r="A10389" s="71">
        <v>39198</v>
      </c>
      <c r="B10389" s="70" t="s">
        <v>9722</v>
      </c>
      <c r="C10389" s="71" t="s">
        <v>14</v>
      </c>
      <c r="D10389" s="72">
        <v>70.52</v>
      </c>
    </row>
    <row r="10390" spans="1:4" x14ac:dyDescent="0.25">
      <c r="A10390" s="71">
        <v>39197</v>
      </c>
      <c r="B10390" s="70" t="s">
        <v>9723</v>
      </c>
      <c r="C10390" s="71" t="s">
        <v>14</v>
      </c>
      <c r="D10390" s="72">
        <v>73.67</v>
      </c>
    </row>
    <row r="10391" spans="1:4" x14ac:dyDescent="0.25">
      <c r="A10391" s="71">
        <v>39196</v>
      </c>
      <c r="B10391" s="70" t="s">
        <v>9724</v>
      </c>
      <c r="C10391" s="71" t="s">
        <v>14</v>
      </c>
      <c r="D10391" s="72">
        <v>75.98</v>
      </c>
    </row>
    <row r="10392" spans="1:4" x14ac:dyDescent="0.25">
      <c r="A10392" s="71">
        <v>39199</v>
      </c>
      <c r="B10392" s="70" t="s">
        <v>9725</v>
      </c>
      <c r="C10392" s="71" t="s">
        <v>14</v>
      </c>
      <c r="D10392" s="72">
        <v>67.87</v>
      </c>
    </row>
    <row r="10393" spans="1:4" x14ac:dyDescent="0.25">
      <c r="A10393" s="71">
        <v>39195</v>
      </c>
      <c r="B10393" s="70" t="s">
        <v>9726</v>
      </c>
      <c r="C10393" s="71" t="s">
        <v>14</v>
      </c>
      <c r="D10393" s="72">
        <v>39.17</v>
      </c>
    </row>
    <row r="10394" spans="1:4" x14ac:dyDescent="0.25">
      <c r="A10394" s="71">
        <v>39194</v>
      </c>
      <c r="B10394" s="70" t="s">
        <v>9727</v>
      </c>
      <c r="C10394" s="71" t="s">
        <v>14</v>
      </c>
      <c r="D10394" s="72">
        <v>41.92</v>
      </c>
    </row>
    <row r="10395" spans="1:4" x14ac:dyDescent="0.25">
      <c r="A10395" s="71">
        <v>39193</v>
      </c>
      <c r="B10395" s="70" t="s">
        <v>9728</v>
      </c>
      <c r="C10395" s="71" t="s">
        <v>14</v>
      </c>
      <c r="D10395" s="72">
        <v>45.95</v>
      </c>
    </row>
    <row r="10396" spans="1:4" x14ac:dyDescent="0.25">
      <c r="A10396" s="71">
        <v>39192</v>
      </c>
      <c r="B10396" s="70" t="s">
        <v>9729</v>
      </c>
      <c r="C10396" s="71" t="s">
        <v>14</v>
      </c>
      <c r="D10396" s="72">
        <v>47.79</v>
      </c>
    </row>
    <row r="10397" spans="1:4" x14ac:dyDescent="0.25">
      <c r="A10397" s="71">
        <v>39201</v>
      </c>
      <c r="B10397" s="70" t="s">
        <v>9730</v>
      </c>
      <c r="C10397" s="71" t="s">
        <v>14</v>
      </c>
      <c r="D10397" s="72">
        <v>84.32</v>
      </c>
    </row>
    <row r="10398" spans="1:4" x14ac:dyDescent="0.25">
      <c r="A10398" s="71">
        <v>39200</v>
      </c>
      <c r="B10398" s="70" t="s">
        <v>9731</v>
      </c>
      <c r="C10398" s="71" t="s">
        <v>14</v>
      </c>
      <c r="D10398" s="72">
        <v>84.99</v>
      </c>
    </row>
    <row r="10399" spans="1:4" x14ac:dyDescent="0.25">
      <c r="A10399" s="71">
        <v>39203</v>
      </c>
      <c r="B10399" s="70" t="s">
        <v>9732</v>
      </c>
      <c r="C10399" s="71" t="s">
        <v>14</v>
      </c>
      <c r="D10399" s="72">
        <v>68.63</v>
      </c>
    </row>
    <row r="10400" spans="1:4" x14ac:dyDescent="0.25">
      <c r="A10400" s="71">
        <v>39202</v>
      </c>
      <c r="B10400" s="70" t="s">
        <v>9733</v>
      </c>
      <c r="C10400" s="71" t="s">
        <v>14</v>
      </c>
      <c r="D10400" s="72">
        <v>80.62</v>
      </c>
    </row>
    <row r="10401" spans="1:4" x14ac:dyDescent="0.25">
      <c r="A10401" s="71">
        <v>39920</v>
      </c>
      <c r="B10401" s="70" t="s">
        <v>19613</v>
      </c>
      <c r="C10401" s="71" t="s">
        <v>14</v>
      </c>
      <c r="D10401" s="72">
        <v>5.79</v>
      </c>
    </row>
    <row r="10402" spans="1:4" x14ac:dyDescent="0.25">
      <c r="A10402" s="71">
        <v>39205</v>
      </c>
      <c r="B10402" s="70" t="s">
        <v>9734</v>
      </c>
      <c r="C10402" s="71" t="s">
        <v>14</v>
      </c>
      <c r="D10402" s="72">
        <v>134.5</v>
      </c>
    </row>
    <row r="10403" spans="1:4" x14ac:dyDescent="0.25">
      <c r="A10403" s="71">
        <v>39204</v>
      </c>
      <c r="B10403" s="70" t="s">
        <v>9735</v>
      </c>
      <c r="C10403" s="71" t="s">
        <v>14</v>
      </c>
      <c r="D10403" s="72">
        <v>137.75</v>
      </c>
    </row>
    <row r="10404" spans="1:4" x14ac:dyDescent="0.25">
      <c r="A10404" s="71">
        <v>39206</v>
      </c>
      <c r="B10404" s="70" t="s">
        <v>9736</v>
      </c>
      <c r="C10404" s="71" t="s">
        <v>14</v>
      </c>
      <c r="D10404" s="72">
        <v>130.69</v>
      </c>
    </row>
    <row r="10405" spans="1:4" x14ac:dyDescent="0.25">
      <c r="A10405" s="71">
        <v>798</v>
      </c>
      <c r="B10405" s="70" t="s">
        <v>9737</v>
      </c>
      <c r="C10405" s="71" t="s">
        <v>14</v>
      </c>
      <c r="D10405" s="72">
        <v>1.1599999999999999</v>
      </c>
    </row>
    <row r="10406" spans="1:4" x14ac:dyDescent="0.25">
      <c r="A10406" s="71">
        <v>797</v>
      </c>
      <c r="B10406" s="70" t="s">
        <v>9738</v>
      </c>
      <c r="C10406" s="71" t="s">
        <v>14</v>
      </c>
      <c r="D10406" s="72">
        <v>8.41</v>
      </c>
    </row>
    <row r="10407" spans="1:4" x14ac:dyDescent="0.25">
      <c r="A10407" s="71">
        <v>796</v>
      </c>
      <c r="B10407" s="70" t="s">
        <v>9739</v>
      </c>
      <c r="C10407" s="71" t="s">
        <v>14</v>
      </c>
      <c r="D10407" s="72">
        <v>7.15</v>
      </c>
    </row>
    <row r="10408" spans="1:4" x14ac:dyDescent="0.25">
      <c r="A10408" s="71">
        <v>799</v>
      </c>
      <c r="B10408" s="70" t="s">
        <v>9740</v>
      </c>
      <c r="C10408" s="71" t="s">
        <v>14</v>
      </c>
      <c r="D10408" s="72">
        <v>3.46</v>
      </c>
    </row>
    <row r="10409" spans="1:4" x14ac:dyDescent="0.25">
      <c r="A10409" s="71">
        <v>792</v>
      </c>
      <c r="B10409" s="70" t="s">
        <v>9741</v>
      </c>
      <c r="C10409" s="71" t="s">
        <v>14</v>
      </c>
      <c r="D10409" s="72">
        <v>3.35</v>
      </c>
    </row>
    <row r="10410" spans="1:4" x14ac:dyDescent="0.25">
      <c r="A10410" s="71">
        <v>38001</v>
      </c>
      <c r="B10410" s="70" t="s">
        <v>9742</v>
      </c>
      <c r="C10410" s="71" t="s">
        <v>14</v>
      </c>
      <c r="D10410" s="72">
        <v>1.34</v>
      </c>
    </row>
    <row r="10411" spans="1:4" x14ac:dyDescent="0.25">
      <c r="A10411" s="71">
        <v>38002</v>
      </c>
      <c r="B10411" s="70" t="s">
        <v>9743</v>
      </c>
      <c r="C10411" s="71" t="s">
        <v>14</v>
      </c>
      <c r="D10411" s="72">
        <v>4.68</v>
      </c>
    </row>
    <row r="10412" spans="1:4" x14ac:dyDescent="0.25">
      <c r="A10412" s="71">
        <v>38003</v>
      </c>
      <c r="B10412" s="70" t="s">
        <v>9744</v>
      </c>
      <c r="C10412" s="71" t="s">
        <v>14</v>
      </c>
      <c r="D10412" s="72">
        <v>31.98</v>
      </c>
    </row>
    <row r="10413" spans="1:4" x14ac:dyDescent="0.25">
      <c r="A10413" s="71">
        <v>38004</v>
      </c>
      <c r="B10413" s="70" t="s">
        <v>9745</v>
      </c>
      <c r="C10413" s="71" t="s">
        <v>14</v>
      </c>
      <c r="D10413" s="72">
        <v>36.78</v>
      </c>
    </row>
    <row r="10414" spans="1:4" x14ac:dyDescent="0.25">
      <c r="A10414" s="71">
        <v>44263</v>
      </c>
      <c r="B10414" s="70" t="s">
        <v>9746</v>
      </c>
      <c r="C10414" s="71" t="s">
        <v>14</v>
      </c>
      <c r="D10414" s="72">
        <v>66.02</v>
      </c>
    </row>
    <row r="10415" spans="1:4" x14ac:dyDescent="0.25">
      <c r="A10415" s="71">
        <v>36327</v>
      </c>
      <c r="B10415" s="70" t="s">
        <v>9747</v>
      </c>
      <c r="C10415" s="71" t="s">
        <v>14</v>
      </c>
      <c r="D10415" s="72"/>
    </row>
    <row r="10416" spans="1:4" x14ac:dyDescent="0.25">
      <c r="A10416" s="71">
        <v>38992</v>
      </c>
      <c r="B10416" s="70" t="s">
        <v>9748</v>
      </c>
      <c r="C10416" s="71" t="s">
        <v>14</v>
      </c>
      <c r="D10416" s="72"/>
    </row>
    <row r="10417" spans="1:4" x14ac:dyDescent="0.25">
      <c r="A10417" s="71">
        <v>38993</v>
      </c>
      <c r="B10417" s="70" t="s">
        <v>9749</v>
      </c>
      <c r="C10417" s="71" t="s">
        <v>14</v>
      </c>
      <c r="D10417" s="72"/>
    </row>
    <row r="10418" spans="1:4" x14ac:dyDescent="0.25">
      <c r="A10418" s="71">
        <v>44175</v>
      </c>
      <c r="B10418" s="70" t="s">
        <v>9750</v>
      </c>
      <c r="C10418" s="71" t="s">
        <v>14</v>
      </c>
      <c r="D10418" s="72"/>
    </row>
    <row r="10419" spans="1:4" x14ac:dyDescent="0.25">
      <c r="A10419" s="71">
        <v>44177</v>
      </c>
      <c r="B10419" s="70" t="s">
        <v>9751</v>
      </c>
      <c r="C10419" s="71" t="s">
        <v>14</v>
      </c>
      <c r="D10419" s="72"/>
    </row>
    <row r="10420" spans="1:4" x14ac:dyDescent="0.25">
      <c r="A10420" s="71">
        <v>38418</v>
      </c>
      <c r="B10420" s="70" t="s">
        <v>9752</v>
      </c>
      <c r="C10420" s="71" t="s">
        <v>14</v>
      </c>
      <c r="D10420" s="72">
        <v>5.44</v>
      </c>
    </row>
    <row r="10421" spans="1:4" x14ac:dyDescent="0.25">
      <c r="A10421" s="71">
        <v>39178</v>
      </c>
      <c r="B10421" s="70" t="s">
        <v>9753</v>
      </c>
      <c r="C10421" s="71" t="s">
        <v>14</v>
      </c>
      <c r="D10421" s="72">
        <v>2.3199999999999998</v>
      </c>
    </row>
    <row r="10422" spans="1:4" x14ac:dyDescent="0.25">
      <c r="A10422" s="71">
        <v>39177</v>
      </c>
      <c r="B10422" s="70" t="s">
        <v>9754</v>
      </c>
      <c r="C10422" s="71" t="s">
        <v>14</v>
      </c>
      <c r="D10422" s="72">
        <v>2.1</v>
      </c>
    </row>
    <row r="10423" spans="1:4" x14ac:dyDescent="0.25">
      <c r="A10423" s="71">
        <v>39176</v>
      </c>
      <c r="B10423" s="70" t="s">
        <v>9755</v>
      </c>
      <c r="C10423" s="71" t="s">
        <v>14</v>
      </c>
      <c r="D10423" s="72">
        <v>1.38</v>
      </c>
    </row>
    <row r="10424" spans="1:4" x14ac:dyDescent="0.25">
      <c r="A10424" s="71">
        <v>39174</v>
      </c>
      <c r="B10424" s="70" t="s">
        <v>9756</v>
      </c>
      <c r="C10424" s="71" t="s">
        <v>14</v>
      </c>
      <c r="D10424" s="72">
        <v>1.05</v>
      </c>
    </row>
    <row r="10425" spans="1:4" x14ac:dyDescent="0.25">
      <c r="A10425" s="71">
        <v>39180</v>
      </c>
      <c r="B10425" s="70" t="s">
        <v>9757</v>
      </c>
      <c r="C10425" s="71" t="s">
        <v>14</v>
      </c>
      <c r="D10425" s="72">
        <v>6.31</v>
      </c>
    </row>
    <row r="10426" spans="1:4" x14ac:dyDescent="0.25">
      <c r="A10426" s="71">
        <v>39179</v>
      </c>
      <c r="B10426" s="70" t="s">
        <v>9758</v>
      </c>
      <c r="C10426" s="71" t="s">
        <v>14</v>
      </c>
      <c r="D10426" s="72">
        <v>5.59</v>
      </c>
    </row>
    <row r="10427" spans="1:4" x14ac:dyDescent="0.25">
      <c r="A10427" s="71">
        <v>39181</v>
      </c>
      <c r="B10427" s="70" t="s">
        <v>9759</v>
      </c>
      <c r="C10427" s="71" t="s">
        <v>14</v>
      </c>
      <c r="D10427" s="72">
        <v>8.4600000000000009</v>
      </c>
    </row>
    <row r="10428" spans="1:4" x14ac:dyDescent="0.25">
      <c r="A10428" s="71">
        <v>39175</v>
      </c>
      <c r="B10428" s="70" t="s">
        <v>9760</v>
      </c>
      <c r="C10428" s="71" t="s">
        <v>14</v>
      </c>
      <c r="D10428" s="72">
        <v>1.28</v>
      </c>
    </row>
    <row r="10429" spans="1:4" x14ac:dyDescent="0.25">
      <c r="A10429" s="71">
        <v>39217</v>
      </c>
      <c r="B10429" s="70" t="s">
        <v>9761</v>
      </c>
      <c r="C10429" s="71" t="s">
        <v>14</v>
      </c>
      <c r="D10429" s="72">
        <v>0.99</v>
      </c>
    </row>
    <row r="10430" spans="1:4" x14ac:dyDescent="0.25">
      <c r="A10430" s="71">
        <v>39182</v>
      </c>
      <c r="B10430" s="70" t="s">
        <v>9762</v>
      </c>
      <c r="C10430" s="71" t="s">
        <v>14</v>
      </c>
      <c r="D10430" s="72">
        <v>11.9</v>
      </c>
    </row>
    <row r="10431" spans="1:4" x14ac:dyDescent="0.25">
      <c r="A10431" s="71">
        <v>12616</v>
      </c>
      <c r="B10431" s="70" t="s">
        <v>9763</v>
      </c>
      <c r="C10431" s="71" t="s">
        <v>14</v>
      </c>
      <c r="D10431" s="72">
        <v>16.79</v>
      </c>
    </row>
    <row r="10432" spans="1:4" x14ac:dyDescent="0.25">
      <c r="A10432" s="71">
        <v>1049</v>
      </c>
      <c r="B10432" s="70" t="s">
        <v>9764</v>
      </c>
      <c r="C10432" s="71" t="s">
        <v>14</v>
      </c>
      <c r="D10432" s="72">
        <v>9.9600000000000009</v>
      </c>
    </row>
    <row r="10433" spans="1:4" x14ac:dyDescent="0.25">
      <c r="A10433" s="71">
        <v>1099</v>
      </c>
      <c r="B10433" s="70" t="s">
        <v>9765</v>
      </c>
      <c r="C10433" s="71" t="s">
        <v>14</v>
      </c>
      <c r="D10433" s="72">
        <v>7.62</v>
      </c>
    </row>
    <row r="10434" spans="1:4" x14ac:dyDescent="0.25">
      <c r="A10434" s="71">
        <v>1050</v>
      </c>
      <c r="B10434" s="70" t="s">
        <v>9766</v>
      </c>
      <c r="C10434" s="71" t="s">
        <v>14</v>
      </c>
      <c r="D10434" s="72">
        <v>5.21</v>
      </c>
    </row>
    <row r="10435" spans="1:4" x14ac:dyDescent="0.25">
      <c r="A10435" s="71">
        <v>39678</v>
      </c>
      <c r="B10435" s="70" t="s">
        <v>9767</v>
      </c>
      <c r="C10435" s="71" t="s">
        <v>14</v>
      </c>
      <c r="D10435" s="72">
        <v>3.07</v>
      </c>
    </row>
    <row r="10436" spans="1:4" x14ac:dyDescent="0.25">
      <c r="A10436" s="71">
        <v>1101</v>
      </c>
      <c r="B10436" s="70" t="s">
        <v>9768</v>
      </c>
      <c r="C10436" s="71" t="s">
        <v>14</v>
      </c>
      <c r="D10436" s="72">
        <v>32.869999999999997</v>
      </c>
    </row>
    <row r="10437" spans="1:4" x14ac:dyDescent="0.25">
      <c r="A10437" s="71">
        <v>1100</v>
      </c>
      <c r="B10437" s="70" t="s">
        <v>9769</v>
      </c>
      <c r="C10437" s="71" t="s">
        <v>14</v>
      </c>
      <c r="D10437" s="72">
        <v>16.96</v>
      </c>
    </row>
    <row r="10438" spans="1:4" x14ac:dyDescent="0.25">
      <c r="A10438" s="71">
        <v>39679</v>
      </c>
      <c r="B10438" s="70" t="s">
        <v>9770</v>
      </c>
      <c r="C10438" s="71" t="s">
        <v>14</v>
      </c>
      <c r="D10438" s="72">
        <v>65.510000000000005</v>
      </c>
    </row>
    <row r="10439" spans="1:4" x14ac:dyDescent="0.25">
      <c r="A10439" s="71">
        <v>1102</v>
      </c>
      <c r="B10439" s="70" t="s">
        <v>9771</v>
      </c>
      <c r="C10439" s="71" t="s">
        <v>14</v>
      </c>
      <c r="D10439" s="72">
        <v>49.01</v>
      </c>
    </row>
    <row r="10440" spans="1:4" x14ac:dyDescent="0.25">
      <c r="A10440" s="71">
        <v>1098</v>
      </c>
      <c r="B10440" s="70" t="s">
        <v>9772</v>
      </c>
      <c r="C10440" s="71" t="s">
        <v>14</v>
      </c>
      <c r="D10440" s="72">
        <v>4.07</v>
      </c>
    </row>
    <row r="10441" spans="1:4" x14ac:dyDescent="0.25">
      <c r="A10441" s="71">
        <v>1051</v>
      </c>
      <c r="B10441" s="70" t="s">
        <v>9773</v>
      </c>
      <c r="C10441" s="71" t="s">
        <v>14</v>
      </c>
      <c r="D10441" s="72">
        <v>71.239999999999995</v>
      </c>
    </row>
    <row r="10442" spans="1:4" x14ac:dyDescent="0.25">
      <c r="A10442" s="71">
        <v>37399</v>
      </c>
      <c r="B10442" s="70" t="s">
        <v>9774</v>
      </c>
      <c r="C10442" s="71" t="s">
        <v>14</v>
      </c>
      <c r="D10442" s="72">
        <v>17.12</v>
      </c>
    </row>
    <row r="10443" spans="1:4" x14ac:dyDescent="0.25">
      <c r="A10443" s="71">
        <v>43834</v>
      </c>
      <c r="B10443" s="70" t="s">
        <v>9775</v>
      </c>
      <c r="C10443" s="71" t="s">
        <v>16</v>
      </c>
      <c r="D10443" s="72">
        <v>27.16</v>
      </c>
    </row>
    <row r="10444" spans="1:4" x14ac:dyDescent="0.25">
      <c r="A10444" s="71">
        <v>43835</v>
      </c>
      <c r="B10444" s="70" t="s">
        <v>9776</v>
      </c>
      <c r="C10444" s="71" t="s">
        <v>16</v>
      </c>
      <c r="D10444" s="72">
        <v>2.4300000000000002</v>
      </c>
    </row>
    <row r="10445" spans="1:4" x14ac:dyDescent="0.25">
      <c r="A10445" s="71">
        <v>43833</v>
      </c>
      <c r="B10445" s="70" t="s">
        <v>9777</v>
      </c>
      <c r="C10445" s="71" t="s">
        <v>16</v>
      </c>
      <c r="D10445" s="72">
        <v>2.5299999999999998</v>
      </c>
    </row>
    <row r="10446" spans="1:4" x14ac:dyDescent="0.25">
      <c r="A10446" s="71">
        <v>41955</v>
      </c>
      <c r="B10446" s="70" t="s">
        <v>9778</v>
      </c>
      <c r="C10446" s="71" t="s">
        <v>66</v>
      </c>
      <c r="D10446" s="72">
        <v>65.03</v>
      </c>
    </row>
    <row r="10447" spans="1:4" x14ac:dyDescent="0.25">
      <c r="A10447" s="71">
        <v>41953</v>
      </c>
      <c r="B10447" s="70" t="s">
        <v>9779</v>
      </c>
      <c r="C10447" s="71" t="s">
        <v>66</v>
      </c>
      <c r="D10447" s="72">
        <v>62.06</v>
      </c>
    </row>
    <row r="10448" spans="1:4" x14ac:dyDescent="0.25">
      <c r="A10448" s="71">
        <v>41954</v>
      </c>
      <c r="B10448" s="70" t="s">
        <v>9780</v>
      </c>
      <c r="C10448" s="71" t="s">
        <v>66</v>
      </c>
      <c r="D10448" s="72">
        <v>61.47</v>
      </c>
    </row>
    <row r="10449" spans="1:4" x14ac:dyDescent="0.25">
      <c r="A10449" s="71">
        <v>25004</v>
      </c>
      <c r="B10449" s="70" t="s">
        <v>9781</v>
      </c>
      <c r="C10449" s="71" t="s">
        <v>66</v>
      </c>
      <c r="D10449" s="72">
        <v>51.47</v>
      </c>
    </row>
    <row r="10450" spans="1:4" x14ac:dyDescent="0.25">
      <c r="A10450" s="71">
        <v>25002</v>
      </c>
      <c r="B10450" s="70" t="s">
        <v>9782</v>
      </c>
      <c r="C10450" s="71" t="s">
        <v>66</v>
      </c>
      <c r="D10450" s="72">
        <v>51.47</v>
      </c>
    </row>
    <row r="10451" spans="1:4" x14ac:dyDescent="0.25">
      <c r="A10451" s="71">
        <v>37409</v>
      </c>
      <c r="B10451" s="70" t="s">
        <v>9783</v>
      </c>
      <c r="C10451" s="71" t="s">
        <v>66</v>
      </c>
      <c r="D10451" s="72">
        <v>51.47</v>
      </c>
    </row>
    <row r="10452" spans="1:4" x14ac:dyDescent="0.25">
      <c r="A10452" s="71">
        <v>841</v>
      </c>
      <c r="B10452" s="70" t="s">
        <v>9784</v>
      </c>
      <c r="C10452" s="71" t="s">
        <v>66</v>
      </c>
      <c r="D10452" s="72">
        <v>52.1</v>
      </c>
    </row>
    <row r="10453" spans="1:4" x14ac:dyDescent="0.25">
      <c r="A10453" s="71">
        <v>25005</v>
      </c>
      <c r="B10453" s="70" t="s">
        <v>9785</v>
      </c>
      <c r="C10453" s="71" t="s">
        <v>66</v>
      </c>
      <c r="D10453" s="72">
        <v>56.48</v>
      </c>
    </row>
    <row r="10454" spans="1:4" x14ac:dyDescent="0.25">
      <c r="A10454" s="71">
        <v>25003</v>
      </c>
      <c r="B10454" s="70" t="s">
        <v>9786</v>
      </c>
      <c r="C10454" s="71" t="s">
        <v>66</v>
      </c>
      <c r="D10454" s="72">
        <v>57.33</v>
      </c>
    </row>
    <row r="10455" spans="1:4" x14ac:dyDescent="0.25">
      <c r="A10455" s="71">
        <v>37410</v>
      </c>
      <c r="B10455" s="70" t="s">
        <v>9787</v>
      </c>
      <c r="C10455" s="71" t="s">
        <v>66</v>
      </c>
      <c r="D10455" s="72">
        <v>56.48</v>
      </c>
    </row>
    <row r="10456" spans="1:4" x14ac:dyDescent="0.25">
      <c r="A10456" s="71">
        <v>842</v>
      </c>
      <c r="B10456" s="70" t="s">
        <v>9788</v>
      </c>
      <c r="C10456" s="71" t="s">
        <v>66</v>
      </c>
      <c r="D10456" s="72">
        <v>57.28</v>
      </c>
    </row>
    <row r="10457" spans="1:4" x14ac:dyDescent="0.25">
      <c r="A10457" s="71">
        <v>44391</v>
      </c>
      <c r="B10457" s="70" t="s">
        <v>9789</v>
      </c>
      <c r="C10457" s="71" t="s">
        <v>16</v>
      </c>
      <c r="D10457" s="72">
        <v>122.06</v>
      </c>
    </row>
    <row r="10458" spans="1:4" x14ac:dyDescent="0.25">
      <c r="A10458" s="71">
        <v>44388</v>
      </c>
      <c r="B10458" s="70" t="s">
        <v>9790</v>
      </c>
      <c r="C10458" s="71" t="s">
        <v>16</v>
      </c>
      <c r="D10458" s="72">
        <v>2.64</v>
      </c>
    </row>
    <row r="10459" spans="1:4" x14ac:dyDescent="0.25">
      <c r="A10459" s="71">
        <v>44392</v>
      </c>
      <c r="B10459" s="70" t="s">
        <v>9791</v>
      </c>
      <c r="C10459" s="71" t="s">
        <v>16</v>
      </c>
      <c r="D10459" s="72">
        <v>243.03</v>
      </c>
    </row>
    <row r="10460" spans="1:4" x14ac:dyDescent="0.25">
      <c r="A10460" s="71">
        <v>44390</v>
      </c>
      <c r="B10460" s="70" t="s">
        <v>9792</v>
      </c>
      <c r="C10460" s="71" t="s">
        <v>16</v>
      </c>
      <c r="D10460" s="72">
        <v>51.49</v>
      </c>
    </row>
    <row r="10461" spans="1:4" x14ac:dyDescent="0.25">
      <c r="A10461" s="71">
        <v>44389</v>
      </c>
      <c r="B10461" s="70" t="s">
        <v>9793</v>
      </c>
      <c r="C10461" s="71" t="s">
        <v>16</v>
      </c>
      <c r="D10461" s="72">
        <v>6.08</v>
      </c>
    </row>
    <row r="10462" spans="1:4" x14ac:dyDescent="0.25">
      <c r="A10462" s="71">
        <v>862</v>
      </c>
      <c r="B10462" s="70" t="s">
        <v>9794</v>
      </c>
      <c r="C10462" s="71" t="s">
        <v>16</v>
      </c>
      <c r="D10462" s="72">
        <v>11.14</v>
      </c>
    </row>
    <row r="10463" spans="1:4" x14ac:dyDescent="0.25">
      <c r="A10463" s="71">
        <v>866</v>
      </c>
      <c r="B10463" s="70" t="s">
        <v>9795</v>
      </c>
      <c r="C10463" s="71" t="s">
        <v>16</v>
      </c>
      <c r="D10463" s="72">
        <v>141.52000000000001</v>
      </c>
    </row>
    <row r="10464" spans="1:4" x14ac:dyDescent="0.25">
      <c r="A10464" s="71">
        <v>892</v>
      </c>
      <c r="B10464" s="70" t="s">
        <v>9796</v>
      </c>
      <c r="C10464" s="71" t="s">
        <v>16</v>
      </c>
      <c r="D10464" s="72">
        <v>171.3</v>
      </c>
    </row>
    <row r="10465" spans="1:4" x14ac:dyDescent="0.25">
      <c r="A10465" s="71">
        <v>857</v>
      </c>
      <c r="B10465" s="70" t="s">
        <v>9797</v>
      </c>
      <c r="C10465" s="71" t="s">
        <v>16</v>
      </c>
      <c r="D10465" s="72">
        <v>18.63</v>
      </c>
    </row>
    <row r="10466" spans="1:4" x14ac:dyDescent="0.25">
      <c r="A10466" s="71">
        <v>37404</v>
      </c>
      <c r="B10466" s="70" t="s">
        <v>9798</v>
      </c>
      <c r="C10466" s="71" t="s">
        <v>16</v>
      </c>
      <c r="D10466" s="72">
        <v>198.2</v>
      </c>
    </row>
    <row r="10467" spans="1:4" x14ac:dyDescent="0.25">
      <c r="A10467" s="71">
        <v>868</v>
      </c>
      <c r="B10467" s="70" t="s">
        <v>9799</v>
      </c>
      <c r="C10467" s="71" t="s">
        <v>16</v>
      </c>
      <c r="D10467" s="72">
        <v>26.55</v>
      </c>
    </row>
    <row r="10468" spans="1:4" x14ac:dyDescent="0.25">
      <c r="A10468" s="71">
        <v>863</v>
      </c>
      <c r="B10468" s="70" t="s">
        <v>9800</v>
      </c>
      <c r="C10468" s="71" t="s">
        <v>16</v>
      </c>
      <c r="D10468" s="72">
        <v>39.1</v>
      </c>
    </row>
    <row r="10469" spans="1:4" x14ac:dyDescent="0.25">
      <c r="A10469" s="71">
        <v>867</v>
      </c>
      <c r="B10469" s="70" t="s">
        <v>9801</v>
      </c>
      <c r="C10469" s="71" t="s">
        <v>16</v>
      </c>
      <c r="D10469" s="72">
        <v>55.71</v>
      </c>
    </row>
    <row r="10470" spans="1:4" x14ac:dyDescent="0.25">
      <c r="A10470" s="71">
        <v>864</v>
      </c>
      <c r="B10470" s="70" t="s">
        <v>9802</v>
      </c>
      <c r="C10470" s="71" t="s">
        <v>16</v>
      </c>
      <c r="D10470" s="72">
        <v>73.58</v>
      </c>
    </row>
    <row r="10471" spans="1:4" x14ac:dyDescent="0.25">
      <c r="A10471" s="71">
        <v>865</v>
      </c>
      <c r="B10471" s="70" t="s">
        <v>9803</v>
      </c>
      <c r="C10471" s="71" t="s">
        <v>16</v>
      </c>
      <c r="D10471" s="72">
        <v>105.84</v>
      </c>
    </row>
    <row r="10472" spans="1:4" x14ac:dyDescent="0.25">
      <c r="A10472" s="71">
        <v>39251</v>
      </c>
      <c r="B10472" s="70" t="s">
        <v>9804</v>
      </c>
      <c r="C10472" s="71" t="s">
        <v>16</v>
      </c>
      <c r="D10472" s="72">
        <v>0.69</v>
      </c>
    </row>
    <row r="10473" spans="1:4" x14ac:dyDescent="0.25">
      <c r="A10473" s="71">
        <v>1011</v>
      </c>
      <c r="B10473" s="70" t="s">
        <v>9805</v>
      </c>
      <c r="C10473" s="71" t="s">
        <v>16</v>
      </c>
      <c r="D10473" s="72">
        <v>0.95</v>
      </c>
    </row>
    <row r="10474" spans="1:4" x14ac:dyDescent="0.25">
      <c r="A10474" s="71">
        <v>39252</v>
      </c>
      <c r="B10474" s="70" t="s">
        <v>9806</v>
      </c>
      <c r="C10474" s="71" t="s">
        <v>16</v>
      </c>
      <c r="D10474" s="72">
        <v>1.24</v>
      </c>
    </row>
    <row r="10475" spans="1:4" x14ac:dyDescent="0.25">
      <c r="A10475" s="71">
        <v>1013</v>
      </c>
      <c r="B10475" s="70" t="s">
        <v>9807</v>
      </c>
      <c r="C10475" s="71" t="s">
        <v>16</v>
      </c>
      <c r="D10475" s="72">
        <v>1.49</v>
      </c>
    </row>
    <row r="10476" spans="1:4" x14ac:dyDescent="0.25">
      <c r="A10476" s="71">
        <v>980</v>
      </c>
      <c r="B10476" s="70" t="s">
        <v>9808</v>
      </c>
      <c r="C10476" s="71" t="s">
        <v>16</v>
      </c>
      <c r="D10476" s="72">
        <v>10.77</v>
      </c>
    </row>
    <row r="10477" spans="1:4" x14ac:dyDescent="0.25">
      <c r="A10477" s="71">
        <v>39237</v>
      </c>
      <c r="B10477" s="70" t="s">
        <v>9809</v>
      </c>
      <c r="C10477" s="71" t="s">
        <v>16</v>
      </c>
      <c r="D10477" s="72">
        <v>114.57</v>
      </c>
    </row>
    <row r="10478" spans="1:4" x14ac:dyDescent="0.25">
      <c r="A10478" s="71">
        <v>39238</v>
      </c>
      <c r="B10478" s="70" t="s">
        <v>9810</v>
      </c>
      <c r="C10478" s="71" t="s">
        <v>16</v>
      </c>
      <c r="D10478" s="72">
        <v>144.49</v>
      </c>
    </row>
    <row r="10479" spans="1:4" x14ac:dyDescent="0.25">
      <c r="A10479" s="71">
        <v>979</v>
      </c>
      <c r="B10479" s="70" t="s">
        <v>9811</v>
      </c>
      <c r="C10479" s="71" t="s">
        <v>16</v>
      </c>
      <c r="D10479" s="72">
        <v>15.39</v>
      </c>
    </row>
    <row r="10480" spans="1:4" x14ac:dyDescent="0.25">
      <c r="A10480" s="71">
        <v>39239</v>
      </c>
      <c r="B10480" s="70" t="s">
        <v>9812</v>
      </c>
      <c r="C10480" s="71" t="s">
        <v>16</v>
      </c>
      <c r="D10480" s="72">
        <v>174.56</v>
      </c>
    </row>
    <row r="10481" spans="1:4" x14ac:dyDescent="0.25">
      <c r="A10481" s="71">
        <v>1014</v>
      </c>
      <c r="B10481" s="70" t="s">
        <v>9813</v>
      </c>
      <c r="C10481" s="71" t="s">
        <v>16</v>
      </c>
      <c r="D10481" s="72">
        <v>2.36</v>
      </c>
    </row>
    <row r="10482" spans="1:4" x14ac:dyDescent="0.25">
      <c r="A10482" s="71">
        <v>39240</v>
      </c>
      <c r="B10482" s="70" t="s">
        <v>9814</v>
      </c>
      <c r="C10482" s="71" t="s">
        <v>16</v>
      </c>
      <c r="D10482" s="72">
        <v>229.6</v>
      </c>
    </row>
    <row r="10483" spans="1:4" x14ac:dyDescent="0.25">
      <c r="A10483" s="71">
        <v>39232</v>
      </c>
      <c r="B10483" s="70" t="s">
        <v>9815</v>
      </c>
      <c r="C10483" s="71" t="s">
        <v>16</v>
      </c>
      <c r="D10483" s="72">
        <v>24.09</v>
      </c>
    </row>
    <row r="10484" spans="1:4" x14ac:dyDescent="0.25">
      <c r="A10484" s="71">
        <v>39233</v>
      </c>
      <c r="B10484" s="70" t="s">
        <v>9816</v>
      </c>
      <c r="C10484" s="71" t="s">
        <v>16</v>
      </c>
      <c r="D10484" s="72">
        <v>35.119999999999997</v>
      </c>
    </row>
    <row r="10485" spans="1:4" x14ac:dyDescent="0.25">
      <c r="A10485" s="71">
        <v>981</v>
      </c>
      <c r="B10485" s="70" t="s">
        <v>9817</v>
      </c>
      <c r="C10485" s="71" t="s">
        <v>16</v>
      </c>
      <c r="D10485" s="72">
        <v>3.92</v>
      </c>
    </row>
    <row r="10486" spans="1:4" x14ac:dyDescent="0.25">
      <c r="A10486" s="71">
        <v>39234</v>
      </c>
      <c r="B10486" s="70" t="s">
        <v>9818</v>
      </c>
      <c r="C10486" s="71" t="s">
        <v>16</v>
      </c>
      <c r="D10486" s="72">
        <v>48.89</v>
      </c>
    </row>
    <row r="10487" spans="1:4" x14ac:dyDescent="0.25">
      <c r="A10487" s="71">
        <v>982</v>
      </c>
      <c r="B10487" s="70" t="s">
        <v>9819</v>
      </c>
      <c r="C10487" s="71" t="s">
        <v>16</v>
      </c>
      <c r="D10487" s="72">
        <v>5.63</v>
      </c>
    </row>
    <row r="10488" spans="1:4" x14ac:dyDescent="0.25">
      <c r="A10488" s="71">
        <v>39235</v>
      </c>
      <c r="B10488" s="70" t="s">
        <v>9820</v>
      </c>
      <c r="C10488" s="71" t="s">
        <v>16</v>
      </c>
      <c r="D10488" s="72">
        <v>72.099999999999994</v>
      </c>
    </row>
    <row r="10489" spans="1:4" x14ac:dyDescent="0.25">
      <c r="A10489" s="71">
        <v>39236</v>
      </c>
      <c r="B10489" s="70" t="s">
        <v>9821</v>
      </c>
      <c r="C10489" s="71" t="s">
        <v>16</v>
      </c>
      <c r="D10489" s="72">
        <v>95.56</v>
      </c>
    </row>
    <row r="10490" spans="1:4" x14ac:dyDescent="0.25">
      <c r="A10490" s="71">
        <v>993</v>
      </c>
      <c r="B10490" s="70" t="s">
        <v>9822</v>
      </c>
      <c r="C10490" s="71" t="s">
        <v>16</v>
      </c>
      <c r="D10490" s="72">
        <v>2.0099999999999998</v>
      </c>
    </row>
    <row r="10491" spans="1:4" x14ac:dyDescent="0.25">
      <c r="A10491" s="71">
        <v>1020</v>
      </c>
      <c r="B10491" s="70" t="s">
        <v>9823</v>
      </c>
      <c r="C10491" s="71" t="s">
        <v>16</v>
      </c>
      <c r="D10491" s="72">
        <v>10.27</v>
      </c>
    </row>
    <row r="10492" spans="1:4" x14ac:dyDescent="0.25">
      <c r="A10492" s="71">
        <v>1017</v>
      </c>
      <c r="B10492" s="70" t="s">
        <v>9824</v>
      </c>
      <c r="C10492" s="71" t="s">
        <v>16</v>
      </c>
      <c r="D10492" s="72">
        <v>125.84</v>
      </c>
    </row>
    <row r="10493" spans="1:4" x14ac:dyDescent="0.25">
      <c r="A10493" s="71">
        <v>999</v>
      </c>
      <c r="B10493" s="70" t="s">
        <v>9825</v>
      </c>
      <c r="C10493" s="71" t="s">
        <v>16</v>
      </c>
      <c r="D10493" s="72">
        <v>152.46</v>
      </c>
    </row>
    <row r="10494" spans="1:4" x14ac:dyDescent="0.25">
      <c r="A10494" s="71">
        <v>995</v>
      </c>
      <c r="B10494" s="70" t="s">
        <v>9826</v>
      </c>
      <c r="C10494" s="71" t="s">
        <v>16</v>
      </c>
      <c r="D10494" s="72">
        <v>16.350000000000001</v>
      </c>
    </row>
    <row r="10495" spans="1:4" x14ac:dyDescent="0.25">
      <c r="A10495" s="71">
        <v>1000</v>
      </c>
      <c r="B10495" s="70" t="s">
        <v>9827</v>
      </c>
      <c r="C10495" s="71" t="s">
        <v>16</v>
      </c>
      <c r="D10495" s="72">
        <v>187.27</v>
      </c>
    </row>
    <row r="10496" spans="1:4" x14ac:dyDescent="0.25">
      <c r="A10496" s="71">
        <v>1022</v>
      </c>
      <c r="B10496" s="70" t="s">
        <v>9828</v>
      </c>
      <c r="C10496" s="71" t="s">
        <v>16</v>
      </c>
      <c r="D10496" s="72">
        <v>2.81</v>
      </c>
    </row>
    <row r="10497" spans="1:4" x14ac:dyDescent="0.25">
      <c r="A10497" s="71">
        <v>1015</v>
      </c>
      <c r="B10497" s="70" t="s">
        <v>9829</v>
      </c>
      <c r="C10497" s="71" t="s">
        <v>16</v>
      </c>
      <c r="D10497" s="72">
        <v>248.86</v>
      </c>
    </row>
    <row r="10498" spans="1:4" x14ac:dyDescent="0.25">
      <c r="A10498" s="71">
        <v>996</v>
      </c>
      <c r="B10498" s="70" t="s">
        <v>9830</v>
      </c>
      <c r="C10498" s="71" t="s">
        <v>16</v>
      </c>
      <c r="D10498" s="72">
        <v>25.35</v>
      </c>
    </row>
    <row r="10499" spans="1:4" x14ac:dyDescent="0.25">
      <c r="A10499" s="71">
        <v>1001</v>
      </c>
      <c r="B10499" s="70" t="s">
        <v>9831</v>
      </c>
      <c r="C10499" s="71" t="s">
        <v>16</v>
      </c>
      <c r="D10499" s="72">
        <v>322.89</v>
      </c>
    </row>
    <row r="10500" spans="1:4" x14ac:dyDescent="0.25">
      <c r="A10500" s="71">
        <v>1019</v>
      </c>
      <c r="B10500" s="70" t="s">
        <v>9832</v>
      </c>
      <c r="C10500" s="71" t="s">
        <v>16</v>
      </c>
      <c r="D10500" s="72">
        <v>35.83</v>
      </c>
    </row>
    <row r="10501" spans="1:4" x14ac:dyDescent="0.25">
      <c r="A10501" s="71">
        <v>1021</v>
      </c>
      <c r="B10501" s="70" t="s">
        <v>9833</v>
      </c>
      <c r="C10501" s="71" t="s">
        <v>16</v>
      </c>
      <c r="D10501" s="72">
        <v>4.3099999999999996</v>
      </c>
    </row>
    <row r="10502" spans="1:4" x14ac:dyDescent="0.25">
      <c r="A10502" s="71">
        <v>39249</v>
      </c>
      <c r="B10502" s="70" t="s">
        <v>9834</v>
      </c>
      <c r="C10502" s="71" t="s">
        <v>16</v>
      </c>
      <c r="D10502" s="72">
        <v>434.14</v>
      </c>
    </row>
    <row r="10503" spans="1:4" x14ac:dyDescent="0.25">
      <c r="A10503" s="71">
        <v>1018</v>
      </c>
      <c r="B10503" s="70" t="s">
        <v>9835</v>
      </c>
      <c r="C10503" s="71" t="s">
        <v>16</v>
      </c>
      <c r="D10503" s="72">
        <v>52.98</v>
      </c>
    </row>
    <row r="10504" spans="1:4" x14ac:dyDescent="0.25">
      <c r="A10504" s="71">
        <v>39250</v>
      </c>
      <c r="B10504" s="70" t="s">
        <v>9836</v>
      </c>
      <c r="C10504" s="71" t="s">
        <v>16</v>
      </c>
      <c r="D10504" s="72">
        <v>519.33000000000004</v>
      </c>
    </row>
    <row r="10505" spans="1:4" x14ac:dyDescent="0.25">
      <c r="A10505" s="71">
        <v>994</v>
      </c>
      <c r="B10505" s="70" t="s">
        <v>9837</v>
      </c>
      <c r="C10505" s="71" t="s">
        <v>16</v>
      </c>
      <c r="D10505" s="72">
        <v>6.26</v>
      </c>
    </row>
    <row r="10506" spans="1:4" x14ac:dyDescent="0.25">
      <c r="A10506" s="71">
        <v>977</v>
      </c>
      <c r="B10506" s="70" t="s">
        <v>9838</v>
      </c>
      <c r="C10506" s="71" t="s">
        <v>16</v>
      </c>
      <c r="D10506" s="72">
        <v>74.12</v>
      </c>
    </row>
    <row r="10507" spans="1:4" x14ac:dyDescent="0.25">
      <c r="A10507" s="71">
        <v>998</v>
      </c>
      <c r="B10507" s="70" t="s">
        <v>9839</v>
      </c>
      <c r="C10507" s="71" t="s">
        <v>16</v>
      </c>
      <c r="D10507" s="72">
        <v>96.23</v>
      </c>
    </row>
    <row r="10508" spans="1:4" x14ac:dyDescent="0.25">
      <c r="A10508" s="71">
        <v>1006</v>
      </c>
      <c r="B10508" s="70" t="s">
        <v>9840</v>
      </c>
      <c r="C10508" s="71" t="s">
        <v>16</v>
      </c>
      <c r="D10508" s="72">
        <v>127.51</v>
      </c>
    </row>
    <row r="10509" spans="1:4" x14ac:dyDescent="0.25">
      <c r="A10509" s="71">
        <v>990</v>
      </c>
      <c r="B10509" s="70" t="s">
        <v>9841</v>
      </c>
      <c r="C10509" s="71" t="s">
        <v>16</v>
      </c>
      <c r="D10509" s="72">
        <v>169.55</v>
      </c>
    </row>
    <row r="10510" spans="1:4" x14ac:dyDescent="0.25">
      <c r="A10510" s="71">
        <v>39241</v>
      </c>
      <c r="B10510" s="70" t="s">
        <v>9842</v>
      </c>
      <c r="C10510" s="71" t="s">
        <v>16</v>
      </c>
      <c r="D10510" s="72">
        <v>16.690000000000001</v>
      </c>
    </row>
    <row r="10511" spans="1:4" x14ac:dyDescent="0.25">
      <c r="A10511" s="71">
        <v>1005</v>
      </c>
      <c r="B10511" s="70" t="s">
        <v>9843</v>
      </c>
      <c r="C10511" s="71" t="s">
        <v>16</v>
      </c>
      <c r="D10511" s="72">
        <v>211.1</v>
      </c>
    </row>
    <row r="10512" spans="1:4" x14ac:dyDescent="0.25">
      <c r="A10512" s="71">
        <v>991</v>
      </c>
      <c r="B10512" s="70" t="s">
        <v>9844</v>
      </c>
      <c r="C10512" s="71" t="s">
        <v>16</v>
      </c>
      <c r="D10512" s="72">
        <v>276.5</v>
      </c>
    </row>
    <row r="10513" spans="1:4" x14ac:dyDescent="0.25">
      <c r="A10513" s="71">
        <v>986</v>
      </c>
      <c r="B10513" s="70" t="s">
        <v>9845</v>
      </c>
      <c r="C10513" s="71" t="s">
        <v>16</v>
      </c>
      <c r="D10513" s="72">
        <v>26.37</v>
      </c>
    </row>
    <row r="10514" spans="1:4" x14ac:dyDescent="0.25">
      <c r="A10514" s="71">
        <v>987</v>
      </c>
      <c r="B10514" s="70" t="s">
        <v>9846</v>
      </c>
      <c r="C10514" s="71" t="s">
        <v>16</v>
      </c>
      <c r="D10514" s="72">
        <v>36.1</v>
      </c>
    </row>
    <row r="10515" spans="1:4" x14ac:dyDescent="0.25">
      <c r="A10515" s="71">
        <v>1007</v>
      </c>
      <c r="B10515" s="70" t="s">
        <v>9847</v>
      </c>
      <c r="C10515" s="71" t="s">
        <v>16</v>
      </c>
      <c r="D10515" s="72">
        <v>49.97</v>
      </c>
    </row>
    <row r="10516" spans="1:4" x14ac:dyDescent="0.25">
      <c r="A10516" s="71">
        <v>1008</v>
      </c>
      <c r="B10516" s="70" t="s">
        <v>9848</v>
      </c>
      <c r="C10516" s="71" t="s">
        <v>16</v>
      </c>
      <c r="D10516" s="72">
        <v>6.34</v>
      </c>
    </row>
    <row r="10517" spans="1:4" x14ac:dyDescent="0.25">
      <c r="A10517" s="71">
        <v>988</v>
      </c>
      <c r="B10517" s="70" t="s">
        <v>9849</v>
      </c>
      <c r="C10517" s="71" t="s">
        <v>16</v>
      </c>
      <c r="D10517" s="72">
        <v>68.91</v>
      </c>
    </row>
    <row r="10518" spans="1:4" x14ac:dyDescent="0.25">
      <c r="A10518" s="71">
        <v>989</v>
      </c>
      <c r="B10518" s="70" t="s">
        <v>9850</v>
      </c>
      <c r="C10518" s="71" t="s">
        <v>16</v>
      </c>
      <c r="D10518" s="72">
        <v>95.11</v>
      </c>
    </row>
    <row r="10519" spans="1:4" x14ac:dyDescent="0.25">
      <c r="A10519" s="71">
        <v>43972</v>
      </c>
      <c r="B10519" s="70" t="s">
        <v>9851</v>
      </c>
      <c r="C10519" s="71" t="s">
        <v>16</v>
      </c>
      <c r="D10519" s="72">
        <v>5.18</v>
      </c>
    </row>
    <row r="10520" spans="1:4" x14ac:dyDescent="0.25">
      <c r="A10520" s="71">
        <v>43971</v>
      </c>
      <c r="B10520" s="70" t="s">
        <v>9852</v>
      </c>
      <c r="C10520" s="71" t="s">
        <v>16</v>
      </c>
      <c r="D10520" s="72">
        <v>3.96</v>
      </c>
    </row>
    <row r="10521" spans="1:4" x14ac:dyDescent="0.25">
      <c r="A10521" s="71">
        <v>39598</v>
      </c>
      <c r="B10521" s="70" t="s">
        <v>9853</v>
      </c>
      <c r="C10521" s="71" t="s">
        <v>16</v>
      </c>
      <c r="D10521" s="72">
        <v>7.34</v>
      </c>
    </row>
    <row r="10522" spans="1:4" x14ac:dyDescent="0.25">
      <c r="A10522" s="71">
        <v>43973</v>
      </c>
      <c r="B10522" s="70" t="s">
        <v>9854</v>
      </c>
      <c r="C10522" s="71" t="s">
        <v>16</v>
      </c>
      <c r="D10522" s="72">
        <v>5.42</v>
      </c>
    </row>
    <row r="10523" spans="1:4" x14ac:dyDescent="0.25">
      <c r="A10523" s="71">
        <v>39599</v>
      </c>
      <c r="B10523" s="70" t="s">
        <v>9855</v>
      </c>
      <c r="C10523" s="71" t="s">
        <v>16</v>
      </c>
      <c r="D10523" s="72">
        <v>10.56</v>
      </c>
    </row>
    <row r="10524" spans="1:4" x14ac:dyDescent="0.25">
      <c r="A10524" s="71">
        <v>43832</v>
      </c>
      <c r="B10524" s="70" t="s">
        <v>9856</v>
      </c>
      <c r="C10524" s="71" t="s">
        <v>16</v>
      </c>
      <c r="D10524" s="72">
        <v>27.82</v>
      </c>
    </row>
    <row r="10525" spans="1:4" x14ac:dyDescent="0.25">
      <c r="A10525" s="71">
        <v>34602</v>
      </c>
      <c r="B10525" s="70" t="s">
        <v>9857</v>
      </c>
      <c r="C10525" s="71" t="s">
        <v>16</v>
      </c>
      <c r="D10525" s="72">
        <v>4.3600000000000003</v>
      </c>
    </row>
    <row r="10526" spans="1:4" x14ac:dyDescent="0.25">
      <c r="A10526" s="71">
        <v>34607</v>
      </c>
      <c r="B10526" s="70" t="s">
        <v>9858</v>
      </c>
      <c r="C10526" s="71" t="s">
        <v>16</v>
      </c>
      <c r="D10526" s="72">
        <v>10.69</v>
      </c>
    </row>
    <row r="10527" spans="1:4" x14ac:dyDescent="0.25">
      <c r="A10527" s="71">
        <v>34609</v>
      </c>
      <c r="B10527" s="70" t="s">
        <v>9859</v>
      </c>
      <c r="C10527" s="71" t="s">
        <v>16</v>
      </c>
      <c r="D10527" s="72">
        <v>15.55</v>
      </c>
    </row>
    <row r="10528" spans="1:4" x14ac:dyDescent="0.25">
      <c r="A10528" s="71">
        <v>34618</v>
      </c>
      <c r="B10528" s="70" t="s">
        <v>9860</v>
      </c>
      <c r="C10528" s="71" t="s">
        <v>16</v>
      </c>
      <c r="D10528" s="72">
        <v>5.95</v>
      </c>
    </row>
    <row r="10529" spans="1:4" x14ac:dyDescent="0.25">
      <c r="A10529" s="71">
        <v>34621</v>
      </c>
      <c r="B10529" s="70" t="s">
        <v>9861</v>
      </c>
      <c r="C10529" s="71" t="s">
        <v>16</v>
      </c>
      <c r="D10529" s="72">
        <v>14.74</v>
      </c>
    </row>
    <row r="10530" spans="1:4" x14ac:dyDescent="0.25">
      <c r="A10530" s="71">
        <v>34622</v>
      </c>
      <c r="B10530" s="70" t="s">
        <v>9862</v>
      </c>
      <c r="C10530" s="71" t="s">
        <v>16</v>
      </c>
      <c r="D10530" s="72">
        <v>21.9</v>
      </c>
    </row>
    <row r="10531" spans="1:4" x14ac:dyDescent="0.25">
      <c r="A10531" s="71">
        <v>34624</v>
      </c>
      <c r="B10531" s="70" t="s">
        <v>9863</v>
      </c>
      <c r="C10531" s="71" t="s">
        <v>16</v>
      </c>
      <c r="D10531" s="72">
        <v>7.94</v>
      </c>
    </row>
    <row r="10532" spans="1:4" x14ac:dyDescent="0.25">
      <c r="A10532" s="71">
        <v>34627</v>
      </c>
      <c r="B10532" s="70" t="s">
        <v>9864</v>
      </c>
      <c r="C10532" s="71" t="s">
        <v>16</v>
      </c>
      <c r="D10532" s="72">
        <v>19.149999999999999</v>
      </c>
    </row>
    <row r="10533" spans="1:4" x14ac:dyDescent="0.25">
      <c r="A10533" s="71">
        <v>34629</v>
      </c>
      <c r="B10533" s="70" t="s">
        <v>9865</v>
      </c>
      <c r="C10533" s="71" t="s">
        <v>16</v>
      </c>
      <c r="D10533" s="72">
        <v>29.26</v>
      </c>
    </row>
    <row r="10534" spans="1:4" x14ac:dyDescent="0.25">
      <c r="A10534" s="71">
        <v>39257</v>
      </c>
      <c r="B10534" s="70" t="s">
        <v>9866</v>
      </c>
      <c r="C10534" s="71" t="s">
        <v>16</v>
      </c>
      <c r="D10534" s="72">
        <v>5.95</v>
      </c>
    </row>
    <row r="10535" spans="1:4" x14ac:dyDescent="0.25">
      <c r="A10535" s="71">
        <v>39261</v>
      </c>
      <c r="B10535" s="70" t="s">
        <v>9867</v>
      </c>
      <c r="C10535" s="71" t="s">
        <v>16</v>
      </c>
      <c r="D10535" s="72">
        <v>34.090000000000003</v>
      </c>
    </row>
    <row r="10536" spans="1:4" x14ac:dyDescent="0.25">
      <c r="A10536" s="71">
        <v>39268</v>
      </c>
      <c r="B10536" s="70" t="s">
        <v>9868</v>
      </c>
      <c r="C10536" s="71" t="s">
        <v>16</v>
      </c>
      <c r="D10536" s="72">
        <v>532.80999999999995</v>
      </c>
    </row>
    <row r="10537" spans="1:4" x14ac:dyDescent="0.25">
      <c r="A10537" s="71">
        <v>39262</v>
      </c>
      <c r="B10537" s="70" t="s">
        <v>9869</v>
      </c>
      <c r="C10537" s="71" t="s">
        <v>16</v>
      </c>
      <c r="D10537" s="72">
        <v>54.28</v>
      </c>
    </row>
    <row r="10538" spans="1:4" x14ac:dyDescent="0.25">
      <c r="A10538" s="71">
        <v>39258</v>
      </c>
      <c r="B10538" s="70" t="s">
        <v>9870</v>
      </c>
      <c r="C10538" s="71" t="s">
        <v>16</v>
      </c>
      <c r="D10538" s="72">
        <v>8.9700000000000006</v>
      </c>
    </row>
    <row r="10539" spans="1:4" x14ac:dyDescent="0.25">
      <c r="A10539" s="71">
        <v>39263</v>
      </c>
      <c r="B10539" s="70" t="s">
        <v>9871</v>
      </c>
      <c r="C10539" s="71" t="s">
        <v>16</v>
      </c>
      <c r="D10539" s="72">
        <v>93.86</v>
      </c>
    </row>
    <row r="10540" spans="1:4" x14ac:dyDescent="0.25">
      <c r="A10540" s="71">
        <v>39264</v>
      </c>
      <c r="B10540" s="70" t="s">
        <v>9872</v>
      </c>
      <c r="C10540" s="71" t="s">
        <v>16</v>
      </c>
      <c r="D10540" s="72">
        <v>130.03</v>
      </c>
    </row>
    <row r="10541" spans="1:4" x14ac:dyDescent="0.25">
      <c r="A10541" s="71">
        <v>39259</v>
      </c>
      <c r="B10541" s="70" t="s">
        <v>9873</v>
      </c>
      <c r="C10541" s="71" t="s">
        <v>16</v>
      </c>
      <c r="D10541" s="72">
        <v>13.82</v>
      </c>
    </row>
    <row r="10542" spans="1:4" x14ac:dyDescent="0.25">
      <c r="A10542" s="71">
        <v>39265</v>
      </c>
      <c r="B10542" s="70" t="s">
        <v>9874</v>
      </c>
      <c r="C10542" s="71" t="s">
        <v>16</v>
      </c>
      <c r="D10542" s="72">
        <v>176.53</v>
      </c>
    </row>
    <row r="10543" spans="1:4" x14ac:dyDescent="0.25">
      <c r="A10543" s="71">
        <v>39260</v>
      </c>
      <c r="B10543" s="70" t="s">
        <v>9875</v>
      </c>
      <c r="C10543" s="71" t="s">
        <v>16</v>
      </c>
      <c r="D10543" s="72">
        <v>21.16</v>
      </c>
    </row>
    <row r="10544" spans="1:4" x14ac:dyDescent="0.25">
      <c r="A10544" s="71">
        <v>39266</v>
      </c>
      <c r="B10544" s="70" t="s">
        <v>9876</v>
      </c>
      <c r="C10544" s="71" t="s">
        <v>16</v>
      </c>
      <c r="D10544" s="72">
        <v>266.38</v>
      </c>
    </row>
    <row r="10545" spans="1:4" x14ac:dyDescent="0.25">
      <c r="A10545" s="71">
        <v>39267</v>
      </c>
      <c r="B10545" s="70" t="s">
        <v>9877</v>
      </c>
      <c r="C10545" s="71" t="s">
        <v>16</v>
      </c>
      <c r="D10545" s="72">
        <v>333.05</v>
      </c>
    </row>
    <row r="10546" spans="1:4" x14ac:dyDescent="0.25">
      <c r="A10546" s="71">
        <v>11901</v>
      </c>
      <c r="B10546" s="70" t="s">
        <v>9878</v>
      </c>
      <c r="C10546" s="71" t="s">
        <v>16</v>
      </c>
      <c r="D10546" s="72">
        <v>0.95</v>
      </c>
    </row>
    <row r="10547" spans="1:4" x14ac:dyDescent="0.25">
      <c r="A10547" s="71">
        <v>11902</v>
      </c>
      <c r="B10547" s="70" t="s">
        <v>9879</v>
      </c>
      <c r="C10547" s="71" t="s">
        <v>16</v>
      </c>
      <c r="D10547" s="72">
        <v>1.82</v>
      </c>
    </row>
    <row r="10548" spans="1:4" x14ac:dyDescent="0.25">
      <c r="A10548" s="71">
        <v>11903</v>
      </c>
      <c r="B10548" s="70" t="s">
        <v>9880</v>
      </c>
      <c r="C10548" s="71" t="s">
        <v>16</v>
      </c>
      <c r="D10548" s="72">
        <v>1.93</v>
      </c>
    </row>
    <row r="10549" spans="1:4" x14ac:dyDescent="0.25">
      <c r="A10549" s="71">
        <v>11904</v>
      </c>
      <c r="B10549" s="70" t="s">
        <v>9881</v>
      </c>
      <c r="C10549" s="71" t="s">
        <v>16</v>
      </c>
      <c r="D10549" s="72">
        <v>2.92</v>
      </c>
    </row>
    <row r="10550" spans="1:4" x14ac:dyDescent="0.25">
      <c r="A10550" s="71">
        <v>11905</v>
      </c>
      <c r="B10550" s="70" t="s">
        <v>9882</v>
      </c>
      <c r="C10550" s="71" t="s">
        <v>16</v>
      </c>
      <c r="D10550" s="72">
        <v>3.56</v>
      </c>
    </row>
    <row r="10551" spans="1:4" x14ac:dyDescent="0.25">
      <c r="A10551" s="71">
        <v>11906</v>
      </c>
      <c r="B10551" s="70" t="s">
        <v>9883</v>
      </c>
      <c r="C10551" s="71" t="s">
        <v>16</v>
      </c>
      <c r="D10551" s="72">
        <v>4.53</v>
      </c>
    </row>
    <row r="10552" spans="1:4" x14ac:dyDescent="0.25">
      <c r="A10552" s="71">
        <v>11919</v>
      </c>
      <c r="B10552" s="70" t="s">
        <v>9884</v>
      </c>
      <c r="C10552" s="71" t="s">
        <v>16</v>
      </c>
      <c r="D10552" s="72">
        <v>8.31</v>
      </c>
    </row>
    <row r="10553" spans="1:4" x14ac:dyDescent="0.25">
      <c r="A10553" s="71">
        <v>11920</v>
      </c>
      <c r="B10553" s="70" t="s">
        <v>9885</v>
      </c>
      <c r="C10553" s="71" t="s">
        <v>16</v>
      </c>
      <c r="D10553" s="72">
        <v>15.78</v>
      </c>
    </row>
    <row r="10554" spans="1:4" x14ac:dyDescent="0.25">
      <c r="A10554" s="71">
        <v>11924</v>
      </c>
      <c r="B10554" s="70" t="s">
        <v>9886</v>
      </c>
      <c r="C10554" s="71" t="s">
        <v>16</v>
      </c>
      <c r="D10554" s="72">
        <v>132.47999999999999</v>
      </c>
    </row>
    <row r="10555" spans="1:4" x14ac:dyDescent="0.25">
      <c r="A10555" s="71">
        <v>11921</v>
      </c>
      <c r="B10555" s="70" t="s">
        <v>9887</v>
      </c>
      <c r="C10555" s="71" t="s">
        <v>16</v>
      </c>
      <c r="D10555" s="72">
        <v>23.09</v>
      </c>
    </row>
    <row r="10556" spans="1:4" x14ac:dyDescent="0.25">
      <c r="A10556" s="71">
        <v>11922</v>
      </c>
      <c r="B10556" s="70" t="s">
        <v>9888</v>
      </c>
      <c r="C10556" s="71" t="s">
        <v>16</v>
      </c>
      <c r="D10556" s="72">
        <v>37.340000000000003</v>
      </c>
    </row>
    <row r="10557" spans="1:4" x14ac:dyDescent="0.25">
      <c r="A10557" s="71">
        <v>11923</v>
      </c>
      <c r="B10557" s="70" t="s">
        <v>9889</v>
      </c>
      <c r="C10557" s="71" t="s">
        <v>16</v>
      </c>
      <c r="D10557" s="72">
        <v>54.66</v>
      </c>
    </row>
    <row r="10558" spans="1:4" x14ac:dyDescent="0.25">
      <c r="A10558" s="71">
        <v>11916</v>
      </c>
      <c r="B10558" s="70" t="s">
        <v>9890</v>
      </c>
      <c r="C10558" s="71" t="s">
        <v>16</v>
      </c>
      <c r="D10558" s="72">
        <v>11.37</v>
      </c>
    </row>
    <row r="10559" spans="1:4" x14ac:dyDescent="0.25">
      <c r="A10559" s="71">
        <v>11914</v>
      </c>
      <c r="B10559" s="70" t="s">
        <v>9891</v>
      </c>
      <c r="C10559" s="71" t="s">
        <v>16</v>
      </c>
      <c r="D10559" s="72">
        <v>81.89</v>
      </c>
    </row>
    <row r="10560" spans="1:4" x14ac:dyDescent="0.25">
      <c r="A10560" s="71">
        <v>11917</v>
      </c>
      <c r="B10560" s="70" t="s">
        <v>9892</v>
      </c>
      <c r="C10560" s="71" t="s">
        <v>16</v>
      </c>
      <c r="D10560" s="72">
        <v>20.02</v>
      </c>
    </row>
    <row r="10561" spans="1:4" x14ac:dyDescent="0.25">
      <c r="A10561" s="71">
        <v>11918</v>
      </c>
      <c r="B10561" s="70" t="s">
        <v>9893</v>
      </c>
      <c r="C10561" s="71" t="s">
        <v>16</v>
      </c>
      <c r="D10561" s="72">
        <v>23.75</v>
      </c>
    </row>
    <row r="10562" spans="1:4" x14ac:dyDescent="0.25">
      <c r="A10562" s="71">
        <v>37734</v>
      </c>
      <c r="B10562" s="70" t="s">
        <v>9894</v>
      </c>
      <c r="C10562" s="71" t="s">
        <v>14</v>
      </c>
      <c r="D10562" s="72"/>
    </row>
    <row r="10563" spans="1:4" x14ac:dyDescent="0.25">
      <c r="A10563" s="71">
        <v>42251</v>
      </c>
      <c r="B10563" s="70" t="s">
        <v>9895</v>
      </c>
      <c r="C10563" s="71" t="s">
        <v>14</v>
      </c>
      <c r="D10563" s="72"/>
    </row>
    <row r="10564" spans="1:4" x14ac:dyDescent="0.25">
      <c r="A10564" s="71">
        <v>37733</v>
      </c>
      <c r="B10564" s="70" t="s">
        <v>9896</v>
      </c>
      <c r="C10564" s="71" t="s">
        <v>14</v>
      </c>
      <c r="D10564" s="72"/>
    </row>
    <row r="10565" spans="1:4" x14ac:dyDescent="0.25">
      <c r="A10565" s="71">
        <v>37735</v>
      </c>
      <c r="B10565" s="70" t="s">
        <v>9897</v>
      </c>
      <c r="C10565" s="71" t="s">
        <v>14</v>
      </c>
      <c r="D10565" s="72"/>
    </row>
    <row r="10566" spans="1:4" x14ac:dyDescent="0.25">
      <c r="A10566" s="71">
        <v>5090</v>
      </c>
      <c r="B10566" s="70" t="s">
        <v>9898</v>
      </c>
      <c r="C10566" s="71" t="s">
        <v>14</v>
      </c>
      <c r="D10566" s="72">
        <v>23.32</v>
      </c>
    </row>
    <row r="10567" spans="1:4" x14ac:dyDescent="0.25">
      <c r="A10567" s="71">
        <v>5085</v>
      </c>
      <c r="B10567" s="70" t="s">
        <v>9899</v>
      </c>
      <c r="C10567" s="71" t="s">
        <v>14</v>
      </c>
      <c r="D10567" s="72">
        <v>34.72</v>
      </c>
    </row>
    <row r="10568" spans="1:4" x14ac:dyDescent="0.25">
      <c r="A10568" s="71">
        <v>43603</v>
      </c>
      <c r="B10568" s="70" t="s">
        <v>9900</v>
      </c>
      <c r="C10568" s="71" t="s">
        <v>14</v>
      </c>
      <c r="D10568" s="72">
        <v>49.6</v>
      </c>
    </row>
    <row r="10569" spans="1:4" x14ac:dyDescent="0.25">
      <c r="A10569" s="71">
        <v>38374</v>
      </c>
      <c r="B10569" s="70" t="s">
        <v>9901</v>
      </c>
      <c r="C10569" s="71" t="s">
        <v>14</v>
      </c>
      <c r="D10569" s="72">
        <v>885.63</v>
      </c>
    </row>
    <row r="10570" spans="1:4" x14ac:dyDescent="0.25">
      <c r="A10570" s="71">
        <v>4513</v>
      </c>
      <c r="B10570" s="70" t="s">
        <v>9902</v>
      </c>
      <c r="C10570" s="71" t="s">
        <v>16</v>
      </c>
      <c r="D10570" s="72">
        <v>4.88</v>
      </c>
    </row>
    <row r="10571" spans="1:4" x14ac:dyDescent="0.25">
      <c r="A10571" s="71">
        <v>20212</v>
      </c>
      <c r="B10571" s="70" t="s">
        <v>9903</v>
      </c>
      <c r="C10571" s="71" t="s">
        <v>16</v>
      </c>
      <c r="D10571" s="72">
        <v>23.41</v>
      </c>
    </row>
    <row r="10572" spans="1:4" x14ac:dyDescent="0.25">
      <c r="A10572" s="71">
        <v>20209</v>
      </c>
      <c r="B10572" s="70" t="s">
        <v>9904</v>
      </c>
      <c r="C10572" s="71" t="s">
        <v>16</v>
      </c>
      <c r="D10572" s="72">
        <v>27.96</v>
      </c>
    </row>
    <row r="10573" spans="1:4" x14ac:dyDescent="0.25">
      <c r="A10573" s="71">
        <v>4430</v>
      </c>
      <c r="B10573" s="70" t="s">
        <v>9905</v>
      </c>
      <c r="C10573" s="71" t="s">
        <v>16</v>
      </c>
      <c r="D10573" s="72">
        <v>13.7</v>
      </c>
    </row>
    <row r="10574" spans="1:4" x14ac:dyDescent="0.25">
      <c r="A10574" s="71">
        <v>4433</v>
      </c>
      <c r="B10574" s="70" t="s">
        <v>9906</v>
      </c>
      <c r="C10574" s="71" t="s">
        <v>16</v>
      </c>
      <c r="D10574" s="72">
        <v>26.79</v>
      </c>
    </row>
    <row r="10575" spans="1:4" x14ac:dyDescent="0.25">
      <c r="A10575" s="71">
        <v>4400</v>
      </c>
      <c r="B10575" s="70" t="s">
        <v>9907</v>
      </c>
      <c r="C10575" s="71" t="s">
        <v>16</v>
      </c>
      <c r="D10575" s="72">
        <v>21.8</v>
      </c>
    </row>
    <row r="10576" spans="1:4" x14ac:dyDescent="0.25">
      <c r="A10576" s="71">
        <v>2729</v>
      </c>
      <c r="B10576" s="70" t="s">
        <v>9908</v>
      </c>
      <c r="C10576" s="71" t="s">
        <v>14</v>
      </c>
      <c r="D10576" s="72">
        <v>43.54</v>
      </c>
    </row>
    <row r="10577" spans="1:4" x14ac:dyDescent="0.25">
      <c r="A10577" s="71">
        <v>37106</v>
      </c>
      <c r="B10577" s="70" t="s">
        <v>9909</v>
      </c>
      <c r="C10577" s="71" t="s">
        <v>14</v>
      </c>
      <c r="D10577" s="72">
        <v>5142.93</v>
      </c>
    </row>
    <row r="10578" spans="1:4" x14ac:dyDescent="0.25">
      <c r="A10578" s="71">
        <v>11869</v>
      </c>
      <c r="B10578" s="70" t="s">
        <v>9910</v>
      </c>
      <c r="C10578" s="71" t="s">
        <v>14</v>
      </c>
      <c r="D10578" s="72">
        <v>1028.58</v>
      </c>
    </row>
    <row r="10579" spans="1:4" x14ac:dyDescent="0.25">
      <c r="A10579" s="71">
        <v>43981</v>
      </c>
      <c r="B10579" s="70" t="s">
        <v>9911</v>
      </c>
      <c r="C10579" s="71" t="s">
        <v>14</v>
      </c>
      <c r="D10579" s="72">
        <v>7750.34</v>
      </c>
    </row>
    <row r="10580" spans="1:4" x14ac:dyDescent="0.25">
      <c r="A10580" s="71">
        <v>37104</v>
      </c>
      <c r="B10580" s="70" t="s">
        <v>9912</v>
      </c>
      <c r="C10580" s="71" t="s">
        <v>14</v>
      </c>
      <c r="D10580" s="72">
        <v>1290.8900000000001</v>
      </c>
    </row>
    <row r="10581" spans="1:4" x14ac:dyDescent="0.25">
      <c r="A10581" s="71">
        <v>43982</v>
      </c>
      <c r="B10581" s="70" t="s">
        <v>9913</v>
      </c>
      <c r="C10581" s="71" t="s">
        <v>14</v>
      </c>
      <c r="D10581" s="72">
        <v>12243.59</v>
      </c>
    </row>
    <row r="10582" spans="1:4" x14ac:dyDescent="0.25">
      <c r="A10582" s="71">
        <v>43978</v>
      </c>
      <c r="B10582" s="70" t="s">
        <v>9914</v>
      </c>
      <c r="C10582" s="71" t="s">
        <v>14</v>
      </c>
      <c r="D10582" s="72">
        <v>1913.08</v>
      </c>
    </row>
    <row r="10583" spans="1:4" x14ac:dyDescent="0.25">
      <c r="A10583" s="71">
        <v>11871</v>
      </c>
      <c r="B10583" s="70" t="s">
        <v>9915</v>
      </c>
      <c r="C10583" s="71" t="s">
        <v>14</v>
      </c>
      <c r="D10583" s="72">
        <v>479.47</v>
      </c>
    </row>
    <row r="10584" spans="1:4" x14ac:dyDescent="0.25">
      <c r="A10584" s="71">
        <v>37105</v>
      </c>
      <c r="B10584" s="70" t="s">
        <v>9916</v>
      </c>
      <c r="C10584" s="71" t="s">
        <v>14</v>
      </c>
      <c r="D10584" s="72">
        <v>2950.19</v>
      </c>
    </row>
    <row r="10585" spans="1:4" x14ac:dyDescent="0.25">
      <c r="A10585" s="71">
        <v>43980</v>
      </c>
      <c r="B10585" s="70" t="s">
        <v>9917</v>
      </c>
      <c r="C10585" s="71" t="s">
        <v>14</v>
      </c>
      <c r="D10585" s="72">
        <v>3674.15</v>
      </c>
    </row>
    <row r="10586" spans="1:4" x14ac:dyDescent="0.25">
      <c r="A10586" s="71">
        <v>43979</v>
      </c>
      <c r="B10586" s="70" t="s">
        <v>9918</v>
      </c>
      <c r="C10586" s="71" t="s">
        <v>14</v>
      </c>
      <c r="D10586" s="72">
        <v>690.33</v>
      </c>
    </row>
    <row r="10587" spans="1:4" x14ac:dyDescent="0.25">
      <c r="A10587" s="71">
        <v>11868</v>
      </c>
      <c r="B10587" s="70" t="s">
        <v>9919</v>
      </c>
      <c r="C10587" s="71" t="s">
        <v>14</v>
      </c>
      <c r="D10587" s="72">
        <v>667.62</v>
      </c>
    </row>
    <row r="10588" spans="1:4" x14ac:dyDescent="0.25">
      <c r="A10588" s="71">
        <v>34636</v>
      </c>
      <c r="B10588" s="70" t="s">
        <v>9920</v>
      </c>
      <c r="C10588" s="71" t="s">
        <v>14</v>
      </c>
      <c r="D10588" s="72">
        <v>474.1</v>
      </c>
    </row>
    <row r="10589" spans="1:4" x14ac:dyDescent="0.25">
      <c r="A10589" s="71">
        <v>34639</v>
      </c>
      <c r="B10589" s="70" t="s">
        <v>9921</v>
      </c>
      <c r="C10589" s="71" t="s">
        <v>14</v>
      </c>
      <c r="D10589" s="72">
        <v>1094.31</v>
      </c>
    </row>
    <row r="10590" spans="1:4" x14ac:dyDescent="0.25">
      <c r="A10590" s="71">
        <v>34640</v>
      </c>
      <c r="B10590" s="70" t="s">
        <v>9922</v>
      </c>
      <c r="C10590" s="71" t="s">
        <v>14</v>
      </c>
      <c r="D10590" s="72">
        <v>1241.32</v>
      </c>
    </row>
    <row r="10591" spans="1:4" x14ac:dyDescent="0.25">
      <c r="A10591" s="71">
        <v>43977</v>
      </c>
      <c r="B10591" s="70" t="s">
        <v>9923</v>
      </c>
      <c r="C10591" s="71" t="s">
        <v>14</v>
      </c>
      <c r="D10591" s="72">
        <v>2139.96</v>
      </c>
    </row>
    <row r="10592" spans="1:4" x14ac:dyDescent="0.25">
      <c r="A10592" s="71">
        <v>34637</v>
      </c>
      <c r="B10592" s="70" t="s">
        <v>9924</v>
      </c>
      <c r="C10592" s="71" t="s">
        <v>14</v>
      </c>
      <c r="D10592" s="72">
        <v>286.70999999999998</v>
      </c>
    </row>
    <row r="10593" spans="1:4" x14ac:dyDescent="0.25">
      <c r="A10593" s="71">
        <v>34638</v>
      </c>
      <c r="B10593" s="70" t="s">
        <v>9925</v>
      </c>
      <c r="C10593" s="71" t="s">
        <v>14</v>
      </c>
      <c r="D10593" s="72">
        <v>443.48</v>
      </c>
    </row>
    <row r="10594" spans="1:4" x14ac:dyDescent="0.25">
      <c r="A10594" s="71">
        <v>34641</v>
      </c>
      <c r="B10594" s="70" t="s">
        <v>9926</v>
      </c>
      <c r="C10594" s="71" t="s">
        <v>14</v>
      </c>
      <c r="D10594" s="72">
        <v>115.65</v>
      </c>
    </row>
    <row r="10595" spans="1:4" x14ac:dyDescent="0.25">
      <c r="A10595" s="71">
        <v>43434</v>
      </c>
      <c r="B10595" s="70" t="s">
        <v>9927</v>
      </c>
      <c r="C10595" s="71" t="s">
        <v>14</v>
      </c>
      <c r="D10595" s="72">
        <v>125.04</v>
      </c>
    </row>
    <row r="10596" spans="1:4" x14ac:dyDescent="0.25">
      <c r="A10596" s="71">
        <v>43435</v>
      </c>
      <c r="B10596" s="70" t="s">
        <v>9928</v>
      </c>
      <c r="C10596" s="71" t="s">
        <v>14</v>
      </c>
      <c r="D10596" s="72">
        <v>229.24</v>
      </c>
    </row>
    <row r="10597" spans="1:4" x14ac:dyDescent="0.25">
      <c r="A10597" s="71">
        <v>43436</v>
      </c>
      <c r="B10597" s="70" t="s">
        <v>9929</v>
      </c>
      <c r="C10597" s="71" t="s">
        <v>14</v>
      </c>
      <c r="D10597" s="72">
        <v>401.17</v>
      </c>
    </row>
    <row r="10598" spans="1:4" x14ac:dyDescent="0.25">
      <c r="A10598" s="71">
        <v>43437</v>
      </c>
      <c r="B10598" s="70" t="s">
        <v>9930</v>
      </c>
      <c r="C10598" s="71" t="s">
        <v>14</v>
      </c>
      <c r="D10598" s="72">
        <v>727.32</v>
      </c>
    </row>
    <row r="10599" spans="1:4" x14ac:dyDescent="0.25">
      <c r="A10599" s="71">
        <v>43438</v>
      </c>
      <c r="B10599" s="70" t="s">
        <v>9931</v>
      </c>
      <c r="C10599" s="71" t="s">
        <v>14</v>
      </c>
      <c r="D10599" s="72">
        <v>1302.52</v>
      </c>
    </row>
    <row r="10600" spans="1:4" x14ac:dyDescent="0.25">
      <c r="A10600" s="71">
        <v>41627</v>
      </c>
      <c r="B10600" s="70" t="s">
        <v>9932</v>
      </c>
      <c r="C10600" s="71" t="s">
        <v>14</v>
      </c>
      <c r="D10600" s="72">
        <v>192.77</v>
      </c>
    </row>
    <row r="10601" spans="1:4" x14ac:dyDescent="0.25">
      <c r="A10601" s="71">
        <v>41628</v>
      </c>
      <c r="B10601" s="70" t="s">
        <v>9933</v>
      </c>
      <c r="C10601" s="71" t="s">
        <v>14</v>
      </c>
      <c r="D10601" s="72">
        <v>354.28</v>
      </c>
    </row>
    <row r="10602" spans="1:4" x14ac:dyDescent="0.25">
      <c r="A10602" s="71">
        <v>41629</v>
      </c>
      <c r="B10602" s="70" t="s">
        <v>9934</v>
      </c>
      <c r="C10602" s="71" t="s">
        <v>14</v>
      </c>
      <c r="D10602" s="72">
        <v>450.15</v>
      </c>
    </row>
    <row r="10603" spans="1:4" x14ac:dyDescent="0.25">
      <c r="A10603" s="71">
        <v>43429</v>
      </c>
      <c r="B10603" s="70" t="s">
        <v>9935</v>
      </c>
      <c r="C10603" s="71" t="s">
        <v>14</v>
      </c>
      <c r="D10603" s="72">
        <v>99.74</v>
      </c>
    </row>
    <row r="10604" spans="1:4" x14ac:dyDescent="0.25">
      <c r="A10604" s="71">
        <v>43430</v>
      </c>
      <c r="B10604" s="70" t="s">
        <v>9936</v>
      </c>
      <c r="C10604" s="71" t="s">
        <v>14</v>
      </c>
      <c r="D10604" s="72">
        <v>165.68</v>
      </c>
    </row>
    <row r="10605" spans="1:4" x14ac:dyDescent="0.25">
      <c r="A10605" s="71">
        <v>43431</v>
      </c>
      <c r="B10605" s="70" t="s">
        <v>9937</v>
      </c>
      <c r="C10605" s="71" t="s">
        <v>14</v>
      </c>
      <c r="D10605" s="72">
        <v>320.94</v>
      </c>
    </row>
    <row r="10606" spans="1:4" x14ac:dyDescent="0.25">
      <c r="A10606" s="71">
        <v>43432</v>
      </c>
      <c r="B10606" s="70" t="s">
        <v>9938</v>
      </c>
      <c r="C10606" s="71" t="s">
        <v>14</v>
      </c>
      <c r="D10606" s="72">
        <v>666.89</v>
      </c>
    </row>
    <row r="10607" spans="1:4" x14ac:dyDescent="0.25">
      <c r="A10607" s="71">
        <v>43433</v>
      </c>
      <c r="B10607" s="70" t="s">
        <v>9939</v>
      </c>
      <c r="C10607" s="71" t="s">
        <v>14</v>
      </c>
      <c r="D10607" s="72">
        <v>1051.3900000000001</v>
      </c>
    </row>
    <row r="10608" spans="1:4" x14ac:dyDescent="0.25">
      <c r="A10608" s="71">
        <v>43094</v>
      </c>
      <c r="B10608" s="70" t="s">
        <v>9940</v>
      </c>
      <c r="C10608" s="71" t="s">
        <v>14</v>
      </c>
      <c r="D10608" s="72">
        <v>245.25</v>
      </c>
    </row>
    <row r="10609" spans="1:4" x14ac:dyDescent="0.25">
      <c r="A10609" s="71">
        <v>43093</v>
      </c>
      <c r="B10609" s="70" t="s">
        <v>9941</v>
      </c>
      <c r="C10609" s="71" t="s">
        <v>14</v>
      </c>
      <c r="D10609" s="72">
        <v>260.62</v>
      </c>
    </row>
    <row r="10610" spans="1:4" x14ac:dyDescent="0.25">
      <c r="A10610" s="71">
        <v>11694</v>
      </c>
      <c r="B10610" s="70" t="s">
        <v>9942</v>
      </c>
      <c r="C10610" s="71" t="s">
        <v>14</v>
      </c>
      <c r="D10610" s="72">
        <v>1073.6500000000001</v>
      </c>
    </row>
    <row r="10611" spans="1:4" x14ac:dyDescent="0.25">
      <c r="A10611" s="71">
        <v>1030</v>
      </c>
      <c r="B10611" s="70" t="s">
        <v>9943</v>
      </c>
      <c r="C10611" s="71" t="s">
        <v>14</v>
      </c>
      <c r="D10611" s="72">
        <v>48.57</v>
      </c>
    </row>
    <row r="10612" spans="1:4" x14ac:dyDescent="0.25">
      <c r="A10612" s="71">
        <v>11881</v>
      </c>
      <c r="B10612" s="70" t="s">
        <v>9944</v>
      </c>
      <c r="C10612" s="71" t="s">
        <v>14</v>
      </c>
      <c r="D10612" s="72">
        <v>177.14</v>
      </c>
    </row>
    <row r="10613" spans="1:4" x14ac:dyDescent="0.25">
      <c r="A10613" s="71">
        <v>35277</v>
      </c>
      <c r="B10613" s="70" t="s">
        <v>9945</v>
      </c>
      <c r="C10613" s="71" t="s">
        <v>14</v>
      </c>
      <c r="D10613" s="72">
        <v>370.61</v>
      </c>
    </row>
    <row r="10614" spans="1:4" x14ac:dyDescent="0.25">
      <c r="A10614" s="71">
        <v>10521</v>
      </c>
      <c r="B10614" s="70" t="s">
        <v>9946</v>
      </c>
      <c r="C10614" s="71" t="s">
        <v>14</v>
      </c>
      <c r="D10614" s="72">
        <v>398.14</v>
      </c>
    </row>
    <row r="10615" spans="1:4" x14ac:dyDescent="0.25">
      <c r="A10615" s="71">
        <v>10885</v>
      </c>
      <c r="B10615" s="70" t="s">
        <v>9947</v>
      </c>
      <c r="C10615" s="71" t="s">
        <v>14</v>
      </c>
      <c r="D10615" s="72">
        <v>503.6</v>
      </c>
    </row>
    <row r="10616" spans="1:4" x14ac:dyDescent="0.25">
      <c r="A10616" s="71">
        <v>20962</v>
      </c>
      <c r="B10616" s="70" t="s">
        <v>9948</v>
      </c>
      <c r="C10616" s="71" t="s">
        <v>14</v>
      </c>
      <c r="D10616" s="72">
        <v>417.1</v>
      </c>
    </row>
    <row r="10617" spans="1:4" x14ac:dyDescent="0.25">
      <c r="A10617" s="71">
        <v>20963</v>
      </c>
      <c r="B10617" s="70" t="s">
        <v>9949</v>
      </c>
      <c r="C10617" s="71" t="s">
        <v>14</v>
      </c>
      <c r="D10617" s="72">
        <v>509.52</v>
      </c>
    </row>
    <row r="10618" spans="1:4" x14ac:dyDescent="0.25">
      <c r="A10618" s="71">
        <v>34643</v>
      </c>
      <c r="B10618" s="70" t="s">
        <v>19614</v>
      </c>
      <c r="C10618" s="71" t="s">
        <v>14</v>
      </c>
      <c r="D10618" s="72">
        <v>42.68</v>
      </c>
    </row>
    <row r="10619" spans="1:4" x14ac:dyDescent="0.25">
      <c r="A10619" s="71">
        <v>41480</v>
      </c>
      <c r="B10619" s="70" t="s">
        <v>19615</v>
      </c>
      <c r="C10619" s="71" t="s">
        <v>14</v>
      </c>
      <c r="D10619" s="72">
        <v>49.49</v>
      </c>
    </row>
    <row r="10620" spans="1:4" x14ac:dyDescent="0.25">
      <c r="A10620" s="71">
        <v>41474</v>
      </c>
      <c r="B10620" s="70" t="s">
        <v>19616</v>
      </c>
      <c r="C10620" s="71" t="s">
        <v>14</v>
      </c>
      <c r="D10620" s="72">
        <v>79.05</v>
      </c>
    </row>
    <row r="10621" spans="1:4" x14ac:dyDescent="0.25">
      <c r="A10621" s="71">
        <v>41475</v>
      </c>
      <c r="B10621" s="70" t="s">
        <v>19617</v>
      </c>
      <c r="C10621" s="71" t="s">
        <v>14</v>
      </c>
      <c r="D10621" s="72">
        <v>67.45</v>
      </c>
    </row>
    <row r="10622" spans="1:4" x14ac:dyDescent="0.25">
      <c r="A10622" s="71">
        <v>41476</v>
      </c>
      <c r="B10622" s="70" t="s">
        <v>19618</v>
      </c>
      <c r="C10622" s="71" t="s">
        <v>14</v>
      </c>
      <c r="D10622" s="72">
        <v>147.69</v>
      </c>
    </row>
    <row r="10623" spans="1:4" x14ac:dyDescent="0.25">
      <c r="A10623" s="71">
        <v>2555</v>
      </c>
      <c r="B10623" s="70" t="s">
        <v>9950</v>
      </c>
      <c r="C10623" s="71" t="s">
        <v>14</v>
      </c>
      <c r="D10623" s="72"/>
    </row>
    <row r="10624" spans="1:4" x14ac:dyDescent="0.25">
      <c r="A10624" s="71">
        <v>2556</v>
      </c>
      <c r="B10624" s="70" t="s">
        <v>9951</v>
      </c>
      <c r="C10624" s="71" t="s">
        <v>14</v>
      </c>
      <c r="D10624" s="72"/>
    </row>
    <row r="10625" spans="1:4" x14ac:dyDescent="0.25">
      <c r="A10625" s="71">
        <v>2557</v>
      </c>
      <c r="B10625" s="70" t="s">
        <v>9952</v>
      </c>
      <c r="C10625" s="71" t="s">
        <v>14</v>
      </c>
      <c r="D10625" s="72"/>
    </row>
    <row r="10626" spans="1:4" x14ac:dyDescent="0.25">
      <c r="A10626" s="71">
        <v>10569</v>
      </c>
      <c r="B10626" s="70" t="s">
        <v>9953</v>
      </c>
      <c r="C10626" s="71" t="s">
        <v>14</v>
      </c>
      <c r="D10626" s="72"/>
    </row>
    <row r="10627" spans="1:4" x14ac:dyDescent="0.25">
      <c r="A10627" s="71">
        <v>39810</v>
      </c>
      <c r="B10627" s="70" t="s">
        <v>9954</v>
      </c>
      <c r="C10627" s="71" t="s">
        <v>14</v>
      </c>
      <c r="D10627" s="72">
        <v>33.090000000000003</v>
      </c>
    </row>
    <row r="10628" spans="1:4" x14ac:dyDescent="0.25">
      <c r="A10628" s="71">
        <v>39811</v>
      </c>
      <c r="B10628" s="70" t="s">
        <v>9955</v>
      </c>
      <c r="C10628" s="71" t="s">
        <v>14</v>
      </c>
      <c r="D10628" s="72">
        <v>40.479999999999997</v>
      </c>
    </row>
    <row r="10629" spans="1:4" x14ac:dyDescent="0.25">
      <c r="A10629" s="71">
        <v>39812</v>
      </c>
      <c r="B10629" s="70" t="s">
        <v>9956</v>
      </c>
      <c r="C10629" s="71" t="s">
        <v>14</v>
      </c>
      <c r="D10629" s="72">
        <v>66.56</v>
      </c>
    </row>
    <row r="10630" spans="1:4" x14ac:dyDescent="0.25">
      <c r="A10630" s="71">
        <v>43096</v>
      </c>
      <c r="B10630" s="70" t="s">
        <v>9957</v>
      </c>
      <c r="C10630" s="71" t="s">
        <v>14</v>
      </c>
      <c r="D10630" s="72">
        <v>220.64</v>
      </c>
    </row>
    <row r="10631" spans="1:4" x14ac:dyDescent="0.25">
      <c r="A10631" s="71">
        <v>43102</v>
      </c>
      <c r="B10631" s="70" t="s">
        <v>9958</v>
      </c>
      <c r="C10631" s="71" t="s">
        <v>14</v>
      </c>
      <c r="D10631" s="72">
        <v>134.16</v>
      </c>
    </row>
    <row r="10632" spans="1:4" x14ac:dyDescent="0.25">
      <c r="A10632" s="71">
        <v>43103</v>
      </c>
      <c r="B10632" s="70" t="s">
        <v>9959</v>
      </c>
      <c r="C10632" s="71" t="s">
        <v>14</v>
      </c>
      <c r="D10632" s="72">
        <v>197.56</v>
      </c>
    </row>
    <row r="10633" spans="1:4" x14ac:dyDescent="0.25">
      <c r="A10633" s="71">
        <v>43098</v>
      </c>
      <c r="B10633" s="70" t="s">
        <v>9960</v>
      </c>
      <c r="C10633" s="71" t="s">
        <v>14</v>
      </c>
      <c r="D10633" s="72">
        <v>74.739999999999995</v>
      </c>
    </row>
    <row r="10634" spans="1:4" x14ac:dyDescent="0.25">
      <c r="A10634" s="71">
        <v>43097</v>
      </c>
      <c r="B10634" s="70" t="s">
        <v>9961</v>
      </c>
      <c r="C10634" s="71" t="s">
        <v>14</v>
      </c>
      <c r="D10634" s="72">
        <v>44.28</v>
      </c>
    </row>
    <row r="10635" spans="1:4" x14ac:dyDescent="0.25">
      <c r="A10635" s="71">
        <v>43104</v>
      </c>
      <c r="B10635" s="70" t="s">
        <v>9962</v>
      </c>
      <c r="C10635" s="71" t="s">
        <v>14</v>
      </c>
      <c r="D10635" s="72">
        <v>523.78</v>
      </c>
    </row>
    <row r="10636" spans="1:4" x14ac:dyDescent="0.25">
      <c r="A10636" s="71">
        <v>39771</v>
      </c>
      <c r="B10636" s="70" t="s">
        <v>9963</v>
      </c>
      <c r="C10636" s="71" t="s">
        <v>14</v>
      </c>
      <c r="D10636" s="72"/>
    </row>
    <row r="10637" spans="1:4" x14ac:dyDescent="0.25">
      <c r="A10637" s="71">
        <v>39772</v>
      </c>
      <c r="B10637" s="70" t="s">
        <v>9964</v>
      </c>
      <c r="C10637" s="71" t="s">
        <v>14</v>
      </c>
      <c r="D10637" s="72"/>
    </row>
    <row r="10638" spans="1:4" x14ac:dyDescent="0.25">
      <c r="A10638" s="71">
        <v>39773</v>
      </c>
      <c r="B10638" s="70" t="s">
        <v>9965</v>
      </c>
      <c r="C10638" s="71" t="s">
        <v>14</v>
      </c>
      <c r="D10638" s="72"/>
    </row>
    <row r="10639" spans="1:4" x14ac:dyDescent="0.25">
      <c r="A10639" s="71">
        <v>39774</v>
      </c>
      <c r="B10639" s="70" t="s">
        <v>9966</v>
      </c>
      <c r="C10639" s="71" t="s">
        <v>14</v>
      </c>
      <c r="D10639" s="72"/>
    </row>
    <row r="10640" spans="1:4" x14ac:dyDescent="0.25">
      <c r="A10640" s="71">
        <v>39775</v>
      </c>
      <c r="B10640" s="70" t="s">
        <v>9967</v>
      </c>
      <c r="C10640" s="71" t="s">
        <v>14</v>
      </c>
      <c r="D10640" s="72"/>
    </row>
    <row r="10641" spans="1:4" x14ac:dyDescent="0.25">
      <c r="A10641" s="71">
        <v>39776</v>
      </c>
      <c r="B10641" s="70" t="s">
        <v>9968</v>
      </c>
      <c r="C10641" s="71" t="s">
        <v>14</v>
      </c>
      <c r="D10641" s="72"/>
    </row>
    <row r="10642" spans="1:4" x14ac:dyDescent="0.25">
      <c r="A10642" s="71">
        <v>39777</v>
      </c>
      <c r="B10642" s="70" t="s">
        <v>9969</v>
      </c>
      <c r="C10642" s="71" t="s">
        <v>14</v>
      </c>
      <c r="D10642" s="72"/>
    </row>
    <row r="10643" spans="1:4" x14ac:dyDescent="0.25">
      <c r="A10643" s="71">
        <v>20254</v>
      </c>
      <c r="B10643" s="70" t="s">
        <v>9970</v>
      </c>
      <c r="C10643" s="71" t="s">
        <v>14</v>
      </c>
      <c r="D10643" s="72"/>
    </row>
    <row r="10644" spans="1:4" x14ac:dyDescent="0.25">
      <c r="A10644" s="71">
        <v>20253</v>
      </c>
      <c r="B10644" s="70" t="s">
        <v>9971</v>
      </c>
      <c r="C10644" s="71" t="s">
        <v>14</v>
      </c>
      <c r="D10644" s="72"/>
    </row>
    <row r="10645" spans="1:4" x14ac:dyDescent="0.25">
      <c r="A10645" s="71">
        <v>1872</v>
      </c>
      <c r="B10645" s="70" t="s">
        <v>9972</v>
      </c>
      <c r="C10645" s="71" t="s">
        <v>14</v>
      </c>
      <c r="D10645" s="72">
        <v>1.82</v>
      </c>
    </row>
    <row r="10646" spans="1:4" x14ac:dyDescent="0.25">
      <c r="A10646" s="71">
        <v>1873</v>
      </c>
      <c r="B10646" s="70" t="s">
        <v>9973</v>
      </c>
      <c r="C10646" s="71" t="s">
        <v>14</v>
      </c>
      <c r="D10646" s="72">
        <v>3.61</v>
      </c>
    </row>
    <row r="10647" spans="1:4" x14ac:dyDescent="0.25">
      <c r="A10647" s="71">
        <v>14055</v>
      </c>
      <c r="B10647" s="70" t="s">
        <v>9974</v>
      </c>
      <c r="C10647" s="71" t="s">
        <v>14</v>
      </c>
      <c r="D10647" s="72"/>
    </row>
    <row r="10648" spans="1:4" x14ac:dyDescent="0.25">
      <c r="A10648" s="71">
        <v>11247</v>
      </c>
      <c r="B10648" s="70" t="s">
        <v>9975</v>
      </c>
      <c r="C10648" s="71" t="s">
        <v>14</v>
      </c>
      <c r="D10648" s="72"/>
    </row>
    <row r="10649" spans="1:4" x14ac:dyDescent="0.25">
      <c r="A10649" s="71">
        <v>11250</v>
      </c>
      <c r="B10649" s="70" t="s">
        <v>9976</v>
      </c>
      <c r="C10649" s="71" t="s">
        <v>14</v>
      </c>
      <c r="D10649" s="72"/>
    </row>
    <row r="10650" spans="1:4" x14ac:dyDescent="0.25">
      <c r="A10650" s="71">
        <v>11249</v>
      </c>
      <c r="B10650" s="70" t="s">
        <v>9977</v>
      </c>
      <c r="C10650" s="71" t="s">
        <v>14</v>
      </c>
      <c r="D10650" s="72"/>
    </row>
    <row r="10651" spans="1:4" x14ac:dyDescent="0.25">
      <c r="A10651" s="71">
        <v>11251</v>
      </c>
      <c r="B10651" s="70" t="s">
        <v>9978</v>
      </c>
      <c r="C10651" s="71" t="s">
        <v>14</v>
      </c>
      <c r="D10651" s="72"/>
    </row>
    <row r="10652" spans="1:4" x14ac:dyDescent="0.25">
      <c r="A10652" s="71">
        <v>11253</v>
      </c>
      <c r="B10652" s="70" t="s">
        <v>9979</v>
      </c>
      <c r="C10652" s="71" t="s">
        <v>14</v>
      </c>
      <c r="D10652" s="72"/>
    </row>
    <row r="10653" spans="1:4" x14ac:dyDescent="0.25">
      <c r="A10653" s="71">
        <v>11255</v>
      </c>
      <c r="B10653" s="70" t="s">
        <v>9980</v>
      </c>
      <c r="C10653" s="71" t="s">
        <v>14</v>
      </c>
      <c r="D10653" s="72"/>
    </row>
    <row r="10654" spans="1:4" x14ac:dyDescent="0.25">
      <c r="A10654" s="71">
        <v>11256</v>
      </c>
      <c r="B10654" s="70" t="s">
        <v>9981</v>
      </c>
      <c r="C10654" s="71" t="s">
        <v>14</v>
      </c>
      <c r="D10654" s="72"/>
    </row>
    <row r="10655" spans="1:4" x14ac:dyDescent="0.25">
      <c r="A10655" s="71">
        <v>39693</v>
      </c>
      <c r="B10655" s="70" t="s">
        <v>9982</v>
      </c>
      <c r="C10655" s="71" t="s">
        <v>14</v>
      </c>
      <c r="D10655" s="72"/>
    </row>
    <row r="10656" spans="1:4" x14ac:dyDescent="0.25">
      <c r="A10656" s="71">
        <v>39692</v>
      </c>
      <c r="B10656" s="70" t="s">
        <v>9983</v>
      </c>
      <c r="C10656" s="71" t="s">
        <v>14</v>
      </c>
      <c r="D10656" s="72"/>
    </row>
    <row r="10657" spans="1:4" x14ac:dyDescent="0.25">
      <c r="A10657" s="71">
        <v>1062</v>
      </c>
      <c r="B10657" s="70" t="s">
        <v>9984</v>
      </c>
      <c r="C10657" s="71" t="s">
        <v>14</v>
      </c>
      <c r="D10657" s="72"/>
    </row>
    <row r="10658" spans="1:4" x14ac:dyDescent="0.25">
      <c r="A10658" s="71">
        <v>39686</v>
      </c>
      <c r="B10658" s="70" t="s">
        <v>9985</v>
      </c>
      <c r="C10658" s="71" t="s">
        <v>14</v>
      </c>
      <c r="D10658" s="72"/>
    </row>
    <row r="10659" spans="1:4" x14ac:dyDescent="0.25">
      <c r="A10659" s="71">
        <v>43095</v>
      </c>
      <c r="B10659" s="70" t="s">
        <v>9986</v>
      </c>
      <c r="C10659" s="71" t="s">
        <v>14</v>
      </c>
      <c r="D10659" s="72">
        <v>145.38999999999999</v>
      </c>
    </row>
    <row r="10660" spans="1:4" x14ac:dyDescent="0.25">
      <c r="A10660" s="71">
        <v>1871</v>
      </c>
      <c r="B10660" s="70" t="s">
        <v>9987</v>
      </c>
      <c r="C10660" s="71" t="s">
        <v>14</v>
      </c>
      <c r="D10660" s="72">
        <v>3.25</v>
      </c>
    </row>
    <row r="10661" spans="1:4" x14ac:dyDescent="0.25">
      <c r="A10661" s="71">
        <v>12001</v>
      </c>
      <c r="B10661" s="70" t="s">
        <v>9988</v>
      </c>
      <c r="C10661" s="71" t="s">
        <v>14</v>
      </c>
      <c r="D10661" s="72">
        <v>4.7</v>
      </c>
    </row>
    <row r="10662" spans="1:4" x14ac:dyDescent="0.25">
      <c r="A10662" s="71">
        <v>11882</v>
      </c>
      <c r="B10662" s="70" t="s">
        <v>9989</v>
      </c>
      <c r="C10662" s="71" t="s">
        <v>14</v>
      </c>
      <c r="D10662" s="72">
        <v>127.12</v>
      </c>
    </row>
    <row r="10663" spans="1:4" x14ac:dyDescent="0.25">
      <c r="A10663" s="71">
        <v>1068</v>
      </c>
      <c r="B10663" s="70" t="s">
        <v>9990</v>
      </c>
      <c r="C10663" s="71" t="s">
        <v>14</v>
      </c>
      <c r="D10663" s="72"/>
    </row>
    <row r="10664" spans="1:4" x14ac:dyDescent="0.25">
      <c r="A10664" s="71">
        <v>39690</v>
      </c>
      <c r="B10664" s="70" t="s">
        <v>9991</v>
      </c>
      <c r="C10664" s="71" t="s">
        <v>14</v>
      </c>
      <c r="D10664" s="72"/>
    </row>
    <row r="10665" spans="1:4" x14ac:dyDescent="0.25">
      <c r="A10665" s="71">
        <v>39691</v>
      </c>
      <c r="B10665" s="70" t="s">
        <v>9992</v>
      </c>
      <c r="C10665" s="71" t="s">
        <v>14</v>
      </c>
      <c r="D10665" s="72"/>
    </row>
    <row r="10666" spans="1:4" x14ac:dyDescent="0.25">
      <c r="A10666" s="71">
        <v>39808</v>
      </c>
      <c r="B10666" s="70" t="s">
        <v>9993</v>
      </c>
      <c r="C10666" s="71" t="s">
        <v>14</v>
      </c>
      <c r="D10666" s="72">
        <v>75.91</v>
      </c>
    </row>
    <row r="10667" spans="1:4" x14ac:dyDescent="0.25">
      <c r="A10667" s="71">
        <v>39809</v>
      </c>
      <c r="B10667" s="70" t="s">
        <v>9994</v>
      </c>
      <c r="C10667" s="71" t="s">
        <v>14</v>
      </c>
      <c r="D10667" s="72">
        <v>180.04</v>
      </c>
    </row>
    <row r="10668" spans="1:4" x14ac:dyDescent="0.25">
      <c r="A10668" s="71">
        <v>43439</v>
      </c>
      <c r="B10668" s="70" t="s">
        <v>9995</v>
      </c>
      <c r="C10668" s="71" t="s">
        <v>14</v>
      </c>
      <c r="D10668" s="72">
        <v>583.52</v>
      </c>
    </row>
    <row r="10669" spans="1:4" x14ac:dyDescent="0.25">
      <c r="A10669" s="71">
        <v>5103</v>
      </c>
      <c r="B10669" s="70" t="s">
        <v>9996</v>
      </c>
      <c r="C10669" s="71" t="s">
        <v>14</v>
      </c>
      <c r="D10669" s="72">
        <v>23.46</v>
      </c>
    </row>
    <row r="10670" spans="1:4" x14ac:dyDescent="0.25">
      <c r="A10670" s="71">
        <v>11880</v>
      </c>
      <c r="B10670" s="70" t="s">
        <v>9997</v>
      </c>
      <c r="C10670" s="71" t="s">
        <v>14</v>
      </c>
      <c r="D10670" s="72">
        <v>98.68</v>
      </c>
    </row>
    <row r="10671" spans="1:4" x14ac:dyDescent="0.25">
      <c r="A10671" s="71">
        <v>11714</v>
      </c>
      <c r="B10671" s="70" t="s">
        <v>9998</v>
      </c>
      <c r="C10671" s="71" t="s">
        <v>14</v>
      </c>
      <c r="D10671" s="72">
        <v>67.23</v>
      </c>
    </row>
    <row r="10672" spans="1:4" x14ac:dyDescent="0.25">
      <c r="A10672" s="71">
        <v>11712</v>
      </c>
      <c r="B10672" s="70" t="s">
        <v>9999</v>
      </c>
      <c r="C10672" s="71" t="s">
        <v>14</v>
      </c>
      <c r="D10672" s="72">
        <v>43.9</v>
      </c>
    </row>
    <row r="10673" spans="1:4" x14ac:dyDescent="0.25">
      <c r="A10673" s="71">
        <v>11717</v>
      </c>
      <c r="B10673" s="70" t="s">
        <v>10000</v>
      </c>
      <c r="C10673" s="71" t="s">
        <v>14</v>
      </c>
      <c r="D10673" s="72">
        <v>52.92</v>
      </c>
    </row>
    <row r="10674" spans="1:4" x14ac:dyDescent="0.25">
      <c r="A10674" s="71">
        <v>1106</v>
      </c>
      <c r="B10674" s="70" t="s">
        <v>10001</v>
      </c>
      <c r="C10674" s="71" t="s">
        <v>66</v>
      </c>
      <c r="D10674" s="72">
        <v>1.23</v>
      </c>
    </row>
    <row r="10675" spans="1:4" x14ac:dyDescent="0.25">
      <c r="A10675" s="71">
        <v>11161</v>
      </c>
      <c r="B10675" s="70" t="s">
        <v>10002</v>
      </c>
      <c r="C10675" s="71" t="s">
        <v>66</v>
      </c>
      <c r="D10675" s="72">
        <v>2.0499999999999998</v>
      </c>
    </row>
    <row r="10676" spans="1:4" x14ac:dyDescent="0.25">
      <c r="A10676" s="71">
        <v>1107</v>
      </c>
      <c r="B10676" s="70" t="s">
        <v>10003</v>
      </c>
      <c r="C10676" s="71" t="s">
        <v>66</v>
      </c>
      <c r="D10676" s="72">
        <v>1.04</v>
      </c>
    </row>
    <row r="10677" spans="1:4" x14ac:dyDescent="0.25">
      <c r="A10677" s="71">
        <v>44479</v>
      </c>
      <c r="B10677" s="70" t="s">
        <v>19619</v>
      </c>
      <c r="C10677" s="71" t="s">
        <v>66</v>
      </c>
      <c r="D10677" s="72">
        <v>0.15</v>
      </c>
    </row>
    <row r="10678" spans="1:4" x14ac:dyDescent="0.25">
      <c r="A10678" s="71">
        <v>4759</v>
      </c>
      <c r="B10678" s="70" t="s">
        <v>10004</v>
      </c>
      <c r="C10678" s="71" t="s">
        <v>44</v>
      </c>
      <c r="D10678" s="72">
        <v>8.35</v>
      </c>
    </row>
    <row r="10679" spans="1:4" x14ac:dyDescent="0.25">
      <c r="A10679" s="71">
        <v>41068</v>
      </c>
      <c r="B10679" s="70" t="s">
        <v>10005</v>
      </c>
      <c r="C10679" s="71" t="s">
        <v>6388</v>
      </c>
      <c r="D10679" s="72">
        <v>1837.2</v>
      </c>
    </row>
    <row r="10680" spans="1:4" x14ac:dyDescent="0.25">
      <c r="A10680" s="71">
        <v>12618</v>
      </c>
      <c r="B10680" s="70" t="s">
        <v>10006</v>
      </c>
      <c r="C10680" s="71" t="s">
        <v>14</v>
      </c>
      <c r="D10680" s="72">
        <v>171.3</v>
      </c>
    </row>
    <row r="10681" spans="1:4" x14ac:dyDescent="0.25">
      <c r="A10681" s="71">
        <v>1108</v>
      </c>
      <c r="B10681" s="70" t="s">
        <v>10007</v>
      </c>
      <c r="C10681" s="71" t="s">
        <v>16</v>
      </c>
      <c r="D10681" s="72"/>
    </row>
    <row r="10682" spans="1:4" x14ac:dyDescent="0.25">
      <c r="A10682" s="71">
        <v>1117</v>
      </c>
      <c r="B10682" s="70" t="s">
        <v>10008</v>
      </c>
      <c r="C10682" s="71" t="s">
        <v>16</v>
      </c>
      <c r="D10682" s="72"/>
    </row>
    <row r="10683" spans="1:4" x14ac:dyDescent="0.25">
      <c r="A10683" s="71">
        <v>1118</v>
      </c>
      <c r="B10683" s="70" t="s">
        <v>10009</v>
      </c>
      <c r="C10683" s="71" t="s">
        <v>16</v>
      </c>
      <c r="D10683" s="72"/>
    </row>
    <row r="10684" spans="1:4" x14ac:dyDescent="0.25">
      <c r="A10684" s="71">
        <v>1110</v>
      </c>
      <c r="B10684" s="70" t="s">
        <v>10010</v>
      </c>
      <c r="C10684" s="71" t="s">
        <v>16</v>
      </c>
      <c r="D10684" s="72"/>
    </row>
    <row r="10685" spans="1:4" x14ac:dyDescent="0.25">
      <c r="A10685" s="71">
        <v>40784</v>
      </c>
      <c r="B10685" s="70" t="s">
        <v>10011</v>
      </c>
      <c r="C10685" s="71" t="s">
        <v>16</v>
      </c>
      <c r="D10685" s="72"/>
    </row>
    <row r="10686" spans="1:4" x14ac:dyDescent="0.25">
      <c r="A10686" s="71">
        <v>40782</v>
      </c>
      <c r="B10686" s="70" t="s">
        <v>10012</v>
      </c>
      <c r="C10686" s="71" t="s">
        <v>16</v>
      </c>
      <c r="D10686" s="72"/>
    </row>
    <row r="10687" spans="1:4" x14ac:dyDescent="0.25">
      <c r="A10687" s="71">
        <v>40783</v>
      </c>
      <c r="B10687" s="70" t="s">
        <v>10013</v>
      </c>
      <c r="C10687" s="71" t="s">
        <v>16</v>
      </c>
      <c r="D10687" s="72"/>
    </row>
    <row r="10688" spans="1:4" x14ac:dyDescent="0.25">
      <c r="A10688" s="71">
        <v>1109</v>
      </c>
      <c r="B10688" s="70" t="s">
        <v>10014</v>
      </c>
      <c r="C10688" s="71" t="s">
        <v>16</v>
      </c>
      <c r="D10688" s="72"/>
    </row>
    <row r="10689" spans="1:4" x14ac:dyDescent="0.25">
      <c r="A10689" s="71">
        <v>1119</v>
      </c>
      <c r="B10689" s="70" t="s">
        <v>10015</v>
      </c>
      <c r="C10689" s="71" t="s">
        <v>16</v>
      </c>
      <c r="D10689" s="72"/>
    </row>
    <row r="10690" spans="1:4" x14ac:dyDescent="0.25">
      <c r="A10690" s="71">
        <v>13115</v>
      </c>
      <c r="B10690" s="70" t="s">
        <v>10016</v>
      </c>
      <c r="C10690" s="71" t="s">
        <v>16</v>
      </c>
      <c r="D10690" s="72"/>
    </row>
    <row r="10691" spans="1:4" x14ac:dyDescent="0.25">
      <c r="A10691" s="71">
        <v>10541</v>
      </c>
      <c r="B10691" s="70" t="s">
        <v>10017</v>
      </c>
      <c r="C10691" s="71" t="s">
        <v>16</v>
      </c>
      <c r="D10691" s="72"/>
    </row>
    <row r="10692" spans="1:4" x14ac:dyDescent="0.25">
      <c r="A10692" s="71">
        <v>10542</v>
      </c>
      <c r="B10692" s="70" t="s">
        <v>10018</v>
      </c>
      <c r="C10692" s="71" t="s">
        <v>16</v>
      </c>
      <c r="D10692" s="72"/>
    </row>
    <row r="10693" spans="1:4" x14ac:dyDescent="0.25">
      <c r="A10693" s="71">
        <v>10543</v>
      </c>
      <c r="B10693" s="70" t="s">
        <v>10019</v>
      </c>
      <c r="C10693" s="71" t="s">
        <v>16</v>
      </c>
      <c r="D10693" s="72"/>
    </row>
    <row r="10694" spans="1:4" x14ac:dyDescent="0.25">
      <c r="A10694" s="71">
        <v>10544</v>
      </c>
      <c r="B10694" s="70" t="s">
        <v>10020</v>
      </c>
      <c r="C10694" s="71" t="s">
        <v>16</v>
      </c>
      <c r="D10694" s="72"/>
    </row>
    <row r="10695" spans="1:4" x14ac:dyDescent="0.25">
      <c r="A10695" s="71">
        <v>10545</v>
      </c>
      <c r="B10695" s="70" t="s">
        <v>10021</v>
      </c>
      <c r="C10695" s="71" t="s">
        <v>16</v>
      </c>
      <c r="D10695" s="72"/>
    </row>
    <row r="10696" spans="1:4" x14ac:dyDescent="0.25">
      <c r="A10696" s="71">
        <v>38365</v>
      </c>
      <c r="B10696" s="70" t="s">
        <v>10022</v>
      </c>
      <c r="C10696" s="71" t="s">
        <v>37</v>
      </c>
      <c r="D10696" s="72"/>
    </row>
    <row r="10697" spans="1:4" x14ac:dyDescent="0.25">
      <c r="A10697" s="71">
        <v>44056</v>
      </c>
      <c r="B10697" s="70" t="s">
        <v>10023</v>
      </c>
      <c r="C10697" s="71" t="s">
        <v>14</v>
      </c>
      <c r="D10697" s="72"/>
    </row>
    <row r="10698" spans="1:4" x14ac:dyDescent="0.25">
      <c r="A10698" s="71">
        <v>44057</v>
      </c>
      <c r="B10698" s="70" t="s">
        <v>10024</v>
      </c>
      <c r="C10698" s="71" t="s">
        <v>14</v>
      </c>
      <c r="D10698" s="72"/>
    </row>
    <row r="10699" spans="1:4" x14ac:dyDescent="0.25">
      <c r="A10699" s="71">
        <v>37754</v>
      </c>
      <c r="B10699" s="70" t="s">
        <v>10025</v>
      </c>
      <c r="C10699" s="71" t="s">
        <v>14</v>
      </c>
      <c r="D10699" s="72"/>
    </row>
    <row r="10700" spans="1:4" x14ac:dyDescent="0.25">
      <c r="A10700" s="71">
        <v>37757</v>
      </c>
      <c r="B10700" s="70" t="s">
        <v>10026</v>
      </c>
      <c r="C10700" s="71" t="s">
        <v>14</v>
      </c>
      <c r="D10700" s="72"/>
    </row>
    <row r="10701" spans="1:4" x14ac:dyDescent="0.25">
      <c r="A10701" s="71">
        <v>44058</v>
      </c>
      <c r="B10701" s="70" t="s">
        <v>10027</v>
      </c>
      <c r="C10701" s="71" t="s">
        <v>14</v>
      </c>
      <c r="D10701" s="72"/>
    </row>
    <row r="10702" spans="1:4" x14ac:dyDescent="0.25">
      <c r="A10702" s="71">
        <v>37752</v>
      </c>
      <c r="B10702" s="70" t="s">
        <v>10028</v>
      </c>
      <c r="C10702" s="71" t="s">
        <v>14</v>
      </c>
      <c r="D10702" s="72"/>
    </row>
    <row r="10703" spans="1:4" x14ac:dyDescent="0.25">
      <c r="A10703" s="71">
        <v>44059</v>
      </c>
      <c r="B10703" s="70" t="s">
        <v>10029</v>
      </c>
      <c r="C10703" s="71" t="s">
        <v>14</v>
      </c>
      <c r="D10703" s="72"/>
    </row>
    <row r="10704" spans="1:4" x14ac:dyDescent="0.25">
      <c r="A10704" s="71">
        <v>37750</v>
      </c>
      <c r="B10704" s="70" t="s">
        <v>10030</v>
      </c>
      <c r="C10704" s="71" t="s">
        <v>14</v>
      </c>
      <c r="D10704" s="72"/>
    </row>
    <row r="10705" spans="1:4" x14ac:dyDescent="0.25">
      <c r="A10705" s="71">
        <v>37758</v>
      </c>
      <c r="B10705" s="70" t="s">
        <v>10031</v>
      </c>
      <c r="C10705" s="71" t="s">
        <v>14</v>
      </c>
      <c r="D10705" s="72"/>
    </row>
    <row r="10706" spans="1:4" x14ac:dyDescent="0.25">
      <c r="A10706" s="71">
        <v>44060</v>
      </c>
      <c r="B10706" s="70" t="s">
        <v>10032</v>
      </c>
      <c r="C10706" s="71" t="s">
        <v>14</v>
      </c>
      <c r="D10706" s="72"/>
    </row>
    <row r="10707" spans="1:4" x14ac:dyDescent="0.25">
      <c r="A10707" s="71">
        <v>37749</v>
      </c>
      <c r="B10707" s="70" t="s">
        <v>10033</v>
      </c>
      <c r="C10707" s="71" t="s">
        <v>14</v>
      </c>
      <c r="D10707" s="72"/>
    </row>
    <row r="10708" spans="1:4" x14ac:dyDescent="0.25">
      <c r="A10708" s="71">
        <v>44061</v>
      </c>
      <c r="B10708" s="70" t="s">
        <v>10034</v>
      </c>
      <c r="C10708" s="71" t="s">
        <v>14</v>
      </c>
      <c r="D10708" s="72"/>
    </row>
    <row r="10709" spans="1:4" x14ac:dyDescent="0.25">
      <c r="A10709" s="71">
        <v>1159</v>
      </c>
      <c r="B10709" s="70" t="s">
        <v>10035</v>
      </c>
      <c r="C10709" s="71" t="s">
        <v>14</v>
      </c>
      <c r="D10709" s="72">
        <v>278241.67</v>
      </c>
    </row>
    <row r="10710" spans="1:4" x14ac:dyDescent="0.25">
      <c r="A10710" s="71">
        <v>12114</v>
      </c>
      <c r="B10710" s="70" t="s">
        <v>10036</v>
      </c>
      <c r="C10710" s="71" t="s">
        <v>14</v>
      </c>
      <c r="D10710" s="72">
        <v>117.97</v>
      </c>
    </row>
    <row r="10711" spans="1:4" x14ac:dyDescent="0.25">
      <c r="A10711" s="71">
        <v>38106</v>
      </c>
      <c r="B10711" s="70" t="s">
        <v>10037</v>
      </c>
      <c r="C10711" s="71" t="s">
        <v>14</v>
      </c>
      <c r="D10711" s="72">
        <v>16.03</v>
      </c>
    </row>
    <row r="10712" spans="1:4" x14ac:dyDescent="0.25">
      <c r="A10712" s="71">
        <v>38085</v>
      </c>
      <c r="B10712" s="70" t="s">
        <v>10038</v>
      </c>
      <c r="C10712" s="71" t="s">
        <v>14</v>
      </c>
      <c r="D10712" s="72">
        <v>18.93</v>
      </c>
    </row>
    <row r="10713" spans="1:4" x14ac:dyDescent="0.25">
      <c r="A10713" s="71">
        <v>659</v>
      </c>
      <c r="B10713" s="70" t="s">
        <v>10039</v>
      </c>
      <c r="C10713" s="71" t="s">
        <v>14</v>
      </c>
      <c r="D10713" s="72">
        <v>3.31</v>
      </c>
    </row>
    <row r="10714" spans="1:4" x14ac:dyDescent="0.25">
      <c r="A10714" s="71">
        <v>660</v>
      </c>
      <c r="B10714" s="70" t="s">
        <v>10040</v>
      </c>
      <c r="C10714" s="71" t="s">
        <v>14</v>
      </c>
      <c r="D10714" s="72">
        <v>3.96</v>
      </c>
    </row>
    <row r="10715" spans="1:4" x14ac:dyDescent="0.25">
      <c r="A10715" s="71">
        <v>658</v>
      </c>
      <c r="B10715" s="70" t="s">
        <v>10041</v>
      </c>
      <c r="C10715" s="71" t="s">
        <v>14</v>
      </c>
      <c r="D10715" s="72">
        <v>2.2400000000000002</v>
      </c>
    </row>
    <row r="10716" spans="1:4" x14ac:dyDescent="0.25">
      <c r="A10716" s="71">
        <v>38599</v>
      </c>
      <c r="B10716" s="70" t="s">
        <v>10042</v>
      </c>
      <c r="C10716" s="71" t="s">
        <v>14</v>
      </c>
      <c r="D10716" s="72">
        <v>6.89</v>
      </c>
    </row>
    <row r="10717" spans="1:4" x14ac:dyDescent="0.25">
      <c r="A10717" s="71">
        <v>38596</v>
      </c>
      <c r="B10717" s="70" t="s">
        <v>10043</v>
      </c>
      <c r="C10717" s="71" t="s">
        <v>14</v>
      </c>
      <c r="D10717" s="72">
        <v>5.72</v>
      </c>
    </row>
    <row r="10718" spans="1:4" x14ac:dyDescent="0.25">
      <c r="A10718" s="71">
        <v>38600</v>
      </c>
      <c r="B10718" s="70" t="s">
        <v>10044</v>
      </c>
      <c r="C10718" s="71" t="s">
        <v>14</v>
      </c>
      <c r="D10718" s="72">
        <v>7.3</v>
      </c>
    </row>
    <row r="10719" spans="1:4" x14ac:dyDescent="0.25">
      <c r="A10719" s="71">
        <v>38597</v>
      </c>
      <c r="B10719" s="70" t="s">
        <v>10045</v>
      </c>
      <c r="C10719" s="71" t="s">
        <v>14</v>
      </c>
      <c r="D10719" s="72">
        <v>5.75</v>
      </c>
    </row>
    <row r="10720" spans="1:4" x14ac:dyDescent="0.25">
      <c r="A10720" s="71">
        <v>38548</v>
      </c>
      <c r="B10720" s="70" t="s">
        <v>10046</v>
      </c>
      <c r="C10720" s="71" t="s">
        <v>14</v>
      </c>
      <c r="D10720" s="72">
        <v>2.2200000000000002</v>
      </c>
    </row>
    <row r="10721" spans="1:4" x14ac:dyDescent="0.25">
      <c r="A10721" s="71">
        <v>34649</v>
      </c>
      <c r="B10721" s="70" t="s">
        <v>10047</v>
      </c>
      <c r="C10721" s="71" t="s">
        <v>14</v>
      </c>
      <c r="D10721" s="72">
        <v>3.25</v>
      </c>
    </row>
    <row r="10722" spans="1:4" x14ac:dyDescent="0.25">
      <c r="A10722" s="71">
        <v>34655</v>
      </c>
      <c r="B10722" s="70" t="s">
        <v>10048</v>
      </c>
      <c r="C10722" s="71" t="s">
        <v>14</v>
      </c>
      <c r="D10722" s="72">
        <v>4.78</v>
      </c>
    </row>
    <row r="10723" spans="1:4" x14ac:dyDescent="0.25">
      <c r="A10723" s="71">
        <v>40607</v>
      </c>
      <c r="B10723" s="70" t="s">
        <v>10049</v>
      </c>
      <c r="C10723" s="71" t="s">
        <v>14</v>
      </c>
      <c r="D10723" s="72">
        <v>8.68</v>
      </c>
    </row>
    <row r="10724" spans="1:4" x14ac:dyDescent="0.25">
      <c r="A10724" s="71">
        <v>567</v>
      </c>
      <c r="B10724" s="70" t="s">
        <v>10050</v>
      </c>
      <c r="C10724" s="71" t="s">
        <v>16</v>
      </c>
      <c r="D10724" s="72">
        <v>13.21</v>
      </c>
    </row>
    <row r="10725" spans="1:4" x14ac:dyDescent="0.25">
      <c r="A10725" s="71">
        <v>574</v>
      </c>
      <c r="B10725" s="70" t="s">
        <v>10051</v>
      </c>
      <c r="C10725" s="71" t="s">
        <v>16</v>
      </c>
      <c r="D10725" s="72">
        <v>34.74</v>
      </c>
    </row>
    <row r="10726" spans="1:4" x14ac:dyDescent="0.25">
      <c r="A10726" s="71">
        <v>568</v>
      </c>
      <c r="B10726" s="70" t="s">
        <v>10052</v>
      </c>
      <c r="C10726" s="71" t="s">
        <v>16</v>
      </c>
      <c r="D10726" s="72">
        <v>73.2</v>
      </c>
    </row>
    <row r="10727" spans="1:4" x14ac:dyDescent="0.25">
      <c r="A10727" s="71">
        <v>4777</v>
      </c>
      <c r="B10727" s="70" t="s">
        <v>10053</v>
      </c>
      <c r="C10727" s="71" t="s">
        <v>66</v>
      </c>
      <c r="D10727" s="72">
        <v>8.7799999999999994</v>
      </c>
    </row>
    <row r="10728" spans="1:4" x14ac:dyDescent="0.25">
      <c r="A10728" s="71">
        <v>592</v>
      </c>
      <c r="B10728" s="70" t="s">
        <v>10054</v>
      </c>
      <c r="C10728" s="71" t="s">
        <v>66</v>
      </c>
      <c r="D10728" s="72">
        <v>67.44</v>
      </c>
    </row>
    <row r="10729" spans="1:4" x14ac:dyDescent="0.25">
      <c r="A10729" s="71">
        <v>586</v>
      </c>
      <c r="B10729" s="70" t="s">
        <v>10055</v>
      </c>
      <c r="C10729" s="71" t="s">
        <v>16</v>
      </c>
      <c r="D10729" s="72">
        <v>39.65</v>
      </c>
    </row>
    <row r="10730" spans="1:4" x14ac:dyDescent="0.25">
      <c r="A10730" s="71">
        <v>588</v>
      </c>
      <c r="B10730" s="70" t="s">
        <v>10056</v>
      </c>
      <c r="C10730" s="71" t="s">
        <v>16</v>
      </c>
      <c r="D10730" s="72">
        <v>62.71</v>
      </c>
    </row>
    <row r="10731" spans="1:4" x14ac:dyDescent="0.25">
      <c r="A10731" s="71">
        <v>591</v>
      </c>
      <c r="B10731" s="70" t="s">
        <v>10057</v>
      </c>
      <c r="C10731" s="71" t="s">
        <v>66</v>
      </c>
      <c r="D10731" s="72">
        <v>62.94</v>
      </c>
    </row>
    <row r="10732" spans="1:4" x14ac:dyDescent="0.25">
      <c r="A10732" s="71">
        <v>584</v>
      </c>
      <c r="B10732" s="70" t="s">
        <v>10058</v>
      </c>
      <c r="C10732" s="71" t="s">
        <v>16</v>
      </c>
      <c r="D10732" s="72">
        <v>66.989999999999995</v>
      </c>
    </row>
    <row r="10733" spans="1:4" x14ac:dyDescent="0.25">
      <c r="A10733" s="71">
        <v>589</v>
      </c>
      <c r="B10733" s="70" t="s">
        <v>10059</v>
      </c>
      <c r="C10733" s="71" t="s">
        <v>16</v>
      </c>
      <c r="D10733" s="72">
        <v>106.01</v>
      </c>
    </row>
    <row r="10734" spans="1:4" x14ac:dyDescent="0.25">
      <c r="A10734" s="71">
        <v>1165</v>
      </c>
      <c r="B10734" s="70" t="s">
        <v>10060</v>
      </c>
      <c r="C10734" s="71" t="s">
        <v>14</v>
      </c>
      <c r="D10734" s="72">
        <v>20.07</v>
      </c>
    </row>
    <row r="10735" spans="1:4" x14ac:dyDescent="0.25">
      <c r="A10735" s="71">
        <v>1164</v>
      </c>
      <c r="B10735" s="70" t="s">
        <v>10061</v>
      </c>
      <c r="C10735" s="71" t="s">
        <v>14</v>
      </c>
      <c r="D10735" s="72">
        <v>16.260000000000002</v>
      </c>
    </row>
    <row r="10736" spans="1:4" x14ac:dyDescent="0.25">
      <c r="A10736" s="71">
        <v>1170</v>
      </c>
      <c r="B10736" s="70" t="s">
        <v>10062</v>
      </c>
      <c r="C10736" s="71" t="s">
        <v>14</v>
      </c>
      <c r="D10736" s="72">
        <v>10.65</v>
      </c>
    </row>
    <row r="10737" spans="1:4" x14ac:dyDescent="0.25">
      <c r="A10737" s="71">
        <v>1162</v>
      </c>
      <c r="B10737" s="70" t="s">
        <v>10063</v>
      </c>
      <c r="C10737" s="71" t="s">
        <v>14</v>
      </c>
      <c r="D10737" s="72">
        <v>5.65</v>
      </c>
    </row>
    <row r="10738" spans="1:4" x14ac:dyDescent="0.25">
      <c r="A10738" s="71">
        <v>12395</v>
      </c>
      <c r="B10738" s="70" t="s">
        <v>10064</v>
      </c>
      <c r="C10738" s="71" t="s">
        <v>14</v>
      </c>
      <c r="D10738" s="72">
        <v>5.49</v>
      </c>
    </row>
    <row r="10739" spans="1:4" x14ac:dyDescent="0.25">
      <c r="A10739" s="71">
        <v>1169</v>
      </c>
      <c r="B10739" s="70" t="s">
        <v>10065</v>
      </c>
      <c r="C10739" s="71" t="s">
        <v>14</v>
      </c>
      <c r="D10739" s="72">
        <v>52.3</v>
      </c>
    </row>
    <row r="10740" spans="1:4" x14ac:dyDescent="0.25">
      <c r="A10740" s="71">
        <v>1166</v>
      </c>
      <c r="B10740" s="70" t="s">
        <v>10066</v>
      </c>
      <c r="C10740" s="71" t="s">
        <v>14</v>
      </c>
      <c r="D10740" s="72">
        <v>29</v>
      </c>
    </row>
    <row r="10741" spans="1:4" x14ac:dyDescent="0.25">
      <c r="A10741" s="71">
        <v>1168</v>
      </c>
      <c r="B10741" s="70" t="s">
        <v>10067</v>
      </c>
      <c r="C10741" s="71" t="s">
        <v>14</v>
      </c>
      <c r="D10741" s="72">
        <v>74.56</v>
      </c>
    </row>
    <row r="10742" spans="1:4" x14ac:dyDescent="0.25">
      <c r="A10742" s="71">
        <v>1163</v>
      </c>
      <c r="B10742" s="70" t="s">
        <v>10068</v>
      </c>
      <c r="C10742" s="71" t="s">
        <v>14</v>
      </c>
      <c r="D10742" s="72">
        <v>7.31</v>
      </c>
    </row>
    <row r="10743" spans="1:4" x14ac:dyDescent="0.25">
      <c r="A10743" s="71">
        <v>12396</v>
      </c>
      <c r="B10743" s="70" t="s">
        <v>10069</v>
      </c>
      <c r="C10743" s="71" t="s">
        <v>14</v>
      </c>
      <c r="D10743" s="72">
        <v>5.49</v>
      </c>
    </row>
    <row r="10744" spans="1:4" x14ac:dyDescent="0.25">
      <c r="A10744" s="71">
        <v>1167</v>
      </c>
      <c r="B10744" s="70" t="s">
        <v>10070</v>
      </c>
      <c r="C10744" s="71" t="s">
        <v>14</v>
      </c>
      <c r="D10744" s="72">
        <v>124.72</v>
      </c>
    </row>
    <row r="10745" spans="1:4" x14ac:dyDescent="0.25">
      <c r="A10745" s="71">
        <v>36331</v>
      </c>
      <c r="B10745" s="70" t="s">
        <v>10071</v>
      </c>
      <c r="C10745" s="71" t="s">
        <v>14</v>
      </c>
      <c r="D10745" s="72"/>
    </row>
    <row r="10746" spans="1:4" x14ac:dyDescent="0.25">
      <c r="A10746" s="71">
        <v>36346</v>
      </c>
      <c r="B10746" s="70" t="s">
        <v>10072</v>
      </c>
      <c r="C10746" s="71" t="s">
        <v>14</v>
      </c>
      <c r="D10746" s="72"/>
    </row>
    <row r="10747" spans="1:4" x14ac:dyDescent="0.25">
      <c r="A10747" s="71">
        <v>1202</v>
      </c>
      <c r="B10747" s="70" t="s">
        <v>10073</v>
      </c>
      <c r="C10747" s="71" t="s">
        <v>14</v>
      </c>
      <c r="D10747" s="72">
        <v>4.9000000000000004</v>
      </c>
    </row>
    <row r="10748" spans="1:4" x14ac:dyDescent="0.25">
      <c r="A10748" s="71">
        <v>1197</v>
      </c>
      <c r="B10748" s="70" t="s">
        <v>10074</v>
      </c>
      <c r="C10748" s="71" t="s">
        <v>14</v>
      </c>
      <c r="D10748" s="72">
        <v>1.73</v>
      </c>
    </row>
    <row r="10749" spans="1:4" x14ac:dyDescent="0.25">
      <c r="A10749" s="71">
        <v>1198</v>
      </c>
      <c r="B10749" s="70" t="s">
        <v>10075</v>
      </c>
      <c r="C10749" s="71" t="s">
        <v>14</v>
      </c>
      <c r="D10749" s="72">
        <v>2.2599999999999998</v>
      </c>
    </row>
    <row r="10750" spans="1:4" x14ac:dyDescent="0.25">
      <c r="A10750" s="71">
        <v>20088</v>
      </c>
      <c r="B10750" s="70" t="s">
        <v>10076</v>
      </c>
      <c r="C10750" s="71" t="s">
        <v>14</v>
      </c>
      <c r="D10750" s="72">
        <v>13.18</v>
      </c>
    </row>
    <row r="10751" spans="1:4" x14ac:dyDescent="0.25">
      <c r="A10751" s="71">
        <v>20089</v>
      </c>
      <c r="B10751" s="70" t="s">
        <v>10077</v>
      </c>
      <c r="C10751" s="71" t="s">
        <v>14</v>
      </c>
      <c r="D10751" s="72">
        <v>64.61</v>
      </c>
    </row>
    <row r="10752" spans="1:4" x14ac:dyDescent="0.25">
      <c r="A10752" s="71">
        <v>20087</v>
      </c>
      <c r="B10752" s="70" t="s">
        <v>10078</v>
      </c>
      <c r="C10752" s="71" t="s">
        <v>14</v>
      </c>
      <c r="D10752" s="72">
        <v>10.9</v>
      </c>
    </row>
    <row r="10753" spans="1:4" x14ac:dyDescent="0.25">
      <c r="A10753" s="71">
        <v>1191</v>
      </c>
      <c r="B10753" s="70" t="s">
        <v>10079</v>
      </c>
      <c r="C10753" s="71" t="s">
        <v>14</v>
      </c>
      <c r="D10753" s="72">
        <v>1.23</v>
      </c>
    </row>
    <row r="10754" spans="1:4" x14ac:dyDescent="0.25">
      <c r="A10754" s="71">
        <v>1185</v>
      </c>
      <c r="B10754" s="70" t="s">
        <v>10080</v>
      </c>
      <c r="C10754" s="71" t="s">
        <v>14</v>
      </c>
      <c r="D10754" s="72">
        <v>1.23</v>
      </c>
    </row>
    <row r="10755" spans="1:4" x14ac:dyDescent="0.25">
      <c r="A10755" s="71">
        <v>1189</v>
      </c>
      <c r="B10755" s="70" t="s">
        <v>10081</v>
      </c>
      <c r="C10755" s="71" t="s">
        <v>14</v>
      </c>
      <c r="D10755" s="72">
        <v>2.0099999999999998</v>
      </c>
    </row>
    <row r="10756" spans="1:4" x14ac:dyDescent="0.25">
      <c r="A10756" s="71">
        <v>1193</v>
      </c>
      <c r="B10756" s="70" t="s">
        <v>10082</v>
      </c>
      <c r="C10756" s="71" t="s">
        <v>14</v>
      </c>
      <c r="D10756" s="72">
        <v>3.87</v>
      </c>
    </row>
    <row r="10757" spans="1:4" x14ac:dyDescent="0.25">
      <c r="A10757" s="71">
        <v>1194</v>
      </c>
      <c r="B10757" s="70" t="s">
        <v>10083</v>
      </c>
      <c r="C10757" s="71" t="s">
        <v>14</v>
      </c>
      <c r="D10757" s="72">
        <v>6.99</v>
      </c>
    </row>
    <row r="10758" spans="1:4" x14ac:dyDescent="0.25">
      <c r="A10758" s="71">
        <v>1195</v>
      </c>
      <c r="B10758" s="70" t="s">
        <v>10084</v>
      </c>
      <c r="C10758" s="71" t="s">
        <v>14</v>
      </c>
      <c r="D10758" s="72">
        <v>11.76</v>
      </c>
    </row>
    <row r="10759" spans="1:4" x14ac:dyDescent="0.25">
      <c r="A10759" s="71">
        <v>1204</v>
      </c>
      <c r="B10759" s="70" t="s">
        <v>10085</v>
      </c>
      <c r="C10759" s="71" t="s">
        <v>14</v>
      </c>
      <c r="D10759" s="72">
        <v>20.57</v>
      </c>
    </row>
    <row r="10760" spans="1:4" x14ac:dyDescent="0.25">
      <c r="A10760" s="71">
        <v>1200</v>
      </c>
      <c r="B10760" s="70" t="s">
        <v>10086</v>
      </c>
      <c r="C10760" s="71" t="s">
        <v>14</v>
      </c>
      <c r="D10760" s="72">
        <v>9.9</v>
      </c>
    </row>
    <row r="10761" spans="1:4" x14ac:dyDescent="0.25">
      <c r="A10761" s="71">
        <v>12909</v>
      </c>
      <c r="B10761" s="70" t="s">
        <v>10087</v>
      </c>
      <c r="C10761" s="71" t="s">
        <v>14</v>
      </c>
      <c r="D10761" s="72">
        <v>4.59</v>
      </c>
    </row>
    <row r="10762" spans="1:4" x14ac:dyDescent="0.25">
      <c r="A10762" s="71">
        <v>12910</v>
      </c>
      <c r="B10762" s="70" t="s">
        <v>10088</v>
      </c>
      <c r="C10762" s="71" t="s">
        <v>14</v>
      </c>
      <c r="D10762" s="72">
        <v>8.25</v>
      </c>
    </row>
    <row r="10763" spans="1:4" x14ac:dyDescent="0.25">
      <c r="A10763" s="71">
        <v>1207</v>
      </c>
      <c r="B10763" s="70" t="s">
        <v>10089</v>
      </c>
      <c r="C10763" s="71" t="s">
        <v>14</v>
      </c>
      <c r="D10763" s="72">
        <v>27.09</v>
      </c>
    </row>
    <row r="10764" spans="1:4" x14ac:dyDescent="0.25">
      <c r="A10764" s="71">
        <v>1206</v>
      </c>
      <c r="B10764" s="70" t="s">
        <v>10090</v>
      </c>
      <c r="C10764" s="71" t="s">
        <v>14</v>
      </c>
      <c r="D10764" s="72">
        <v>6.79</v>
      </c>
    </row>
    <row r="10765" spans="1:4" x14ac:dyDescent="0.25">
      <c r="A10765" s="71">
        <v>1183</v>
      </c>
      <c r="B10765" s="70" t="s">
        <v>10091</v>
      </c>
      <c r="C10765" s="71" t="s">
        <v>14</v>
      </c>
      <c r="D10765" s="72">
        <v>17.690000000000001</v>
      </c>
    </row>
    <row r="10766" spans="1:4" x14ac:dyDescent="0.25">
      <c r="A10766" s="71">
        <v>42685</v>
      </c>
      <c r="B10766" s="70" t="s">
        <v>10092</v>
      </c>
      <c r="C10766" s="71" t="s">
        <v>14</v>
      </c>
      <c r="D10766" s="72">
        <v>66.959999999999994</v>
      </c>
    </row>
    <row r="10767" spans="1:4" x14ac:dyDescent="0.25">
      <c r="A10767" s="71">
        <v>42686</v>
      </c>
      <c r="B10767" s="70" t="s">
        <v>10093</v>
      </c>
      <c r="C10767" s="71" t="s">
        <v>14</v>
      </c>
      <c r="D10767" s="72">
        <v>73.75</v>
      </c>
    </row>
    <row r="10768" spans="1:4" x14ac:dyDescent="0.25">
      <c r="A10768" s="71">
        <v>12894</v>
      </c>
      <c r="B10768" s="70" t="s">
        <v>10094</v>
      </c>
      <c r="C10768" s="71" t="s">
        <v>14</v>
      </c>
      <c r="D10768" s="72">
        <v>22.98</v>
      </c>
    </row>
    <row r="10769" spans="1:4" x14ac:dyDescent="0.25">
      <c r="A10769" s="71">
        <v>12895</v>
      </c>
      <c r="B10769" s="70" t="s">
        <v>10095</v>
      </c>
      <c r="C10769" s="71" t="s">
        <v>14</v>
      </c>
      <c r="D10769" s="72">
        <v>15.43</v>
      </c>
    </row>
    <row r="10770" spans="1:4" x14ac:dyDescent="0.25">
      <c r="A10770" s="71">
        <v>1631</v>
      </c>
      <c r="B10770" s="70" t="s">
        <v>10096</v>
      </c>
      <c r="C10770" s="71" t="s">
        <v>14</v>
      </c>
      <c r="D10770" s="72">
        <v>228.49</v>
      </c>
    </row>
    <row r="10771" spans="1:4" x14ac:dyDescent="0.25">
      <c r="A10771" s="71">
        <v>1633</v>
      </c>
      <c r="B10771" s="70" t="s">
        <v>10097</v>
      </c>
      <c r="C10771" s="71" t="s">
        <v>14</v>
      </c>
      <c r="D10771" s="72">
        <v>388.22</v>
      </c>
    </row>
    <row r="10772" spans="1:4" x14ac:dyDescent="0.25">
      <c r="A10772" s="71">
        <v>10818</v>
      </c>
      <c r="B10772" s="70" t="s">
        <v>10098</v>
      </c>
      <c r="C10772" s="71" t="s">
        <v>66</v>
      </c>
      <c r="D10772" s="72">
        <v>35.32</v>
      </c>
    </row>
    <row r="10773" spans="1:4" x14ac:dyDescent="0.25">
      <c r="A10773" s="71">
        <v>41410</v>
      </c>
      <c r="B10773" s="70" t="s">
        <v>10099</v>
      </c>
      <c r="C10773" s="71" t="s">
        <v>14</v>
      </c>
      <c r="D10773" s="72">
        <v>85.38</v>
      </c>
    </row>
    <row r="10774" spans="1:4" x14ac:dyDescent="0.25">
      <c r="A10774" s="71">
        <v>41411</v>
      </c>
      <c r="B10774" s="70" t="s">
        <v>10100</v>
      </c>
      <c r="C10774" s="71" t="s">
        <v>14</v>
      </c>
      <c r="D10774" s="72">
        <v>77.400000000000006</v>
      </c>
    </row>
    <row r="10775" spans="1:4" x14ac:dyDescent="0.25">
      <c r="A10775" s="71">
        <v>41412</v>
      </c>
      <c r="B10775" s="70" t="s">
        <v>10101</v>
      </c>
      <c r="C10775" s="71" t="s">
        <v>14</v>
      </c>
      <c r="D10775" s="72">
        <v>149.71</v>
      </c>
    </row>
    <row r="10776" spans="1:4" x14ac:dyDescent="0.25">
      <c r="A10776" s="71">
        <v>41413</v>
      </c>
      <c r="B10776" s="70" t="s">
        <v>10102</v>
      </c>
      <c r="C10776" s="71" t="s">
        <v>14</v>
      </c>
      <c r="D10776" s="72">
        <v>134.71</v>
      </c>
    </row>
    <row r="10777" spans="1:4" x14ac:dyDescent="0.25">
      <c r="A10777" s="71">
        <v>39359</v>
      </c>
      <c r="B10777" s="70" t="s">
        <v>10103</v>
      </c>
      <c r="C10777" s="71" t="s">
        <v>14</v>
      </c>
      <c r="D10777" s="72"/>
    </row>
    <row r="10778" spans="1:4" x14ac:dyDescent="0.25">
      <c r="A10778" s="71">
        <v>39360</v>
      </c>
      <c r="B10778" s="70" t="s">
        <v>10104</v>
      </c>
      <c r="C10778" s="71" t="s">
        <v>14</v>
      </c>
      <c r="D10778" s="72"/>
    </row>
    <row r="10779" spans="1:4" x14ac:dyDescent="0.25">
      <c r="A10779" s="71">
        <v>10710</v>
      </c>
      <c r="B10779" s="70" t="s">
        <v>10105</v>
      </c>
      <c r="C10779" s="71" t="s">
        <v>37</v>
      </c>
      <c r="D10779" s="72"/>
    </row>
    <row r="10780" spans="1:4" x14ac:dyDescent="0.25">
      <c r="A10780" s="71">
        <v>10709</v>
      </c>
      <c r="B10780" s="70" t="s">
        <v>10106</v>
      </c>
      <c r="C10780" s="71" t="s">
        <v>37</v>
      </c>
      <c r="D10780" s="72"/>
    </row>
    <row r="10781" spans="1:4" x14ac:dyDescent="0.25">
      <c r="A10781" s="71">
        <v>39636</v>
      </c>
      <c r="B10781" s="70" t="s">
        <v>10107</v>
      </c>
      <c r="C10781" s="71" t="s">
        <v>37</v>
      </c>
      <c r="D10781" s="72"/>
    </row>
    <row r="10782" spans="1:4" x14ac:dyDescent="0.25">
      <c r="A10782" s="71">
        <v>10708</v>
      </c>
      <c r="B10782" s="70" t="s">
        <v>10108</v>
      </c>
      <c r="C10782" s="71" t="s">
        <v>37</v>
      </c>
      <c r="D10782" s="72"/>
    </row>
    <row r="10783" spans="1:4" x14ac:dyDescent="0.25">
      <c r="A10783" s="71">
        <v>39635</v>
      </c>
      <c r="B10783" s="70" t="s">
        <v>10109</v>
      </c>
      <c r="C10783" s="71" t="s">
        <v>37</v>
      </c>
      <c r="D10783" s="72"/>
    </row>
    <row r="10784" spans="1:4" x14ac:dyDescent="0.25">
      <c r="A10784" s="71">
        <v>6117</v>
      </c>
      <c r="B10784" s="70" t="s">
        <v>10110</v>
      </c>
      <c r="C10784" s="71" t="s">
        <v>44</v>
      </c>
      <c r="D10784" s="72">
        <v>7.16</v>
      </c>
    </row>
    <row r="10785" spans="1:4" x14ac:dyDescent="0.25">
      <c r="A10785" s="71">
        <v>40913</v>
      </c>
      <c r="B10785" s="70" t="s">
        <v>10111</v>
      </c>
      <c r="C10785" s="71" t="s">
        <v>6388</v>
      </c>
      <c r="D10785" s="72">
        <v>1576.44</v>
      </c>
    </row>
    <row r="10786" spans="1:4" x14ac:dyDescent="0.25">
      <c r="A10786" s="71">
        <v>1214</v>
      </c>
      <c r="B10786" s="70" t="s">
        <v>10112</v>
      </c>
      <c r="C10786" s="71" t="s">
        <v>44</v>
      </c>
      <c r="D10786" s="72">
        <v>8.68</v>
      </c>
    </row>
    <row r="10787" spans="1:4" x14ac:dyDescent="0.25">
      <c r="A10787" s="71">
        <v>40915</v>
      </c>
      <c r="B10787" s="70" t="s">
        <v>10113</v>
      </c>
      <c r="C10787" s="71" t="s">
        <v>6388</v>
      </c>
      <c r="D10787" s="72">
        <v>1910.04</v>
      </c>
    </row>
    <row r="10788" spans="1:4" x14ac:dyDescent="0.25">
      <c r="A10788" s="71">
        <v>40914</v>
      </c>
      <c r="B10788" s="70" t="s">
        <v>10114</v>
      </c>
      <c r="C10788" s="71" t="s">
        <v>6388</v>
      </c>
      <c r="D10788" s="72">
        <v>2028.4</v>
      </c>
    </row>
    <row r="10789" spans="1:4" x14ac:dyDescent="0.25">
      <c r="A10789" s="71">
        <v>1213</v>
      </c>
      <c r="B10789" s="70" t="s">
        <v>10115</v>
      </c>
      <c r="C10789" s="71" t="s">
        <v>44</v>
      </c>
      <c r="D10789" s="72">
        <v>9.2200000000000006</v>
      </c>
    </row>
    <row r="10790" spans="1:4" x14ac:dyDescent="0.25">
      <c r="A10790" s="71">
        <v>5091</v>
      </c>
      <c r="B10790" s="70" t="s">
        <v>10116</v>
      </c>
      <c r="C10790" s="71" t="s">
        <v>14</v>
      </c>
      <c r="D10790" s="72">
        <v>22.77</v>
      </c>
    </row>
    <row r="10791" spans="1:4" x14ac:dyDescent="0.25">
      <c r="A10791" s="71">
        <v>14615</v>
      </c>
      <c r="B10791" s="70" t="s">
        <v>10117</v>
      </c>
      <c r="C10791" s="71" t="s">
        <v>14</v>
      </c>
      <c r="D10791" s="72">
        <v>3587.34</v>
      </c>
    </row>
    <row r="10792" spans="1:4" x14ac:dyDescent="0.25">
      <c r="A10792" s="71">
        <v>2711</v>
      </c>
      <c r="B10792" s="70" t="s">
        <v>10118</v>
      </c>
      <c r="C10792" s="71" t="s">
        <v>14</v>
      </c>
      <c r="D10792" s="72">
        <v>179.9</v>
      </c>
    </row>
    <row r="10793" spans="1:4" x14ac:dyDescent="0.25">
      <c r="A10793" s="71">
        <v>45235</v>
      </c>
      <c r="B10793" s="70" t="s">
        <v>19620</v>
      </c>
      <c r="C10793" s="71" t="s">
        <v>14</v>
      </c>
      <c r="D10793" s="72">
        <v>1159.05</v>
      </c>
    </row>
    <row r="10794" spans="1:4" x14ac:dyDescent="0.25">
      <c r="A10794" s="71">
        <v>37727</v>
      </c>
      <c r="B10794" s="70" t="s">
        <v>10119</v>
      </c>
      <c r="C10794" s="71" t="s">
        <v>14</v>
      </c>
      <c r="D10794" s="72"/>
    </row>
    <row r="10795" spans="1:4" x14ac:dyDescent="0.25">
      <c r="A10795" s="71">
        <v>37728</v>
      </c>
      <c r="B10795" s="70" t="s">
        <v>10120</v>
      </c>
      <c r="C10795" s="71" t="s">
        <v>14</v>
      </c>
      <c r="D10795" s="72"/>
    </row>
    <row r="10796" spans="1:4" x14ac:dyDescent="0.25">
      <c r="A10796" s="71">
        <v>37729</v>
      </c>
      <c r="B10796" s="70" t="s">
        <v>10121</v>
      </c>
      <c r="C10796" s="71" t="s">
        <v>14</v>
      </c>
      <c r="D10796" s="72"/>
    </row>
    <row r="10797" spans="1:4" x14ac:dyDescent="0.25">
      <c r="A10797" s="71">
        <v>37730</v>
      </c>
      <c r="B10797" s="70" t="s">
        <v>10122</v>
      </c>
      <c r="C10797" s="71" t="s">
        <v>14</v>
      </c>
      <c r="D10797" s="72"/>
    </row>
    <row r="10798" spans="1:4" x14ac:dyDescent="0.25">
      <c r="A10798" s="71">
        <v>37731</v>
      </c>
      <c r="B10798" s="70" t="s">
        <v>10123</v>
      </c>
      <c r="C10798" s="71" t="s">
        <v>14</v>
      </c>
      <c r="D10798" s="72"/>
    </row>
    <row r="10799" spans="1:4" x14ac:dyDescent="0.25">
      <c r="A10799" s="71">
        <v>37732</v>
      </c>
      <c r="B10799" s="70" t="s">
        <v>10124</v>
      </c>
      <c r="C10799" s="71" t="s">
        <v>14</v>
      </c>
      <c r="D10799" s="72"/>
    </row>
    <row r="10800" spans="1:4" x14ac:dyDescent="0.25">
      <c r="A10800" s="71">
        <v>45194</v>
      </c>
      <c r="B10800" s="70" t="s">
        <v>19621</v>
      </c>
      <c r="C10800" s="71" t="s">
        <v>14</v>
      </c>
      <c r="D10800" s="72">
        <v>168.74</v>
      </c>
    </row>
    <row r="10801" spans="1:4" x14ac:dyDescent="0.25">
      <c r="A10801" s="71">
        <v>36496</v>
      </c>
      <c r="B10801" s="70" t="s">
        <v>10125</v>
      </c>
      <c r="C10801" s="71" t="s">
        <v>14</v>
      </c>
      <c r="D10801" s="72">
        <v>9108.2000000000007</v>
      </c>
    </row>
    <row r="10802" spans="1:4" x14ac:dyDescent="0.25">
      <c r="A10802" s="71">
        <v>37762</v>
      </c>
      <c r="B10802" s="70" t="s">
        <v>10126</v>
      </c>
      <c r="C10802" s="71" t="s">
        <v>14</v>
      </c>
      <c r="D10802" s="72">
        <v>756122.48</v>
      </c>
    </row>
    <row r="10803" spans="1:4" x14ac:dyDescent="0.25">
      <c r="A10803" s="71">
        <v>37763</v>
      </c>
      <c r="B10803" s="70" t="s">
        <v>10127</v>
      </c>
      <c r="C10803" s="71" t="s">
        <v>14</v>
      </c>
      <c r="D10803" s="72">
        <v>765306.02</v>
      </c>
    </row>
    <row r="10804" spans="1:4" x14ac:dyDescent="0.25">
      <c r="A10804" s="71">
        <v>41992</v>
      </c>
      <c r="B10804" s="70" t="s">
        <v>10128</v>
      </c>
      <c r="C10804" s="71" t="s">
        <v>14</v>
      </c>
      <c r="D10804" s="72">
        <v>870000</v>
      </c>
    </row>
    <row r="10805" spans="1:4" x14ac:dyDescent="0.25">
      <c r="A10805" s="71">
        <v>10630</v>
      </c>
      <c r="B10805" s="70" t="s">
        <v>10129</v>
      </c>
      <c r="C10805" s="71" t="s">
        <v>14</v>
      </c>
      <c r="D10805" s="72">
        <v>881632.5</v>
      </c>
    </row>
    <row r="10806" spans="1:4" x14ac:dyDescent="0.25">
      <c r="A10806" s="71">
        <v>13215</v>
      </c>
      <c r="B10806" s="70" t="s">
        <v>10130</v>
      </c>
      <c r="C10806" s="71" t="s">
        <v>14</v>
      </c>
      <c r="D10806" s="72">
        <v>1066836.6299999999</v>
      </c>
    </row>
    <row r="10807" spans="1:4" x14ac:dyDescent="0.25">
      <c r="A10807" s="71">
        <v>4235</v>
      </c>
      <c r="B10807" s="70" t="s">
        <v>10131</v>
      </c>
      <c r="C10807" s="71" t="s">
        <v>44</v>
      </c>
      <c r="D10807" s="72">
        <v>8.4700000000000006</v>
      </c>
    </row>
    <row r="10808" spans="1:4" x14ac:dyDescent="0.25">
      <c r="A10808" s="71">
        <v>40976</v>
      </c>
      <c r="B10808" s="70" t="s">
        <v>10132</v>
      </c>
      <c r="C10808" s="71" t="s">
        <v>6388</v>
      </c>
      <c r="D10808" s="72">
        <v>1864.86</v>
      </c>
    </row>
    <row r="10809" spans="1:4" x14ac:dyDescent="0.25">
      <c r="A10809" s="71">
        <v>43091</v>
      </c>
      <c r="B10809" s="70" t="s">
        <v>10133</v>
      </c>
      <c r="C10809" s="71" t="s">
        <v>14</v>
      </c>
      <c r="D10809" s="72">
        <v>6072.86</v>
      </c>
    </row>
    <row r="10810" spans="1:4" x14ac:dyDescent="0.25">
      <c r="A10810" s="71">
        <v>43092</v>
      </c>
      <c r="B10810" s="70" t="s">
        <v>10134</v>
      </c>
      <c r="C10810" s="71" t="s">
        <v>14</v>
      </c>
      <c r="D10810" s="72">
        <v>8097.15</v>
      </c>
    </row>
    <row r="10811" spans="1:4" x14ac:dyDescent="0.25">
      <c r="A10811" s="71">
        <v>43089</v>
      </c>
      <c r="B10811" s="70" t="s">
        <v>10135</v>
      </c>
      <c r="C10811" s="71" t="s">
        <v>14</v>
      </c>
      <c r="D10811" s="72">
        <v>1411.16</v>
      </c>
    </row>
    <row r="10812" spans="1:4" x14ac:dyDescent="0.25">
      <c r="A10812" s="71">
        <v>43090</v>
      </c>
      <c r="B10812" s="70" t="s">
        <v>10136</v>
      </c>
      <c r="C10812" s="71" t="s">
        <v>14</v>
      </c>
      <c r="D10812" s="72">
        <v>3114.29</v>
      </c>
    </row>
    <row r="10813" spans="1:4" x14ac:dyDescent="0.25">
      <c r="A10813" s="71">
        <v>41967</v>
      </c>
      <c r="B10813" s="70" t="s">
        <v>10137</v>
      </c>
      <c r="C10813" s="71" t="s">
        <v>198</v>
      </c>
      <c r="D10813" s="72">
        <v>19.29</v>
      </c>
    </row>
    <row r="10814" spans="1:4" x14ac:dyDescent="0.25">
      <c r="A10814" s="71">
        <v>12760</v>
      </c>
      <c r="B10814" s="70" t="s">
        <v>10138</v>
      </c>
      <c r="C10814" s="71" t="s">
        <v>37</v>
      </c>
      <c r="D10814" s="72">
        <v>1479.91</v>
      </c>
    </row>
    <row r="10815" spans="1:4" x14ac:dyDescent="0.25">
      <c r="A10815" s="71">
        <v>12759</v>
      </c>
      <c r="B10815" s="70" t="s">
        <v>10139</v>
      </c>
      <c r="C10815" s="71" t="s">
        <v>37</v>
      </c>
      <c r="D10815" s="72">
        <v>986.59</v>
      </c>
    </row>
    <row r="10816" spans="1:4" x14ac:dyDescent="0.25">
      <c r="A10816" s="71">
        <v>43105</v>
      </c>
      <c r="B10816" s="70" t="s">
        <v>10140</v>
      </c>
      <c r="C10816" s="71" t="s">
        <v>66</v>
      </c>
      <c r="D10816" s="72"/>
    </row>
    <row r="10817" spans="1:4" x14ac:dyDescent="0.25">
      <c r="A10817" s="71">
        <v>40424</v>
      </c>
      <c r="B10817" s="70" t="s">
        <v>10141</v>
      </c>
      <c r="C10817" s="71" t="s">
        <v>66</v>
      </c>
      <c r="D10817" s="72"/>
    </row>
    <row r="10818" spans="1:4" x14ac:dyDescent="0.25">
      <c r="A10818" s="71">
        <v>1325</v>
      </c>
      <c r="B10818" s="70" t="s">
        <v>10142</v>
      </c>
      <c r="C10818" s="71" t="s">
        <v>66</v>
      </c>
      <c r="D10818" s="72"/>
    </row>
    <row r="10819" spans="1:4" x14ac:dyDescent="0.25">
      <c r="A10819" s="71">
        <v>1327</v>
      </c>
      <c r="B10819" s="70" t="s">
        <v>10143</v>
      </c>
      <c r="C10819" s="71" t="s">
        <v>66</v>
      </c>
      <c r="D10819" s="72"/>
    </row>
    <row r="10820" spans="1:4" x14ac:dyDescent="0.25">
      <c r="A10820" s="71">
        <v>1328</v>
      </c>
      <c r="B10820" s="70" t="s">
        <v>10144</v>
      </c>
      <c r="C10820" s="71" t="s">
        <v>66</v>
      </c>
      <c r="D10820" s="72"/>
    </row>
    <row r="10821" spans="1:4" x14ac:dyDescent="0.25">
      <c r="A10821" s="71">
        <v>1321</v>
      </c>
      <c r="B10821" s="70" t="s">
        <v>10145</v>
      </c>
      <c r="C10821" s="71" t="s">
        <v>66</v>
      </c>
      <c r="D10821" s="72"/>
    </row>
    <row r="10822" spans="1:4" x14ac:dyDescent="0.25">
      <c r="A10822" s="71">
        <v>1318</v>
      </c>
      <c r="B10822" s="70" t="s">
        <v>10146</v>
      </c>
      <c r="C10822" s="71" t="s">
        <v>66</v>
      </c>
      <c r="D10822" s="72"/>
    </row>
    <row r="10823" spans="1:4" x14ac:dyDescent="0.25">
      <c r="A10823" s="71">
        <v>1322</v>
      </c>
      <c r="B10823" s="70" t="s">
        <v>10147</v>
      </c>
      <c r="C10823" s="71" t="s">
        <v>66</v>
      </c>
      <c r="D10823" s="72"/>
    </row>
    <row r="10824" spans="1:4" x14ac:dyDescent="0.25">
      <c r="A10824" s="71">
        <v>1323</v>
      </c>
      <c r="B10824" s="70" t="s">
        <v>10148</v>
      </c>
      <c r="C10824" s="71" t="s">
        <v>66</v>
      </c>
      <c r="D10824" s="72"/>
    </row>
    <row r="10825" spans="1:4" x14ac:dyDescent="0.25">
      <c r="A10825" s="71">
        <v>1319</v>
      </c>
      <c r="B10825" s="70" t="s">
        <v>10149</v>
      </c>
      <c r="C10825" s="71" t="s">
        <v>66</v>
      </c>
      <c r="D10825" s="72"/>
    </row>
    <row r="10826" spans="1:4" x14ac:dyDescent="0.25">
      <c r="A10826" s="71">
        <v>11026</v>
      </c>
      <c r="B10826" s="70" t="s">
        <v>10150</v>
      </c>
      <c r="C10826" s="71" t="s">
        <v>66</v>
      </c>
      <c r="D10826" s="72"/>
    </row>
    <row r="10827" spans="1:4" x14ac:dyDescent="0.25">
      <c r="A10827" s="71">
        <v>11027</v>
      </c>
      <c r="B10827" s="70" t="s">
        <v>10151</v>
      </c>
      <c r="C10827" s="71" t="s">
        <v>66</v>
      </c>
      <c r="D10827" s="72"/>
    </row>
    <row r="10828" spans="1:4" x14ac:dyDescent="0.25">
      <c r="A10828" s="71">
        <v>11046</v>
      </c>
      <c r="B10828" s="70" t="s">
        <v>10152</v>
      </c>
      <c r="C10828" s="71" t="s">
        <v>66</v>
      </c>
      <c r="D10828" s="72"/>
    </row>
    <row r="10829" spans="1:4" x14ac:dyDescent="0.25">
      <c r="A10829" s="71">
        <v>11047</v>
      </c>
      <c r="B10829" s="70" t="s">
        <v>10153</v>
      </c>
      <c r="C10829" s="71" t="s">
        <v>66</v>
      </c>
      <c r="D10829" s="72"/>
    </row>
    <row r="10830" spans="1:4" x14ac:dyDescent="0.25">
      <c r="A10830" s="71">
        <v>43668</v>
      </c>
      <c r="B10830" s="70" t="s">
        <v>10154</v>
      </c>
      <c r="C10830" s="71" t="s">
        <v>66</v>
      </c>
      <c r="D10830" s="72"/>
    </row>
    <row r="10831" spans="1:4" x14ac:dyDescent="0.25">
      <c r="A10831" s="71">
        <v>11049</v>
      </c>
      <c r="B10831" s="70" t="s">
        <v>10155</v>
      </c>
      <c r="C10831" s="71" t="s">
        <v>66</v>
      </c>
      <c r="D10831" s="72"/>
    </row>
    <row r="10832" spans="1:4" x14ac:dyDescent="0.25">
      <c r="A10832" s="71">
        <v>43106</v>
      </c>
      <c r="B10832" s="70" t="s">
        <v>10156</v>
      </c>
      <c r="C10832" s="71" t="s">
        <v>66</v>
      </c>
      <c r="D10832" s="72"/>
    </row>
    <row r="10833" spans="1:4" x14ac:dyDescent="0.25">
      <c r="A10833" s="71">
        <v>11051</v>
      </c>
      <c r="B10833" s="70" t="s">
        <v>10157</v>
      </c>
      <c r="C10833" s="71" t="s">
        <v>66</v>
      </c>
      <c r="D10833" s="72"/>
    </row>
    <row r="10834" spans="1:4" x14ac:dyDescent="0.25">
      <c r="A10834" s="71">
        <v>11061</v>
      </c>
      <c r="B10834" s="70" t="s">
        <v>10158</v>
      </c>
      <c r="C10834" s="71" t="s">
        <v>66</v>
      </c>
      <c r="D10834" s="72"/>
    </row>
    <row r="10835" spans="1:4" x14ac:dyDescent="0.25">
      <c r="A10835" s="71">
        <v>43667</v>
      </c>
      <c r="B10835" s="70" t="s">
        <v>10159</v>
      </c>
      <c r="C10835" s="71" t="s">
        <v>66</v>
      </c>
      <c r="D10835" s="72"/>
    </row>
    <row r="10836" spans="1:4" x14ac:dyDescent="0.25">
      <c r="A10836" s="71">
        <v>1333</v>
      </c>
      <c r="B10836" s="70" t="s">
        <v>10160</v>
      </c>
      <c r="C10836" s="71" t="s">
        <v>66</v>
      </c>
      <c r="D10836" s="72"/>
    </row>
    <row r="10837" spans="1:4" x14ac:dyDescent="0.25">
      <c r="A10837" s="71">
        <v>1330</v>
      </c>
      <c r="B10837" s="70" t="s">
        <v>10161</v>
      </c>
      <c r="C10837" s="71" t="s">
        <v>66</v>
      </c>
      <c r="D10837" s="72"/>
    </row>
    <row r="10838" spans="1:4" x14ac:dyDescent="0.25">
      <c r="A10838" s="71">
        <v>10957</v>
      </c>
      <c r="B10838" s="70" t="s">
        <v>10162</v>
      </c>
      <c r="C10838" s="71" t="s">
        <v>66</v>
      </c>
      <c r="D10838" s="72"/>
    </row>
    <row r="10839" spans="1:4" x14ac:dyDescent="0.25">
      <c r="A10839" s="71">
        <v>1332</v>
      </c>
      <c r="B10839" s="70" t="s">
        <v>10163</v>
      </c>
      <c r="C10839" s="71" t="s">
        <v>66</v>
      </c>
      <c r="D10839" s="72"/>
    </row>
    <row r="10840" spans="1:4" x14ac:dyDescent="0.25">
      <c r="A10840" s="71">
        <v>1334</v>
      </c>
      <c r="B10840" s="70" t="s">
        <v>10164</v>
      </c>
      <c r="C10840" s="71" t="s">
        <v>66</v>
      </c>
      <c r="D10840" s="72"/>
    </row>
    <row r="10841" spans="1:4" x14ac:dyDescent="0.25">
      <c r="A10841" s="71">
        <v>1335</v>
      </c>
      <c r="B10841" s="70" t="s">
        <v>10165</v>
      </c>
      <c r="C10841" s="71" t="s">
        <v>66</v>
      </c>
      <c r="D10841" s="72"/>
    </row>
    <row r="10842" spans="1:4" x14ac:dyDescent="0.25">
      <c r="A10842" s="71">
        <v>40425</v>
      </c>
      <c r="B10842" s="70" t="s">
        <v>10166</v>
      </c>
      <c r="C10842" s="71" t="s">
        <v>66</v>
      </c>
      <c r="D10842" s="72"/>
    </row>
    <row r="10843" spans="1:4" x14ac:dyDescent="0.25">
      <c r="A10843" s="71">
        <v>1337</v>
      </c>
      <c r="B10843" s="70" t="s">
        <v>10167</v>
      </c>
      <c r="C10843" s="71" t="s">
        <v>66</v>
      </c>
      <c r="D10843" s="72"/>
    </row>
    <row r="10844" spans="1:4" x14ac:dyDescent="0.25">
      <c r="A10844" s="71">
        <v>1338</v>
      </c>
      <c r="B10844" s="70" t="s">
        <v>10168</v>
      </c>
      <c r="C10844" s="71" t="s">
        <v>37</v>
      </c>
      <c r="D10844" s="72"/>
    </row>
    <row r="10845" spans="1:4" x14ac:dyDescent="0.25">
      <c r="A10845" s="71">
        <v>1340</v>
      </c>
      <c r="B10845" s="70" t="s">
        <v>10169</v>
      </c>
      <c r="C10845" s="71" t="s">
        <v>37</v>
      </c>
      <c r="D10845" s="72"/>
    </row>
    <row r="10846" spans="1:4" x14ac:dyDescent="0.25">
      <c r="A10846" s="71">
        <v>1341</v>
      </c>
      <c r="B10846" s="70" t="s">
        <v>10170</v>
      </c>
      <c r="C10846" s="71" t="s">
        <v>37</v>
      </c>
      <c r="D10846" s="72"/>
    </row>
    <row r="10847" spans="1:4" x14ac:dyDescent="0.25">
      <c r="A10847" s="71">
        <v>34659</v>
      </c>
      <c r="B10847" s="70" t="s">
        <v>10171</v>
      </c>
      <c r="C10847" s="71" t="s">
        <v>37</v>
      </c>
      <c r="D10847" s="72">
        <v>43.64</v>
      </c>
    </row>
    <row r="10848" spans="1:4" x14ac:dyDescent="0.25">
      <c r="A10848" s="71">
        <v>34514</v>
      </c>
      <c r="B10848" s="70" t="s">
        <v>10172</v>
      </c>
      <c r="C10848" s="71" t="s">
        <v>37</v>
      </c>
      <c r="D10848" s="72">
        <v>48.34</v>
      </c>
    </row>
    <row r="10849" spans="1:4" x14ac:dyDescent="0.25">
      <c r="A10849" s="71">
        <v>34660</v>
      </c>
      <c r="B10849" s="70" t="s">
        <v>10173</v>
      </c>
      <c r="C10849" s="71" t="s">
        <v>37</v>
      </c>
      <c r="D10849" s="72">
        <v>61.35</v>
      </c>
    </row>
    <row r="10850" spans="1:4" x14ac:dyDescent="0.25">
      <c r="A10850" s="71">
        <v>34661</v>
      </c>
      <c r="B10850" s="70" t="s">
        <v>10174</v>
      </c>
      <c r="C10850" s="71" t="s">
        <v>37</v>
      </c>
      <c r="D10850" s="72">
        <v>88.11</v>
      </c>
    </row>
    <row r="10851" spans="1:4" x14ac:dyDescent="0.25">
      <c r="A10851" s="71">
        <v>34667</v>
      </c>
      <c r="B10851" s="70" t="s">
        <v>10175</v>
      </c>
      <c r="C10851" s="71" t="s">
        <v>37</v>
      </c>
      <c r="D10851" s="72">
        <v>31.91</v>
      </c>
    </row>
    <row r="10852" spans="1:4" x14ac:dyDescent="0.25">
      <c r="A10852" s="71">
        <v>34668</v>
      </c>
      <c r="B10852" s="70" t="s">
        <v>10176</v>
      </c>
      <c r="C10852" s="71" t="s">
        <v>37</v>
      </c>
      <c r="D10852" s="72">
        <v>41.7</v>
      </c>
    </row>
    <row r="10853" spans="1:4" x14ac:dyDescent="0.25">
      <c r="A10853" s="71">
        <v>34741</v>
      </c>
      <c r="B10853" s="70" t="s">
        <v>10177</v>
      </c>
      <c r="C10853" s="71" t="s">
        <v>37</v>
      </c>
      <c r="D10853" s="72">
        <v>45.88</v>
      </c>
    </row>
    <row r="10854" spans="1:4" x14ac:dyDescent="0.25">
      <c r="A10854" s="71">
        <v>34664</v>
      </c>
      <c r="B10854" s="70" t="s">
        <v>10178</v>
      </c>
      <c r="C10854" s="71" t="s">
        <v>37</v>
      </c>
      <c r="D10854" s="72">
        <v>50.06</v>
      </c>
    </row>
    <row r="10855" spans="1:4" x14ac:dyDescent="0.25">
      <c r="A10855" s="71">
        <v>34665</v>
      </c>
      <c r="B10855" s="70" t="s">
        <v>10179</v>
      </c>
      <c r="C10855" s="71" t="s">
        <v>37</v>
      </c>
      <c r="D10855" s="72">
        <v>62.15</v>
      </c>
    </row>
    <row r="10856" spans="1:4" x14ac:dyDescent="0.25">
      <c r="A10856" s="71">
        <v>34666</v>
      </c>
      <c r="B10856" s="70" t="s">
        <v>10180</v>
      </c>
      <c r="C10856" s="71" t="s">
        <v>37</v>
      </c>
      <c r="D10856" s="72">
        <v>93.88</v>
      </c>
    </row>
    <row r="10857" spans="1:4" x14ac:dyDescent="0.25">
      <c r="A10857" s="71">
        <v>34669</v>
      </c>
      <c r="B10857" s="70" t="s">
        <v>10181</v>
      </c>
      <c r="C10857" s="71" t="s">
        <v>37</v>
      </c>
      <c r="D10857" s="72">
        <v>34.42</v>
      </c>
    </row>
    <row r="10858" spans="1:4" x14ac:dyDescent="0.25">
      <c r="A10858" s="71">
        <v>34670</v>
      </c>
      <c r="B10858" s="70" t="s">
        <v>10182</v>
      </c>
      <c r="C10858" s="71" t="s">
        <v>37</v>
      </c>
      <c r="D10858" s="72">
        <v>42.1</v>
      </c>
    </row>
    <row r="10859" spans="1:4" x14ac:dyDescent="0.25">
      <c r="A10859" s="71">
        <v>34671</v>
      </c>
      <c r="B10859" s="70" t="s">
        <v>10183</v>
      </c>
      <c r="C10859" s="71" t="s">
        <v>37</v>
      </c>
      <c r="D10859" s="72">
        <v>35.14</v>
      </c>
    </row>
    <row r="10860" spans="1:4" x14ac:dyDescent="0.25">
      <c r="A10860" s="71">
        <v>34672</v>
      </c>
      <c r="B10860" s="70" t="s">
        <v>10184</v>
      </c>
      <c r="C10860" s="71" t="s">
        <v>37</v>
      </c>
      <c r="D10860" s="72">
        <v>37.049999999999997</v>
      </c>
    </row>
    <row r="10861" spans="1:4" x14ac:dyDescent="0.25">
      <c r="A10861" s="71">
        <v>34673</v>
      </c>
      <c r="B10861" s="70" t="s">
        <v>10185</v>
      </c>
      <c r="C10861" s="71" t="s">
        <v>37</v>
      </c>
      <c r="D10861" s="72">
        <v>45.21</v>
      </c>
    </row>
    <row r="10862" spans="1:4" x14ac:dyDescent="0.25">
      <c r="A10862" s="71">
        <v>34674</v>
      </c>
      <c r="B10862" s="70" t="s">
        <v>10186</v>
      </c>
      <c r="C10862" s="71" t="s">
        <v>37</v>
      </c>
      <c r="D10862" s="72">
        <v>60.11</v>
      </c>
    </row>
    <row r="10863" spans="1:4" x14ac:dyDescent="0.25">
      <c r="A10863" s="71">
        <v>34675</v>
      </c>
      <c r="B10863" s="70" t="s">
        <v>10187</v>
      </c>
      <c r="C10863" s="71" t="s">
        <v>37</v>
      </c>
      <c r="D10863" s="72">
        <v>73.290000000000006</v>
      </c>
    </row>
    <row r="10864" spans="1:4" x14ac:dyDescent="0.25">
      <c r="A10864" s="71">
        <v>34676</v>
      </c>
      <c r="B10864" s="70" t="s">
        <v>10188</v>
      </c>
      <c r="C10864" s="71" t="s">
        <v>37</v>
      </c>
      <c r="D10864" s="72">
        <v>21.1</v>
      </c>
    </row>
    <row r="10865" spans="1:4" x14ac:dyDescent="0.25">
      <c r="A10865" s="71">
        <v>34677</v>
      </c>
      <c r="B10865" s="70" t="s">
        <v>10189</v>
      </c>
      <c r="C10865" s="71" t="s">
        <v>37</v>
      </c>
      <c r="D10865" s="72">
        <v>28.36</v>
      </c>
    </row>
    <row r="10866" spans="1:4" x14ac:dyDescent="0.25">
      <c r="A10866" s="71">
        <v>43126</v>
      </c>
      <c r="B10866" s="70" t="s">
        <v>10190</v>
      </c>
      <c r="C10866" s="71" t="s">
        <v>37</v>
      </c>
      <c r="D10866" s="72"/>
    </row>
    <row r="10867" spans="1:4" x14ac:dyDescent="0.25">
      <c r="A10867" s="71">
        <v>43124</v>
      </c>
      <c r="B10867" s="70" t="s">
        <v>10191</v>
      </c>
      <c r="C10867" s="71" t="s">
        <v>37</v>
      </c>
      <c r="D10867" s="72"/>
    </row>
    <row r="10868" spans="1:4" x14ac:dyDescent="0.25">
      <c r="A10868" s="71">
        <v>43125</v>
      </c>
      <c r="B10868" s="70" t="s">
        <v>10192</v>
      </c>
      <c r="C10868" s="71" t="s">
        <v>37</v>
      </c>
      <c r="D10868" s="72"/>
    </row>
    <row r="10869" spans="1:4" x14ac:dyDescent="0.25">
      <c r="A10869" s="71">
        <v>40623</v>
      </c>
      <c r="B10869" s="70" t="s">
        <v>19622</v>
      </c>
      <c r="C10869" s="71" t="s">
        <v>9488</v>
      </c>
      <c r="D10869" s="72"/>
    </row>
    <row r="10870" spans="1:4" x14ac:dyDescent="0.25">
      <c r="A10870" s="71">
        <v>43701</v>
      </c>
      <c r="B10870" s="70" t="s">
        <v>10193</v>
      </c>
      <c r="C10870" s="71" t="s">
        <v>66</v>
      </c>
      <c r="D10870" s="72"/>
    </row>
    <row r="10871" spans="1:4" x14ac:dyDescent="0.25">
      <c r="A10871" s="71">
        <v>1345</v>
      </c>
      <c r="B10871" s="70" t="s">
        <v>10194</v>
      </c>
      <c r="C10871" s="71" t="s">
        <v>37</v>
      </c>
      <c r="D10871" s="72">
        <v>101.09</v>
      </c>
    </row>
    <row r="10872" spans="1:4" x14ac:dyDescent="0.25">
      <c r="A10872" s="71">
        <v>1346</v>
      </c>
      <c r="B10872" s="70" t="s">
        <v>10195</v>
      </c>
      <c r="C10872" s="71" t="s">
        <v>37</v>
      </c>
      <c r="D10872" s="72">
        <v>58.8</v>
      </c>
    </row>
    <row r="10873" spans="1:4" x14ac:dyDescent="0.25">
      <c r="A10873" s="71">
        <v>1347</v>
      </c>
      <c r="B10873" s="70" t="s">
        <v>10196</v>
      </c>
      <c r="C10873" s="71" t="s">
        <v>37</v>
      </c>
      <c r="D10873" s="72">
        <v>72.86</v>
      </c>
    </row>
    <row r="10874" spans="1:4" x14ac:dyDescent="0.25">
      <c r="A10874" s="71">
        <v>43678</v>
      </c>
      <c r="B10874" s="70" t="s">
        <v>10197</v>
      </c>
      <c r="C10874" s="71" t="s">
        <v>37</v>
      </c>
      <c r="D10874" s="72">
        <v>84.52</v>
      </c>
    </row>
    <row r="10875" spans="1:4" x14ac:dyDescent="0.25">
      <c r="A10875" s="71">
        <v>43680</v>
      </c>
      <c r="B10875" s="70" t="s">
        <v>10198</v>
      </c>
      <c r="C10875" s="71" t="s">
        <v>37</v>
      </c>
      <c r="D10875" s="72">
        <v>121.75</v>
      </c>
    </row>
    <row r="10876" spans="1:4" x14ac:dyDescent="0.25">
      <c r="A10876" s="71">
        <v>43679</v>
      </c>
      <c r="B10876" s="70" t="s">
        <v>10199</v>
      </c>
      <c r="C10876" s="71" t="s">
        <v>37</v>
      </c>
      <c r="D10876" s="72">
        <v>42.73</v>
      </c>
    </row>
    <row r="10877" spans="1:4" x14ac:dyDescent="0.25">
      <c r="A10877" s="71">
        <v>1355</v>
      </c>
      <c r="B10877" s="70" t="s">
        <v>10200</v>
      </c>
      <c r="C10877" s="71" t="s">
        <v>37</v>
      </c>
      <c r="D10877" s="72">
        <v>48.62</v>
      </c>
    </row>
    <row r="10878" spans="1:4" x14ac:dyDescent="0.25">
      <c r="A10878" s="71">
        <v>1358</v>
      </c>
      <c r="B10878" s="70" t="s">
        <v>10201</v>
      </c>
      <c r="C10878" s="71" t="s">
        <v>37</v>
      </c>
      <c r="D10878" s="72">
        <v>59.69</v>
      </c>
    </row>
    <row r="10879" spans="1:4" x14ac:dyDescent="0.25">
      <c r="A10879" s="71">
        <v>43677</v>
      </c>
      <c r="B10879" s="70" t="s">
        <v>10202</v>
      </c>
      <c r="C10879" s="71" t="s">
        <v>37</v>
      </c>
      <c r="D10879" s="72">
        <v>74.06</v>
      </c>
    </row>
    <row r="10880" spans="1:4" x14ac:dyDescent="0.25">
      <c r="A10880" s="71">
        <v>43682</v>
      </c>
      <c r="B10880" s="70" t="s">
        <v>10203</v>
      </c>
      <c r="C10880" s="71" t="s">
        <v>37</v>
      </c>
      <c r="D10880" s="72">
        <v>22.7</v>
      </c>
    </row>
    <row r="10881" spans="1:4" x14ac:dyDescent="0.25">
      <c r="A10881" s="71">
        <v>43681</v>
      </c>
      <c r="B10881" s="70" t="s">
        <v>10204</v>
      </c>
      <c r="C10881" s="71" t="s">
        <v>37</v>
      </c>
      <c r="D10881" s="72">
        <v>37.61</v>
      </c>
    </row>
    <row r="10882" spans="1:4" x14ac:dyDescent="0.25">
      <c r="A10882" s="71">
        <v>45248</v>
      </c>
      <c r="B10882" s="70" t="s">
        <v>19623</v>
      </c>
      <c r="C10882" s="71" t="s">
        <v>14</v>
      </c>
      <c r="D10882" s="72">
        <v>56.78</v>
      </c>
    </row>
    <row r="10883" spans="1:4" x14ac:dyDescent="0.25">
      <c r="A10883" s="71">
        <v>45243</v>
      </c>
      <c r="B10883" s="70" t="s">
        <v>19624</v>
      </c>
      <c r="C10883" s="71" t="s">
        <v>14</v>
      </c>
      <c r="D10883" s="72">
        <v>183.6</v>
      </c>
    </row>
    <row r="10884" spans="1:4" x14ac:dyDescent="0.25">
      <c r="A10884" s="71">
        <v>45252</v>
      </c>
      <c r="B10884" s="70" t="s">
        <v>19625</v>
      </c>
      <c r="C10884" s="71" t="s">
        <v>14</v>
      </c>
      <c r="D10884" s="72">
        <v>32.200000000000003</v>
      </c>
    </row>
    <row r="10885" spans="1:4" x14ac:dyDescent="0.25">
      <c r="A10885" s="71">
        <v>45246</v>
      </c>
      <c r="B10885" s="70" t="s">
        <v>19626</v>
      </c>
      <c r="C10885" s="71" t="s">
        <v>14</v>
      </c>
      <c r="D10885" s="72">
        <v>149.22999999999999</v>
      </c>
    </row>
    <row r="10886" spans="1:4" x14ac:dyDescent="0.25">
      <c r="A10886" s="71">
        <v>20971</v>
      </c>
      <c r="B10886" s="70" t="s">
        <v>10205</v>
      </c>
      <c r="C10886" s="71" t="s">
        <v>14</v>
      </c>
      <c r="D10886" s="72">
        <v>17.61</v>
      </c>
    </row>
    <row r="10887" spans="1:4" x14ac:dyDescent="0.25">
      <c r="A10887" s="71">
        <v>45247</v>
      </c>
      <c r="B10887" s="70" t="s">
        <v>19627</v>
      </c>
      <c r="C10887" s="71" t="s">
        <v>14</v>
      </c>
      <c r="D10887" s="72">
        <v>21.64</v>
      </c>
    </row>
    <row r="10888" spans="1:4" x14ac:dyDescent="0.25">
      <c r="A10888" s="71">
        <v>39746</v>
      </c>
      <c r="B10888" s="70" t="s">
        <v>10206</v>
      </c>
      <c r="C10888" s="71" t="s">
        <v>14</v>
      </c>
      <c r="D10888" s="72">
        <v>94.44</v>
      </c>
    </row>
    <row r="10889" spans="1:4" x14ac:dyDescent="0.25">
      <c r="A10889" s="71">
        <v>13279</v>
      </c>
      <c r="B10889" s="70" t="s">
        <v>10207</v>
      </c>
      <c r="C10889" s="71" t="s">
        <v>66</v>
      </c>
      <c r="D10889" s="72">
        <v>23.91</v>
      </c>
    </row>
    <row r="10890" spans="1:4" x14ac:dyDescent="0.25">
      <c r="A10890" s="71">
        <v>11977</v>
      </c>
      <c r="B10890" s="70" t="s">
        <v>10208</v>
      </c>
      <c r="C10890" s="71" t="s">
        <v>14</v>
      </c>
      <c r="D10890" s="72">
        <v>12.39</v>
      </c>
    </row>
    <row r="10891" spans="1:4" x14ac:dyDescent="0.25">
      <c r="A10891" s="71">
        <v>11976</v>
      </c>
      <c r="B10891" s="70" t="s">
        <v>10209</v>
      </c>
      <c r="C10891" s="71" t="s">
        <v>14</v>
      </c>
      <c r="D10891" s="72">
        <v>1.39</v>
      </c>
    </row>
    <row r="10892" spans="1:4" x14ac:dyDescent="0.25">
      <c r="A10892" s="71">
        <v>11975</v>
      </c>
      <c r="B10892" s="70" t="s">
        <v>10210</v>
      </c>
      <c r="C10892" s="71" t="s">
        <v>14</v>
      </c>
      <c r="D10892" s="72">
        <v>27.15</v>
      </c>
    </row>
    <row r="10893" spans="1:4" x14ac:dyDescent="0.25">
      <c r="A10893" s="71">
        <v>1368</v>
      </c>
      <c r="B10893" s="70" t="s">
        <v>10211</v>
      </c>
      <c r="C10893" s="71" t="s">
        <v>14</v>
      </c>
      <c r="D10893" s="72">
        <v>94.95</v>
      </c>
    </row>
    <row r="10894" spans="1:4" x14ac:dyDescent="0.25">
      <c r="A10894" s="71">
        <v>1367</v>
      </c>
      <c r="B10894" s="70" t="s">
        <v>10212</v>
      </c>
      <c r="C10894" s="71" t="s">
        <v>14</v>
      </c>
      <c r="D10894" s="72">
        <v>307.13</v>
      </c>
    </row>
    <row r="10895" spans="1:4" x14ac:dyDescent="0.25">
      <c r="A10895" s="71">
        <v>1380</v>
      </c>
      <c r="B10895" s="70" t="s">
        <v>10213</v>
      </c>
      <c r="C10895" s="71" t="s">
        <v>66</v>
      </c>
      <c r="D10895" s="72">
        <v>5.35</v>
      </c>
    </row>
    <row r="10896" spans="1:4" x14ac:dyDescent="0.25">
      <c r="A10896" s="71">
        <v>1375</v>
      </c>
      <c r="B10896" s="70" t="s">
        <v>10214</v>
      </c>
      <c r="C10896" s="71" t="s">
        <v>66</v>
      </c>
      <c r="D10896" s="72">
        <v>17.100000000000001</v>
      </c>
    </row>
    <row r="10897" spans="1:4" x14ac:dyDescent="0.25">
      <c r="A10897" s="71">
        <v>1379</v>
      </c>
      <c r="B10897" s="70" t="s">
        <v>10215</v>
      </c>
      <c r="C10897" s="71" t="s">
        <v>66</v>
      </c>
      <c r="D10897" s="72">
        <v>0.8</v>
      </c>
    </row>
    <row r="10898" spans="1:4" x14ac:dyDescent="0.25">
      <c r="A10898" s="71">
        <v>13284</v>
      </c>
      <c r="B10898" s="70" t="s">
        <v>10216</v>
      </c>
      <c r="C10898" s="71" t="s">
        <v>66</v>
      </c>
      <c r="D10898" s="72">
        <v>0.72</v>
      </c>
    </row>
    <row r="10899" spans="1:4" x14ac:dyDescent="0.25">
      <c r="A10899" s="71">
        <v>44528</v>
      </c>
      <c r="B10899" s="70" t="s">
        <v>10217</v>
      </c>
      <c r="C10899" s="71" t="s">
        <v>66</v>
      </c>
      <c r="D10899" s="72">
        <v>4.26</v>
      </c>
    </row>
    <row r="10900" spans="1:4" x14ac:dyDescent="0.25">
      <c r="A10900" s="71">
        <v>34753</v>
      </c>
      <c r="B10900" s="70" t="s">
        <v>10218</v>
      </c>
      <c r="C10900" s="71" t="s">
        <v>66</v>
      </c>
      <c r="D10900" s="72">
        <v>0.77</v>
      </c>
    </row>
    <row r="10901" spans="1:4" x14ac:dyDescent="0.25">
      <c r="A10901" s="71">
        <v>420</v>
      </c>
      <c r="B10901" s="70" t="s">
        <v>10219</v>
      </c>
      <c r="C10901" s="71" t="s">
        <v>14</v>
      </c>
      <c r="D10901" s="72">
        <v>53.56</v>
      </c>
    </row>
    <row r="10902" spans="1:4" x14ac:dyDescent="0.25">
      <c r="A10902" s="71">
        <v>12327</v>
      </c>
      <c r="B10902" s="70" t="s">
        <v>10220</v>
      </c>
      <c r="C10902" s="71" t="s">
        <v>14</v>
      </c>
      <c r="D10902" s="72">
        <v>63.81</v>
      </c>
    </row>
    <row r="10903" spans="1:4" x14ac:dyDescent="0.25">
      <c r="A10903" s="71">
        <v>36148</v>
      </c>
      <c r="B10903" s="70" t="s">
        <v>10221</v>
      </c>
      <c r="C10903" s="71" t="s">
        <v>14</v>
      </c>
      <c r="D10903" s="72">
        <v>170.04</v>
      </c>
    </row>
    <row r="10904" spans="1:4" x14ac:dyDescent="0.25">
      <c r="A10904" s="71">
        <v>12329</v>
      </c>
      <c r="B10904" s="70" t="s">
        <v>10222</v>
      </c>
      <c r="C10904" s="71" t="s">
        <v>66</v>
      </c>
      <c r="D10904" s="72">
        <v>134.66999999999999</v>
      </c>
    </row>
    <row r="10905" spans="1:4" x14ac:dyDescent="0.25">
      <c r="A10905" s="71">
        <v>1339</v>
      </c>
      <c r="B10905" s="70" t="s">
        <v>10223</v>
      </c>
      <c r="C10905" s="71" t="s">
        <v>66</v>
      </c>
      <c r="D10905" s="72"/>
    </row>
    <row r="10906" spans="1:4" x14ac:dyDescent="0.25">
      <c r="A10906" s="71">
        <v>44396</v>
      </c>
      <c r="B10906" s="70" t="s">
        <v>10224</v>
      </c>
      <c r="C10906" s="71" t="s">
        <v>66</v>
      </c>
      <c r="D10906" s="72">
        <v>36.56</v>
      </c>
    </row>
    <row r="10907" spans="1:4" x14ac:dyDescent="0.25">
      <c r="A10907" s="71">
        <v>44327</v>
      </c>
      <c r="B10907" s="70" t="s">
        <v>10225</v>
      </c>
      <c r="C10907" s="71" t="s">
        <v>198</v>
      </c>
      <c r="D10907" s="72">
        <v>124.35</v>
      </c>
    </row>
    <row r="10908" spans="1:4" x14ac:dyDescent="0.25">
      <c r="A10908" s="71">
        <v>37418</v>
      </c>
      <c r="B10908" s="70" t="s">
        <v>10226</v>
      </c>
      <c r="C10908" s="71" t="s">
        <v>14</v>
      </c>
      <c r="D10908" s="72"/>
    </row>
    <row r="10909" spans="1:4" x14ac:dyDescent="0.25">
      <c r="A10909" s="71">
        <v>37419</v>
      </c>
      <c r="B10909" s="70" t="s">
        <v>10227</v>
      </c>
      <c r="C10909" s="71" t="s">
        <v>14</v>
      </c>
      <c r="D10909" s="72"/>
    </row>
    <row r="10910" spans="1:4" x14ac:dyDescent="0.25">
      <c r="A10910" s="71">
        <v>1427</v>
      </c>
      <c r="B10910" s="70" t="s">
        <v>10228</v>
      </c>
      <c r="C10910" s="71" t="s">
        <v>14</v>
      </c>
      <c r="D10910" s="72">
        <v>15.93</v>
      </c>
    </row>
    <row r="10911" spans="1:4" x14ac:dyDescent="0.25">
      <c r="A10911" s="71">
        <v>1402</v>
      </c>
      <c r="B10911" s="70" t="s">
        <v>10229</v>
      </c>
      <c r="C10911" s="71" t="s">
        <v>14</v>
      </c>
      <c r="D10911" s="72">
        <v>5.51</v>
      </c>
    </row>
    <row r="10912" spans="1:4" x14ac:dyDescent="0.25">
      <c r="A10912" s="71">
        <v>1420</v>
      </c>
      <c r="B10912" s="70" t="s">
        <v>10230</v>
      </c>
      <c r="C10912" s="71" t="s">
        <v>14</v>
      </c>
      <c r="D10912" s="72">
        <v>7.09</v>
      </c>
    </row>
    <row r="10913" spans="1:4" x14ac:dyDescent="0.25">
      <c r="A10913" s="71">
        <v>1419</v>
      </c>
      <c r="B10913" s="70" t="s">
        <v>10231</v>
      </c>
      <c r="C10913" s="71" t="s">
        <v>14</v>
      </c>
      <c r="D10913" s="72">
        <v>8.56</v>
      </c>
    </row>
    <row r="10914" spans="1:4" x14ac:dyDescent="0.25">
      <c r="A10914" s="71">
        <v>1414</v>
      </c>
      <c r="B10914" s="70" t="s">
        <v>10232</v>
      </c>
      <c r="C10914" s="71" t="s">
        <v>14</v>
      </c>
      <c r="D10914" s="72">
        <v>8.3800000000000008</v>
      </c>
    </row>
    <row r="10915" spans="1:4" x14ac:dyDescent="0.25">
      <c r="A10915" s="71">
        <v>1413</v>
      </c>
      <c r="B10915" s="70" t="s">
        <v>10233</v>
      </c>
      <c r="C10915" s="71" t="s">
        <v>14</v>
      </c>
      <c r="D10915" s="72">
        <v>12.37</v>
      </c>
    </row>
    <row r="10916" spans="1:4" x14ac:dyDescent="0.25">
      <c r="A10916" s="71">
        <v>1412</v>
      </c>
      <c r="B10916" s="70" t="s">
        <v>10234</v>
      </c>
      <c r="C10916" s="71" t="s">
        <v>14</v>
      </c>
      <c r="D10916" s="72">
        <v>10.48</v>
      </c>
    </row>
    <row r="10917" spans="1:4" x14ac:dyDescent="0.25">
      <c r="A10917" s="71">
        <v>1406</v>
      </c>
      <c r="B10917" s="70" t="s">
        <v>10235</v>
      </c>
      <c r="C10917" s="71" t="s">
        <v>14</v>
      </c>
      <c r="D10917" s="72">
        <v>12.65</v>
      </c>
    </row>
    <row r="10918" spans="1:4" x14ac:dyDescent="0.25">
      <c r="A10918" s="71">
        <v>45237</v>
      </c>
      <c r="B10918" s="70" t="s">
        <v>19628</v>
      </c>
      <c r="C10918" s="71" t="s">
        <v>14</v>
      </c>
      <c r="D10918" s="72">
        <v>17.27</v>
      </c>
    </row>
    <row r="10919" spans="1:4" x14ac:dyDescent="0.25">
      <c r="A10919" s="71">
        <v>11281</v>
      </c>
      <c r="B10919" s="70" t="s">
        <v>10236</v>
      </c>
      <c r="C10919" s="71" t="s">
        <v>14</v>
      </c>
      <c r="D10919" s="72">
        <v>11856.9</v>
      </c>
    </row>
    <row r="10920" spans="1:4" x14ac:dyDescent="0.25">
      <c r="A10920" s="71">
        <v>1442</v>
      </c>
      <c r="B10920" s="70" t="s">
        <v>10237</v>
      </c>
      <c r="C10920" s="71" t="s">
        <v>14</v>
      </c>
      <c r="D10920" s="72">
        <v>9953.7800000000007</v>
      </c>
    </row>
    <row r="10921" spans="1:4" x14ac:dyDescent="0.25">
      <c r="A10921" s="71">
        <v>13457</v>
      </c>
      <c r="B10921" s="70" t="s">
        <v>10238</v>
      </c>
      <c r="C10921" s="71" t="s">
        <v>14</v>
      </c>
      <c r="D10921" s="72">
        <v>8591.9500000000007</v>
      </c>
    </row>
    <row r="10922" spans="1:4" x14ac:dyDescent="0.25">
      <c r="A10922" s="71">
        <v>40699</v>
      </c>
      <c r="B10922" s="70" t="s">
        <v>10239</v>
      </c>
      <c r="C10922" s="71" t="s">
        <v>14</v>
      </c>
      <c r="D10922" s="72">
        <v>6641.91</v>
      </c>
    </row>
    <row r="10923" spans="1:4" x14ac:dyDescent="0.25">
      <c r="A10923" s="71">
        <v>40701</v>
      </c>
      <c r="B10923" s="70" t="s">
        <v>10240</v>
      </c>
      <c r="C10923" s="71" t="s">
        <v>14</v>
      </c>
      <c r="D10923" s="72">
        <v>117438.03</v>
      </c>
    </row>
    <row r="10924" spans="1:4" x14ac:dyDescent="0.25">
      <c r="A10924" s="71">
        <v>40700</v>
      </c>
      <c r="B10924" s="70" t="s">
        <v>10241</v>
      </c>
      <c r="C10924" s="71" t="s">
        <v>14</v>
      </c>
      <c r="D10924" s="72">
        <v>15461.49</v>
      </c>
    </row>
    <row r="10925" spans="1:4" x14ac:dyDescent="0.25">
      <c r="A10925" s="71">
        <v>13458</v>
      </c>
      <c r="B10925" s="70" t="s">
        <v>10242</v>
      </c>
      <c r="C10925" s="71" t="s">
        <v>14</v>
      </c>
      <c r="D10925" s="72">
        <v>14692.24</v>
      </c>
    </row>
    <row r="10926" spans="1:4" x14ac:dyDescent="0.25">
      <c r="A10926" s="71">
        <v>11134</v>
      </c>
      <c r="B10926" s="70" t="s">
        <v>10243</v>
      </c>
      <c r="C10926" s="71" t="s">
        <v>37</v>
      </c>
      <c r="D10926" s="72">
        <v>83.77</v>
      </c>
    </row>
    <row r="10927" spans="1:4" x14ac:dyDescent="0.25">
      <c r="A10927" s="71">
        <v>11135</v>
      </c>
      <c r="B10927" s="70" t="s">
        <v>10244</v>
      </c>
      <c r="C10927" s="71" t="s">
        <v>37</v>
      </c>
      <c r="D10927" s="72">
        <v>90.44</v>
      </c>
    </row>
    <row r="10928" spans="1:4" x14ac:dyDescent="0.25">
      <c r="A10928" s="71">
        <v>11136</v>
      </c>
      <c r="B10928" s="70" t="s">
        <v>10245</v>
      </c>
      <c r="C10928" s="71" t="s">
        <v>37</v>
      </c>
      <c r="D10928" s="72">
        <v>103.56</v>
      </c>
    </row>
    <row r="10929" spans="1:4" x14ac:dyDescent="0.25">
      <c r="A10929" s="71">
        <v>34743</v>
      </c>
      <c r="B10929" s="70" t="s">
        <v>10246</v>
      </c>
      <c r="C10929" s="71" t="s">
        <v>37</v>
      </c>
      <c r="D10929" s="72">
        <v>124.95</v>
      </c>
    </row>
    <row r="10930" spans="1:4" x14ac:dyDescent="0.25">
      <c r="A10930" s="71">
        <v>11137</v>
      </c>
      <c r="B10930" s="70" t="s">
        <v>10247</v>
      </c>
      <c r="C10930" s="71" t="s">
        <v>37</v>
      </c>
      <c r="D10930" s="72">
        <v>141.91999999999999</v>
      </c>
    </row>
    <row r="10931" spans="1:4" x14ac:dyDescent="0.25">
      <c r="A10931" s="71">
        <v>34745</v>
      </c>
      <c r="B10931" s="70" t="s">
        <v>10248</v>
      </c>
      <c r="C10931" s="71" t="s">
        <v>37</v>
      </c>
      <c r="D10931" s="72">
        <v>168.77</v>
      </c>
    </row>
    <row r="10932" spans="1:4" x14ac:dyDescent="0.25">
      <c r="A10932" s="71">
        <v>34746</v>
      </c>
      <c r="B10932" s="70" t="s">
        <v>10249</v>
      </c>
      <c r="C10932" s="71" t="s">
        <v>37</v>
      </c>
      <c r="D10932" s="72">
        <v>46.02</v>
      </c>
    </row>
    <row r="10933" spans="1:4" x14ac:dyDescent="0.25">
      <c r="A10933" s="71">
        <v>1360</v>
      </c>
      <c r="B10933" s="70" t="s">
        <v>10250</v>
      </c>
      <c r="C10933" s="71" t="s">
        <v>37</v>
      </c>
      <c r="D10933" s="72">
        <v>53.7</v>
      </c>
    </row>
    <row r="10934" spans="1:4" x14ac:dyDescent="0.25">
      <c r="A10934" s="71">
        <v>36524</v>
      </c>
      <c r="B10934" s="70" t="s">
        <v>10251</v>
      </c>
      <c r="C10934" s="71" t="s">
        <v>14</v>
      </c>
      <c r="D10934" s="72"/>
    </row>
    <row r="10935" spans="1:4" x14ac:dyDescent="0.25">
      <c r="A10935" s="71">
        <v>36526</v>
      </c>
      <c r="B10935" s="70" t="s">
        <v>10252</v>
      </c>
      <c r="C10935" s="71" t="s">
        <v>14</v>
      </c>
      <c r="D10935" s="72"/>
    </row>
    <row r="10936" spans="1:4" x14ac:dyDescent="0.25">
      <c r="A10936" s="71">
        <v>36523</v>
      </c>
      <c r="B10936" s="70" t="s">
        <v>10253</v>
      </c>
      <c r="C10936" s="71" t="s">
        <v>14</v>
      </c>
      <c r="D10936" s="72"/>
    </row>
    <row r="10937" spans="1:4" x14ac:dyDescent="0.25">
      <c r="A10937" s="71">
        <v>36527</v>
      </c>
      <c r="B10937" s="70" t="s">
        <v>10254</v>
      </c>
      <c r="C10937" s="71" t="s">
        <v>14</v>
      </c>
      <c r="D10937" s="72"/>
    </row>
    <row r="10938" spans="1:4" x14ac:dyDescent="0.25">
      <c r="A10938" s="71">
        <v>38642</v>
      </c>
      <c r="B10938" s="70" t="s">
        <v>10255</v>
      </c>
      <c r="C10938" s="71" t="s">
        <v>14</v>
      </c>
      <c r="D10938" s="72"/>
    </row>
    <row r="10939" spans="1:4" x14ac:dyDescent="0.25">
      <c r="A10939" s="71">
        <v>36522</v>
      </c>
      <c r="B10939" s="70" t="s">
        <v>10256</v>
      </c>
      <c r="C10939" s="71" t="s">
        <v>14</v>
      </c>
      <c r="D10939" s="72"/>
    </row>
    <row r="10940" spans="1:4" x14ac:dyDescent="0.25">
      <c r="A10940" s="71">
        <v>36525</v>
      </c>
      <c r="B10940" s="70" t="s">
        <v>10257</v>
      </c>
      <c r="C10940" s="71" t="s">
        <v>14</v>
      </c>
      <c r="D10940" s="72"/>
    </row>
    <row r="10941" spans="1:4" x14ac:dyDescent="0.25">
      <c r="A10941" s="71">
        <v>13803</v>
      </c>
      <c r="B10941" s="70" t="s">
        <v>10258</v>
      </c>
      <c r="C10941" s="71" t="s">
        <v>14</v>
      </c>
      <c r="D10941" s="72"/>
    </row>
    <row r="10942" spans="1:4" x14ac:dyDescent="0.25">
      <c r="A10942" s="71">
        <v>34348</v>
      </c>
      <c r="B10942" s="70" t="s">
        <v>10259</v>
      </c>
      <c r="C10942" s="71" t="s">
        <v>16</v>
      </c>
      <c r="D10942" s="72">
        <v>20.350000000000001</v>
      </c>
    </row>
    <row r="10943" spans="1:4" x14ac:dyDescent="0.25">
      <c r="A10943" s="71">
        <v>34347</v>
      </c>
      <c r="B10943" s="70" t="s">
        <v>10260</v>
      </c>
      <c r="C10943" s="71" t="s">
        <v>16</v>
      </c>
      <c r="D10943" s="72">
        <v>14.55</v>
      </c>
    </row>
    <row r="10944" spans="1:4" x14ac:dyDescent="0.25">
      <c r="A10944" s="71">
        <v>11146</v>
      </c>
      <c r="B10944" s="70" t="s">
        <v>10261</v>
      </c>
      <c r="C10944" s="71" t="s">
        <v>42</v>
      </c>
      <c r="D10944" s="72">
        <v>607.63</v>
      </c>
    </row>
    <row r="10945" spans="1:4" x14ac:dyDescent="0.25">
      <c r="A10945" s="71">
        <v>11147</v>
      </c>
      <c r="B10945" s="70" t="s">
        <v>10262</v>
      </c>
      <c r="C10945" s="71" t="s">
        <v>42</v>
      </c>
      <c r="D10945" s="72">
        <v>631.41</v>
      </c>
    </row>
    <row r="10946" spans="1:4" x14ac:dyDescent="0.25">
      <c r="A10946" s="71">
        <v>34872</v>
      </c>
      <c r="B10946" s="70" t="s">
        <v>10263</v>
      </c>
      <c r="C10946" s="71" t="s">
        <v>42</v>
      </c>
      <c r="D10946" s="72">
        <v>638.5</v>
      </c>
    </row>
    <row r="10947" spans="1:4" x14ac:dyDescent="0.25">
      <c r="A10947" s="71">
        <v>34491</v>
      </c>
      <c r="B10947" s="70" t="s">
        <v>10264</v>
      </c>
      <c r="C10947" s="71" t="s">
        <v>42</v>
      </c>
      <c r="D10947" s="72">
        <v>657.01</v>
      </c>
    </row>
    <row r="10948" spans="1:4" x14ac:dyDescent="0.25">
      <c r="A10948" s="71">
        <v>34770</v>
      </c>
      <c r="B10948" s="70" t="s">
        <v>10265</v>
      </c>
      <c r="C10948" s="71" t="s">
        <v>8465</v>
      </c>
      <c r="D10948" s="72">
        <v>627.28</v>
      </c>
    </row>
    <row r="10949" spans="1:4" x14ac:dyDescent="0.25">
      <c r="A10949" s="71">
        <v>1518</v>
      </c>
      <c r="B10949" s="70" t="s">
        <v>10266</v>
      </c>
      <c r="C10949" s="71" t="s">
        <v>8465</v>
      </c>
      <c r="D10949" s="72">
        <v>639.5</v>
      </c>
    </row>
    <row r="10950" spans="1:4" x14ac:dyDescent="0.25">
      <c r="A10950" s="71">
        <v>41965</v>
      </c>
      <c r="B10950" s="70" t="s">
        <v>10267</v>
      </c>
      <c r="C10950" s="71" t="s">
        <v>8465</v>
      </c>
      <c r="D10950" s="72">
        <v>560.73</v>
      </c>
    </row>
    <row r="10951" spans="1:4" x14ac:dyDescent="0.25">
      <c r="A10951" s="71">
        <v>1524</v>
      </c>
      <c r="B10951" s="70" t="s">
        <v>10268</v>
      </c>
      <c r="C10951" s="71" t="s">
        <v>42</v>
      </c>
      <c r="D10951" s="72">
        <v>582.98</v>
      </c>
    </row>
    <row r="10952" spans="1:4" x14ac:dyDescent="0.25">
      <c r="A10952" s="71">
        <v>34492</v>
      </c>
      <c r="B10952" s="70" t="s">
        <v>10269</v>
      </c>
      <c r="C10952" s="71" t="s">
        <v>42</v>
      </c>
      <c r="D10952" s="72">
        <v>540</v>
      </c>
    </row>
    <row r="10953" spans="1:4" x14ac:dyDescent="0.25">
      <c r="A10953" s="71">
        <v>38404</v>
      </c>
      <c r="B10953" s="70" t="s">
        <v>10270</v>
      </c>
      <c r="C10953" s="71" t="s">
        <v>42</v>
      </c>
      <c r="D10953" s="72">
        <v>559.33000000000004</v>
      </c>
    </row>
    <row r="10954" spans="1:4" x14ac:dyDescent="0.25">
      <c r="A10954" s="71">
        <v>39849</v>
      </c>
      <c r="B10954" s="70" t="s">
        <v>10271</v>
      </c>
      <c r="C10954" s="71" t="s">
        <v>42</v>
      </c>
      <c r="D10954" s="72">
        <v>641</v>
      </c>
    </row>
    <row r="10955" spans="1:4" x14ac:dyDescent="0.25">
      <c r="A10955" s="71">
        <v>38464</v>
      </c>
      <c r="B10955" s="70" t="s">
        <v>10272</v>
      </c>
      <c r="C10955" s="71" t="s">
        <v>42</v>
      </c>
      <c r="D10955" s="72">
        <v>650.29999999999995</v>
      </c>
    </row>
    <row r="10956" spans="1:4" x14ac:dyDescent="0.25">
      <c r="A10956" s="71">
        <v>1527</v>
      </c>
      <c r="B10956" s="70" t="s">
        <v>10273</v>
      </c>
      <c r="C10956" s="71" t="s">
        <v>42</v>
      </c>
      <c r="D10956" s="72">
        <v>601.49</v>
      </c>
    </row>
    <row r="10957" spans="1:4" x14ac:dyDescent="0.25">
      <c r="A10957" s="71">
        <v>34493</v>
      </c>
      <c r="B10957" s="70" t="s">
        <v>10274</v>
      </c>
      <c r="C10957" s="71" t="s">
        <v>42</v>
      </c>
      <c r="D10957" s="72">
        <v>555.22</v>
      </c>
    </row>
    <row r="10958" spans="1:4" x14ac:dyDescent="0.25">
      <c r="A10958" s="71">
        <v>38405</v>
      </c>
      <c r="B10958" s="70" t="s">
        <v>10275</v>
      </c>
      <c r="C10958" s="71" t="s">
        <v>42</v>
      </c>
      <c r="D10958" s="72">
        <v>576.58000000000004</v>
      </c>
    </row>
    <row r="10959" spans="1:4" x14ac:dyDescent="0.25">
      <c r="A10959" s="71">
        <v>38408</v>
      </c>
      <c r="B10959" s="70" t="s">
        <v>10276</v>
      </c>
      <c r="C10959" s="71" t="s">
        <v>42</v>
      </c>
      <c r="D10959" s="72">
        <v>638.22</v>
      </c>
    </row>
    <row r="10960" spans="1:4" x14ac:dyDescent="0.25">
      <c r="A10960" s="71">
        <v>1525</v>
      </c>
      <c r="B10960" s="70" t="s">
        <v>10277</v>
      </c>
      <c r="C10960" s="71" t="s">
        <v>42</v>
      </c>
      <c r="D10960" s="72">
        <v>619.99</v>
      </c>
    </row>
    <row r="10961" spans="1:4" x14ac:dyDescent="0.25">
      <c r="A10961" s="71">
        <v>34494</v>
      </c>
      <c r="B10961" s="70" t="s">
        <v>10278</v>
      </c>
      <c r="C10961" s="71" t="s">
        <v>42</v>
      </c>
      <c r="D10961" s="72">
        <v>573.73</v>
      </c>
    </row>
    <row r="10962" spans="1:4" x14ac:dyDescent="0.25">
      <c r="A10962" s="71">
        <v>38406</v>
      </c>
      <c r="B10962" s="70" t="s">
        <v>10279</v>
      </c>
      <c r="C10962" s="71" t="s">
        <v>42</v>
      </c>
      <c r="D10962" s="72">
        <v>608.83000000000004</v>
      </c>
    </row>
    <row r="10963" spans="1:4" x14ac:dyDescent="0.25">
      <c r="A10963" s="71">
        <v>38409</v>
      </c>
      <c r="B10963" s="70" t="s">
        <v>10280</v>
      </c>
      <c r="C10963" s="71" t="s">
        <v>42</v>
      </c>
      <c r="D10963" s="72">
        <v>642.57000000000005</v>
      </c>
    </row>
    <row r="10964" spans="1:4" x14ac:dyDescent="0.25">
      <c r="A10964" s="71">
        <v>43360</v>
      </c>
      <c r="B10964" s="70" t="s">
        <v>10281</v>
      </c>
      <c r="C10964" s="71" t="s">
        <v>42</v>
      </c>
      <c r="D10964" s="72">
        <v>670.02</v>
      </c>
    </row>
    <row r="10965" spans="1:4" x14ac:dyDescent="0.25">
      <c r="A10965" s="71">
        <v>11145</v>
      </c>
      <c r="B10965" s="70" t="s">
        <v>10282</v>
      </c>
      <c r="C10965" s="71" t="s">
        <v>42</v>
      </c>
      <c r="D10965" s="72">
        <v>638.5</v>
      </c>
    </row>
    <row r="10966" spans="1:4" x14ac:dyDescent="0.25">
      <c r="A10966" s="71">
        <v>34495</v>
      </c>
      <c r="B10966" s="70" t="s">
        <v>10283</v>
      </c>
      <c r="C10966" s="71" t="s">
        <v>42</v>
      </c>
      <c r="D10966" s="72">
        <v>592.23</v>
      </c>
    </row>
    <row r="10967" spans="1:4" x14ac:dyDescent="0.25">
      <c r="A10967" s="71">
        <v>34479</v>
      </c>
      <c r="B10967" s="70" t="s">
        <v>10284</v>
      </c>
      <c r="C10967" s="71" t="s">
        <v>42</v>
      </c>
      <c r="D10967" s="72">
        <v>657.01</v>
      </c>
    </row>
    <row r="10968" spans="1:4" x14ac:dyDescent="0.25">
      <c r="A10968" s="71">
        <v>34496</v>
      </c>
      <c r="B10968" s="70" t="s">
        <v>10285</v>
      </c>
      <c r="C10968" s="71" t="s">
        <v>42</v>
      </c>
      <c r="D10968" s="72">
        <v>617.79999999999995</v>
      </c>
    </row>
    <row r="10969" spans="1:4" x14ac:dyDescent="0.25">
      <c r="A10969" s="71">
        <v>34481</v>
      </c>
      <c r="B10969" s="70" t="s">
        <v>10286</v>
      </c>
      <c r="C10969" s="71" t="s">
        <v>42</v>
      </c>
      <c r="D10969" s="72">
        <v>686.49</v>
      </c>
    </row>
    <row r="10970" spans="1:4" x14ac:dyDescent="0.25">
      <c r="A10970" s="71">
        <v>34483</v>
      </c>
      <c r="B10970" s="70" t="s">
        <v>10287</v>
      </c>
      <c r="C10970" s="71" t="s">
        <v>42</v>
      </c>
      <c r="D10970" s="72">
        <v>733.47</v>
      </c>
    </row>
    <row r="10971" spans="1:4" x14ac:dyDescent="0.25">
      <c r="A10971" s="71">
        <v>34485</v>
      </c>
      <c r="B10971" s="70" t="s">
        <v>10288</v>
      </c>
      <c r="C10971" s="71" t="s">
        <v>42</v>
      </c>
      <c r="D10971" s="72">
        <v>784.36</v>
      </c>
    </row>
    <row r="10972" spans="1:4" x14ac:dyDescent="0.25">
      <c r="A10972" s="71">
        <v>14041</v>
      </c>
      <c r="B10972" s="70" t="s">
        <v>10289</v>
      </c>
      <c r="C10972" s="71" t="s">
        <v>42</v>
      </c>
      <c r="D10972" s="72">
        <v>509.87</v>
      </c>
    </row>
    <row r="10973" spans="1:4" x14ac:dyDescent="0.25">
      <c r="A10973" s="71">
        <v>1523</v>
      </c>
      <c r="B10973" s="70" t="s">
        <v>10290</v>
      </c>
      <c r="C10973" s="71" t="s">
        <v>42</v>
      </c>
      <c r="D10973" s="72">
        <v>518.20000000000005</v>
      </c>
    </row>
    <row r="10974" spans="1:4" x14ac:dyDescent="0.25">
      <c r="A10974" s="71">
        <v>14054</v>
      </c>
      <c r="B10974" s="70" t="s">
        <v>10291</v>
      </c>
      <c r="C10974" s="71" t="s">
        <v>14</v>
      </c>
      <c r="D10974" s="72">
        <v>17.89</v>
      </c>
    </row>
    <row r="10975" spans="1:4" x14ac:dyDescent="0.25">
      <c r="A10975" s="71">
        <v>14052</v>
      </c>
      <c r="B10975" s="70" t="s">
        <v>10292</v>
      </c>
      <c r="C10975" s="71" t="s">
        <v>14</v>
      </c>
      <c r="D10975" s="72">
        <v>13.76</v>
      </c>
    </row>
    <row r="10976" spans="1:4" x14ac:dyDescent="0.25">
      <c r="A10976" s="71">
        <v>14053</v>
      </c>
      <c r="B10976" s="70" t="s">
        <v>10293</v>
      </c>
      <c r="C10976" s="71" t="s">
        <v>14</v>
      </c>
      <c r="D10976" s="72">
        <v>13.97</v>
      </c>
    </row>
    <row r="10977" spans="1:4" x14ac:dyDescent="0.25">
      <c r="A10977" s="71">
        <v>2560</v>
      </c>
      <c r="B10977" s="70" t="s">
        <v>10294</v>
      </c>
      <c r="C10977" s="71" t="s">
        <v>14</v>
      </c>
      <c r="D10977" s="72">
        <v>18.52</v>
      </c>
    </row>
    <row r="10978" spans="1:4" x14ac:dyDescent="0.25">
      <c r="A10978" s="71">
        <v>2558</v>
      </c>
      <c r="B10978" s="70" t="s">
        <v>10295</v>
      </c>
      <c r="C10978" s="71" t="s">
        <v>14</v>
      </c>
      <c r="D10978" s="72">
        <v>10.52</v>
      </c>
    </row>
    <row r="10979" spans="1:4" x14ac:dyDescent="0.25">
      <c r="A10979" s="71">
        <v>2559</v>
      </c>
      <c r="B10979" s="70" t="s">
        <v>10296</v>
      </c>
      <c r="C10979" s="71" t="s">
        <v>14</v>
      </c>
      <c r="D10979" s="72">
        <v>14.81</v>
      </c>
    </row>
    <row r="10980" spans="1:4" x14ac:dyDescent="0.25">
      <c r="A10980" s="71">
        <v>2592</v>
      </c>
      <c r="B10980" s="70" t="s">
        <v>10297</v>
      </c>
      <c r="C10980" s="71" t="s">
        <v>14</v>
      </c>
      <c r="D10980" s="72">
        <v>245.51</v>
      </c>
    </row>
    <row r="10981" spans="1:4" x14ac:dyDescent="0.25">
      <c r="A10981" s="71">
        <v>2589</v>
      </c>
      <c r="B10981" s="70" t="s">
        <v>10298</v>
      </c>
      <c r="C10981" s="71" t="s">
        <v>14</v>
      </c>
      <c r="D10981" s="72">
        <v>32.840000000000003</v>
      </c>
    </row>
    <row r="10982" spans="1:4" x14ac:dyDescent="0.25">
      <c r="A10982" s="71">
        <v>2566</v>
      </c>
      <c r="B10982" s="70" t="s">
        <v>10299</v>
      </c>
      <c r="C10982" s="71" t="s">
        <v>14</v>
      </c>
      <c r="D10982" s="72">
        <v>24.71</v>
      </c>
    </row>
    <row r="10983" spans="1:4" x14ac:dyDescent="0.25">
      <c r="A10983" s="71">
        <v>2590</v>
      </c>
      <c r="B10983" s="70" t="s">
        <v>10300</v>
      </c>
      <c r="C10983" s="71" t="s">
        <v>14</v>
      </c>
      <c r="D10983" s="72">
        <v>20.149999999999999</v>
      </c>
    </row>
    <row r="10984" spans="1:4" x14ac:dyDescent="0.25">
      <c r="A10984" s="71">
        <v>2591</v>
      </c>
      <c r="B10984" s="70" t="s">
        <v>10301</v>
      </c>
      <c r="C10984" s="71" t="s">
        <v>14</v>
      </c>
      <c r="D10984" s="72">
        <v>11.98</v>
      </c>
    </row>
    <row r="10985" spans="1:4" x14ac:dyDescent="0.25">
      <c r="A10985" s="71">
        <v>2567</v>
      </c>
      <c r="B10985" s="70" t="s">
        <v>10302</v>
      </c>
      <c r="C10985" s="71" t="s">
        <v>14</v>
      </c>
      <c r="D10985" s="72">
        <v>48.17</v>
      </c>
    </row>
    <row r="10986" spans="1:4" x14ac:dyDescent="0.25">
      <c r="A10986" s="71">
        <v>2568</v>
      </c>
      <c r="B10986" s="70" t="s">
        <v>10303</v>
      </c>
      <c r="C10986" s="71" t="s">
        <v>14</v>
      </c>
      <c r="D10986" s="72">
        <v>133.76</v>
      </c>
    </row>
    <row r="10987" spans="1:4" x14ac:dyDescent="0.25">
      <c r="A10987" s="71">
        <v>2565</v>
      </c>
      <c r="B10987" s="70" t="s">
        <v>10304</v>
      </c>
      <c r="C10987" s="71" t="s">
        <v>14</v>
      </c>
      <c r="D10987" s="72">
        <v>12</v>
      </c>
    </row>
    <row r="10988" spans="1:4" x14ac:dyDescent="0.25">
      <c r="A10988" s="71">
        <v>2594</v>
      </c>
      <c r="B10988" s="70" t="s">
        <v>10305</v>
      </c>
      <c r="C10988" s="71" t="s">
        <v>14</v>
      </c>
      <c r="D10988" s="72">
        <v>222.84</v>
      </c>
    </row>
    <row r="10989" spans="1:4" x14ac:dyDescent="0.25">
      <c r="A10989" s="71">
        <v>2587</v>
      </c>
      <c r="B10989" s="70" t="s">
        <v>10306</v>
      </c>
      <c r="C10989" s="71" t="s">
        <v>14</v>
      </c>
      <c r="D10989" s="72">
        <v>37.979999999999997</v>
      </c>
    </row>
    <row r="10990" spans="1:4" x14ac:dyDescent="0.25">
      <c r="A10990" s="71">
        <v>2588</v>
      </c>
      <c r="B10990" s="70" t="s">
        <v>10307</v>
      </c>
      <c r="C10990" s="71" t="s">
        <v>14</v>
      </c>
      <c r="D10990" s="72">
        <v>30.17</v>
      </c>
    </row>
    <row r="10991" spans="1:4" x14ac:dyDescent="0.25">
      <c r="A10991" s="71">
        <v>2570</v>
      </c>
      <c r="B10991" s="70" t="s">
        <v>10308</v>
      </c>
      <c r="C10991" s="71" t="s">
        <v>14</v>
      </c>
      <c r="D10991" s="72">
        <v>19.489999999999998</v>
      </c>
    </row>
    <row r="10992" spans="1:4" x14ac:dyDescent="0.25">
      <c r="A10992" s="71">
        <v>2569</v>
      </c>
      <c r="B10992" s="70" t="s">
        <v>10309</v>
      </c>
      <c r="C10992" s="71" t="s">
        <v>14</v>
      </c>
      <c r="D10992" s="72">
        <v>11.62</v>
      </c>
    </row>
    <row r="10993" spans="1:4" x14ac:dyDescent="0.25">
      <c r="A10993" s="71">
        <v>2571</v>
      </c>
      <c r="B10993" s="70" t="s">
        <v>10310</v>
      </c>
      <c r="C10993" s="71" t="s">
        <v>14</v>
      </c>
      <c r="D10993" s="72">
        <v>57.84</v>
      </c>
    </row>
    <row r="10994" spans="1:4" x14ac:dyDescent="0.25">
      <c r="A10994" s="71">
        <v>2572</v>
      </c>
      <c r="B10994" s="70" t="s">
        <v>10311</v>
      </c>
      <c r="C10994" s="71" t="s">
        <v>14</v>
      </c>
      <c r="D10994" s="72">
        <v>171.06</v>
      </c>
    </row>
    <row r="10995" spans="1:4" x14ac:dyDescent="0.25">
      <c r="A10995" s="71">
        <v>2593</v>
      </c>
      <c r="B10995" s="70" t="s">
        <v>10312</v>
      </c>
      <c r="C10995" s="71" t="s">
        <v>14</v>
      </c>
      <c r="D10995" s="72">
        <v>12.39</v>
      </c>
    </row>
    <row r="10996" spans="1:4" x14ac:dyDescent="0.25">
      <c r="A10996" s="71">
        <v>2595</v>
      </c>
      <c r="B10996" s="70" t="s">
        <v>10313</v>
      </c>
      <c r="C10996" s="71" t="s">
        <v>14</v>
      </c>
      <c r="D10996" s="72">
        <v>266.89</v>
      </c>
    </row>
    <row r="10997" spans="1:4" x14ac:dyDescent="0.25">
      <c r="A10997" s="71">
        <v>2576</v>
      </c>
      <c r="B10997" s="70" t="s">
        <v>10314</v>
      </c>
      <c r="C10997" s="71" t="s">
        <v>14</v>
      </c>
      <c r="D10997" s="72">
        <v>45.5</v>
      </c>
    </row>
    <row r="10998" spans="1:4" x14ac:dyDescent="0.25">
      <c r="A10998" s="71">
        <v>2575</v>
      </c>
      <c r="B10998" s="70" t="s">
        <v>10315</v>
      </c>
      <c r="C10998" s="71" t="s">
        <v>14</v>
      </c>
      <c r="D10998" s="72">
        <v>34.200000000000003</v>
      </c>
    </row>
    <row r="10999" spans="1:4" x14ac:dyDescent="0.25">
      <c r="A10999" s="71">
        <v>2586</v>
      </c>
      <c r="B10999" s="70" t="s">
        <v>10316</v>
      </c>
      <c r="C10999" s="71" t="s">
        <v>14</v>
      </c>
      <c r="D10999" s="72">
        <v>23.02</v>
      </c>
    </row>
    <row r="11000" spans="1:4" x14ac:dyDescent="0.25">
      <c r="A11000" s="71">
        <v>2573</v>
      </c>
      <c r="B11000" s="70" t="s">
        <v>10317</v>
      </c>
      <c r="C11000" s="71" t="s">
        <v>14</v>
      </c>
      <c r="D11000" s="72">
        <v>14.2</v>
      </c>
    </row>
    <row r="11001" spans="1:4" x14ac:dyDescent="0.25">
      <c r="A11001" s="71">
        <v>2577</v>
      </c>
      <c r="B11001" s="70" t="s">
        <v>10318</v>
      </c>
      <c r="C11001" s="71" t="s">
        <v>14</v>
      </c>
      <c r="D11001" s="72">
        <v>61.65</v>
      </c>
    </row>
    <row r="11002" spans="1:4" x14ac:dyDescent="0.25">
      <c r="A11002" s="71">
        <v>2578</v>
      </c>
      <c r="B11002" s="70" t="s">
        <v>10319</v>
      </c>
      <c r="C11002" s="71" t="s">
        <v>14</v>
      </c>
      <c r="D11002" s="72">
        <v>192.47</v>
      </c>
    </row>
    <row r="11003" spans="1:4" x14ac:dyDescent="0.25">
      <c r="A11003" s="71">
        <v>2574</v>
      </c>
      <c r="B11003" s="70" t="s">
        <v>10320</v>
      </c>
      <c r="C11003" s="71" t="s">
        <v>14</v>
      </c>
      <c r="D11003" s="72">
        <v>14.3</v>
      </c>
    </row>
    <row r="11004" spans="1:4" x14ac:dyDescent="0.25">
      <c r="A11004" s="71">
        <v>2585</v>
      </c>
      <c r="B11004" s="70" t="s">
        <v>10321</v>
      </c>
      <c r="C11004" s="71" t="s">
        <v>14</v>
      </c>
      <c r="D11004" s="72">
        <v>264.12</v>
      </c>
    </row>
    <row r="11005" spans="1:4" x14ac:dyDescent="0.25">
      <c r="A11005" s="71">
        <v>12008</v>
      </c>
      <c r="B11005" s="70" t="s">
        <v>10322</v>
      </c>
      <c r="C11005" s="71" t="s">
        <v>14</v>
      </c>
      <c r="D11005" s="72">
        <v>141.71</v>
      </c>
    </row>
    <row r="11006" spans="1:4" x14ac:dyDescent="0.25">
      <c r="A11006" s="71">
        <v>2582</v>
      </c>
      <c r="B11006" s="70" t="s">
        <v>10323</v>
      </c>
      <c r="C11006" s="71" t="s">
        <v>14</v>
      </c>
      <c r="D11006" s="72">
        <v>42.2</v>
      </c>
    </row>
    <row r="11007" spans="1:4" x14ac:dyDescent="0.25">
      <c r="A11007" s="71">
        <v>2597</v>
      </c>
      <c r="B11007" s="70" t="s">
        <v>10324</v>
      </c>
      <c r="C11007" s="71" t="s">
        <v>14</v>
      </c>
      <c r="D11007" s="72">
        <v>36.17</v>
      </c>
    </row>
    <row r="11008" spans="1:4" x14ac:dyDescent="0.25">
      <c r="A11008" s="71">
        <v>2581</v>
      </c>
      <c r="B11008" s="70" t="s">
        <v>10325</v>
      </c>
      <c r="C11008" s="71" t="s">
        <v>14</v>
      </c>
      <c r="D11008" s="72">
        <v>22.03</v>
      </c>
    </row>
    <row r="11009" spans="1:4" x14ac:dyDescent="0.25">
      <c r="A11009" s="71">
        <v>2579</v>
      </c>
      <c r="B11009" s="70" t="s">
        <v>10326</v>
      </c>
      <c r="C11009" s="71" t="s">
        <v>14</v>
      </c>
      <c r="D11009" s="72">
        <v>17.22</v>
      </c>
    </row>
    <row r="11010" spans="1:4" x14ac:dyDescent="0.25">
      <c r="A11010" s="71">
        <v>2596</v>
      </c>
      <c r="B11010" s="70" t="s">
        <v>10327</v>
      </c>
      <c r="C11010" s="71" t="s">
        <v>14</v>
      </c>
      <c r="D11010" s="72">
        <v>65.16</v>
      </c>
    </row>
    <row r="11011" spans="1:4" x14ac:dyDescent="0.25">
      <c r="A11011" s="71">
        <v>2583</v>
      </c>
      <c r="B11011" s="70" t="s">
        <v>10328</v>
      </c>
      <c r="C11011" s="71" t="s">
        <v>14</v>
      </c>
      <c r="D11011" s="72">
        <v>158.5</v>
      </c>
    </row>
    <row r="11012" spans="1:4" x14ac:dyDescent="0.25">
      <c r="A11012" s="71">
        <v>2580</v>
      </c>
      <c r="B11012" s="70" t="s">
        <v>10329</v>
      </c>
      <c r="C11012" s="71" t="s">
        <v>14</v>
      </c>
      <c r="D11012" s="72">
        <v>18.87</v>
      </c>
    </row>
    <row r="11013" spans="1:4" x14ac:dyDescent="0.25">
      <c r="A11013" s="71">
        <v>2584</v>
      </c>
      <c r="B11013" s="70" t="s">
        <v>10330</v>
      </c>
      <c r="C11013" s="71" t="s">
        <v>14</v>
      </c>
      <c r="D11013" s="72">
        <v>263.85000000000002</v>
      </c>
    </row>
    <row r="11014" spans="1:4" x14ac:dyDescent="0.25">
      <c r="A11014" s="71">
        <v>39329</v>
      </c>
      <c r="B11014" s="70" t="s">
        <v>10331</v>
      </c>
      <c r="C11014" s="71" t="s">
        <v>14</v>
      </c>
      <c r="D11014" s="72">
        <v>7.99</v>
      </c>
    </row>
    <row r="11015" spans="1:4" x14ac:dyDescent="0.25">
      <c r="A11015" s="71">
        <v>12010</v>
      </c>
      <c r="B11015" s="70" t="s">
        <v>10332</v>
      </c>
      <c r="C11015" s="71" t="s">
        <v>14</v>
      </c>
      <c r="D11015" s="72">
        <v>7.64</v>
      </c>
    </row>
    <row r="11016" spans="1:4" x14ac:dyDescent="0.25">
      <c r="A11016" s="71">
        <v>39332</v>
      </c>
      <c r="B11016" s="70" t="s">
        <v>10333</v>
      </c>
      <c r="C11016" s="71" t="s">
        <v>14</v>
      </c>
      <c r="D11016" s="72">
        <v>9.39</v>
      </c>
    </row>
    <row r="11017" spans="1:4" x14ac:dyDescent="0.25">
      <c r="A11017" s="71">
        <v>39330</v>
      </c>
      <c r="B11017" s="70" t="s">
        <v>10334</v>
      </c>
      <c r="C11017" s="71" t="s">
        <v>14</v>
      </c>
      <c r="D11017" s="72">
        <v>8.41</v>
      </c>
    </row>
    <row r="11018" spans="1:4" x14ac:dyDescent="0.25">
      <c r="A11018" s="71">
        <v>39331</v>
      </c>
      <c r="B11018" s="70" t="s">
        <v>10335</v>
      </c>
      <c r="C11018" s="71" t="s">
        <v>14</v>
      </c>
      <c r="D11018" s="72">
        <v>7.48</v>
      </c>
    </row>
    <row r="11019" spans="1:4" x14ac:dyDescent="0.25">
      <c r="A11019" s="71">
        <v>39335</v>
      </c>
      <c r="B11019" s="70" t="s">
        <v>10336</v>
      </c>
      <c r="C11019" s="71" t="s">
        <v>14</v>
      </c>
      <c r="D11019" s="72">
        <v>8.44</v>
      </c>
    </row>
    <row r="11020" spans="1:4" x14ac:dyDescent="0.25">
      <c r="A11020" s="71">
        <v>39333</v>
      </c>
      <c r="B11020" s="70" t="s">
        <v>10337</v>
      </c>
      <c r="C11020" s="71" t="s">
        <v>14</v>
      </c>
      <c r="D11020" s="72">
        <v>7.29</v>
      </c>
    </row>
    <row r="11021" spans="1:4" x14ac:dyDescent="0.25">
      <c r="A11021" s="71">
        <v>39334</v>
      </c>
      <c r="B11021" s="70" t="s">
        <v>10338</v>
      </c>
      <c r="C11021" s="71" t="s">
        <v>14</v>
      </c>
      <c r="D11021" s="72">
        <v>6.71</v>
      </c>
    </row>
    <row r="11022" spans="1:4" x14ac:dyDescent="0.25">
      <c r="A11022" s="71">
        <v>12015</v>
      </c>
      <c r="B11022" s="70" t="s">
        <v>10339</v>
      </c>
      <c r="C11022" s="71" t="s">
        <v>14</v>
      </c>
      <c r="D11022" s="72">
        <v>9.8000000000000007</v>
      </c>
    </row>
    <row r="11023" spans="1:4" x14ac:dyDescent="0.25">
      <c r="A11023" s="71">
        <v>12016</v>
      </c>
      <c r="B11023" s="70" t="s">
        <v>10340</v>
      </c>
      <c r="C11023" s="71" t="s">
        <v>14</v>
      </c>
      <c r="D11023" s="72">
        <v>8.42</v>
      </c>
    </row>
    <row r="11024" spans="1:4" x14ac:dyDescent="0.25">
      <c r="A11024" s="71">
        <v>12019</v>
      </c>
      <c r="B11024" s="70" t="s">
        <v>10341</v>
      </c>
      <c r="C11024" s="71" t="s">
        <v>14</v>
      </c>
      <c r="D11024" s="72">
        <v>9.8000000000000007</v>
      </c>
    </row>
    <row r="11025" spans="1:4" x14ac:dyDescent="0.25">
      <c r="A11025" s="71">
        <v>12020</v>
      </c>
      <c r="B11025" s="70" t="s">
        <v>10342</v>
      </c>
      <c r="C11025" s="71" t="s">
        <v>14</v>
      </c>
      <c r="D11025" s="72">
        <v>8.42</v>
      </c>
    </row>
    <row r="11026" spans="1:4" x14ac:dyDescent="0.25">
      <c r="A11026" s="71">
        <v>39338</v>
      </c>
      <c r="B11026" s="70" t="s">
        <v>10343</v>
      </c>
      <c r="C11026" s="71" t="s">
        <v>14</v>
      </c>
      <c r="D11026" s="72">
        <v>9.39</v>
      </c>
    </row>
    <row r="11027" spans="1:4" x14ac:dyDescent="0.25">
      <c r="A11027" s="71">
        <v>39336</v>
      </c>
      <c r="B11027" s="70" t="s">
        <v>10344</v>
      </c>
      <c r="C11027" s="71" t="s">
        <v>14</v>
      </c>
      <c r="D11027" s="72">
        <v>8.41</v>
      </c>
    </row>
    <row r="11028" spans="1:4" x14ac:dyDescent="0.25">
      <c r="A11028" s="71">
        <v>39337</v>
      </c>
      <c r="B11028" s="70" t="s">
        <v>10345</v>
      </c>
      <c r="C11028" s="71" t="s">
        <v>14</v>
      </c>
      <c r="D11028" s="72">
        <v>7.48</v>
      </c>
    </row>
    <row r="11029" spans="1:4" x14ac:dyDescent="0.25">
      <c r="A11029" s="71">
        <v>39341</v>
      </c>
      <c r="B11029" s="70" t="s">
        <v>10346</v>
      </c>
      <c r="C11029" s="71" t="s">
        <v>14</v>
      </c>
      <c r="D11029" s="72">
        <v>12.25</v>
      </c>
    </row>
    <row r="11030" spans="1:4" x14ac:dyDescent="0.25">
      <c r="A11030" s="71">
        <v>39340</v>
      </c>
      <c r="B11030" s="70" t="s">
        <v>10347</v>
      </c>
      <c r="C11030" s="71" t="s">
        <v>14</v>
      </c>
      <c r="D11030" s="72">
        <v>8.99</v>
      </c>
    </row>
    <row r="11031" spans="1:4" x14ac:dyDescent="0.25">
      <c r="A11031" s="71">
        <v>39342</v>
      </c>
      <c r="B11031" s="70" t="s">
        <v>10348</v>
      </c>
      <c r="C11031" s="71" t="s">
        <v>14</v>
      </c>
      <c r="D11031" s="72">
        <v>12.25</v>
      </c>
    </row>
    <row r="11032" spans="1:4" x14ac:dyDescent="0.25">
      <c r="A11032" s="71">
        <v>12025</v>
      </c>
      <c r="B11032" s="70" t="s">
        <v>10349</v>
      </c>
      <c r="C11032" s="71" t="s">
        <v>14</v>
      </c>
      <c r="D11032" s="72">
        <v>9.2899999999999991</v>
      </c>
    </row>
    <row r="11033" spans="1:4" x14ac:dyDescent="0.25">
      <c r="A11033" s="71">
        <v>39345</v>
      </c>
      <c r="B11033" s="70" t="s">
        <v>10350</v>
      </c>
      <c r="C11033" s="71" t="s">
        <v>14</v>
      </c>
      <c r="D11033" s="72">
        <v>13.99</v>
      </c>
    </row>
    <row r="11034" spans="1:4" x14ac:dyDescent="0.25">
      <c r="A11034" s="71">
        <v>39343</v>
      </c>
      <c r="B11034" s="70" t="s">
        <v>10351</v>
      </c>
      <c r="C11034" s="71" t="s">
        <v>14</v>
      </c>
      <c r="D11034" s="72">
        <v>10.34</v>
      </c>
    </row>
    <row r="11035" spans="1:4" x14ac:dyDescent="0.25">
      <c r="A11035" s="71">
        <v>39344</v>
      </c>
      <c r="B11035" s="70" t="s">
        <v>10352</v>
      </c>
      <c r="C11035" s="71" t="s">
        <v>14</v>
      </c>
      <c r="D11035" s="72">
        <v>10</v>
      </c>
    </row>
    <row r="11036" spans="1:4" x14ac:dyDescent="0.25">
      <c r="A11036" s="71">
        <v>12623</v>
      </c>
      <c r="B11036" s="70" t="s">
        <v>10353</v>
      </c>
      <c r="C11036" s="71" t="s">
        <v>16</v>
      </c>
      <c r="D11036" s="72">
        <v>45.16</v>
      </c>
    </row>
    <row r="11037" spans="1:4" x14ac:dyDescent="0.25">
      <c r="A11037" s="71">
        <v>34498</v>
      </c>
      <c r="B11037" s="70" t="s">
        <v>10354</v>
      </c>
      <c r="C11037" s="71" t="s">
        <v>14</v>
      </c>
      <c r="D11037" s="72">
        <v>100.63</v>
      </c>
    </row>
    <row r="11038" spans="1:4" x14ac:dyDescent="0.25">
      <c r="A11038" s="71">
        <v>13244</v>
      </c>
      <c r="B11038" s="70" t="s">
        <v>10355</v>
      </c>
      <c r="C11038" s="71" t="s">
        <v>14</v>
      </c>
      <c r="D11038" s="72">
        <v>42.36</v>
      </c>
    </row>
    <row r="11039" spans="1:4" x14ac:dyDescent="0.25">
      <c r="A11039" s="71">
        <v>38998</v>
      </c>
      <c r="B11039" s="70" t="s">
        <v>10356</v>
      </c>
      <c r="C11039" s="71" t="s">
        <v>14</v>
      </c>
      <c r="D11039" s="72"/>
    </row>
    <row r="11040" spans="1:4" x14ac:dyDescent="0.25">
      <c r="A11040" s="71">
        <v>38999</v>
      </c>
      <c r="B11040" s="70" t="s">
        <v>10357</v>
      </c>
      <c r="C11040" s="71" t="s">
        <v>14</v>
      </c>
      <c r="D11040" s="72"/>
    </row>
    <row r="11041" spans="1:4" x14ac:dyDescent="0.25">
      <c r="A11041" s="71">
        <v>38996</v>
      </c>
      <c r="B11041" s="70" t="s">
        <v>10358</v>
      </c>
      <c r="C11041" s="71" t="s">
        <v>14</v>
      </c>
      <c r="D11041" s="72"/>
    </row>
    <row r="11042" spans="1:4" x14ac:dyDescent="0.25">
      <c r="A11042" s="71">
        <v>44173</v>
      </c>
      <c r="B11042" s="70" t="s">
        <v>10359</v>
      </c>
      <c r="C11042" s="71" t="s">
        <v>14</v>
      </c>
      <c r="D11042" s="72"/>
    </row>
    <row r="11043" spans="1:4" x14ac:dyDescent="0.25">
      <c r="A11043" s="71">
        <v>44174</v>
      </c>
      <c r="B11043" s="70" t="s">
        <v>10360</v>
      </c>
      <c r="C11043" s="71" t="s">
        <v>14</v>
      </c>
      <c r="D11043" s="72"/>
    </row>
    <row r="11044" spans="1:4" x14ac:dyDescent="0.25">
      <c r="A11044" s="71">
        <v>38997</v>
      </c>
      <c r="B11044" s="70" t="s">
        <v>10361</v>
      </c>
      <c r="C11044" s="71" t="s">
        <v>14</v>
      </c>
      <c r="D11044" s="72"/>
    </row>
    <row r="11045" spans="1:4" x14ac:dyDescent="0.25">
      <c r="A11045" s="71">
        <v>39600</v>
      </c>
      <c r="B11045" s="70" t="s">
        <v>10362</v>
      </c>
      <c r="C11045" s="71" t="s">
        <v>14</v>
      </c>
      <c r="D11045" s="72">
        <v>20.76</v>
      </c>
    </row>
    <row r="11046" spans="1:4" x14ac:dyDescent="0.25">
      <c r="A11046" s="71">
        <v>39601</v>
      </c>
      <c r="B11046" s="70" t="s">
        <v>10363</v>
      </c>
      <c r="C11046" s="71" t="s">
        <v>14</v>
      </c>
      <c r="D11046" s="72">
        <v>44.04</v>
      </c>
    </row>
    <row r="11047" spans="1:4" x14ac:dyDescent="0.25">
      <c r="A11047" s="71">
        <v>39862</v>
      </c>
      <c r="B11047" s="70" t="s">
        <v>10364</v>
      </c>
      <c r="C11047" s="71" t="s">
        <v>14</v>
      </c>
      <c r="D11047" s="72"/>
    </row>
    <row r="11048" spans="1:4" x14ac:dyDescent="0.25">
      <c r="A11048" s="71">
        <v>39863</v>
      </c>
      <c r="B11048" s="70" t="s">
        <v>10365</v>
      </c>
      <c r="C11048" s="71" t="s">
        <v>14</v>
      </c>
      <c r="D11048" s="72"/>
    </row>
    <row r="11049" spans="1:4" x14ac:dyDescent="0.25">
      <c r="A11049" s="71">
        <v>39864</v>
      </c>
      <c r="B11049" s="70" t="s">
        <v>10366</v>
      </c>
      <c r="C11049" s="71" t="s">
        <v>14</v>
      </c>
      <c r="D11049" s="72"/>
    </row>
    <row r="11050" spans="1:4" x14ac:dyDescent="0.25">
      <c r="A11050" s="71">
        <v>39865</v>
      </c>
      <c r="B11050" s="70" t="s">
        <v>10367</v>
      </c>
      <c r="C11050" s="71" t="s">
        <v>14</v>
      </c>
      <c r="D11050" s="72"/>
    </row>
    <row r="11051" spans="1:4" x14ac:dyDescent="0.25">
      <c r="A11051" s="71">
        <v>2517</v>
      </c>
      <c r="B11051" s="70" t="s">
        <v>10368</v>
      </c>
      <c r="C11051" s="71" t="s">
        <v>14</v>
      </c>
      <c r="D11051" s="72">
        <v>26.29</v>
      </c>
    </row>
    <row r="11052" spans="1:4" x14ac:dyDescent="0.25">
      <c r="A11052" s="71">
        <v>2522</v>
      </c>
      <c r="B11052" s="70" t="s">
        <v>10369</v>
      </c>
      <c r="C11052" s="71" t="s">
        <v>14</v>
      </c>
      <c r="D11052" s="72">
        <v>16.989999999999998</v>
      </c>
    </row>
    <row r="11053" spans="1:4" x14ac:dyDescent="0.25">
      <c r="A11053" s="71">
        <v>2516</v>
      </c>
      <c r="B11053" s="70" t="s">
        <v>10370</v>
      </c>
      <c r="C11053" s="71" t="s">
        <v>14</v>
      </c>
      <c r="D11053" s="72">
        <v>13.64</v>
      </c>
    </row>
    <row r="11054" spans="1:4" x14ac:dyDescent="0.25">
      <c r="A11054" s="71">
        <v>2548</v>
      </c>
      <c r="B11054" s="70" t="s">
        <v>10371</v>
      </c>
      <c r="C11054" s="71" t="s">
        <v>14</v>
      </c>
      <c r="D11054" s="72">
        <v>10.45</v>
      </c>
    </row>
    <row r="11055" spans="1:4" x14ac:dyDescent="0.25">
      <c r="A11055" s="71">
        <v>2518</v>
      </c>
      <c r="B11055" s="70" t="s">
        <v>10372</v>
      </c>
      <c r="C11055" s="71" t="s">
        <v>14</v>
      </c>
      <c r="D11055" s="72">
        <v>125.13</v>
      </c>
    </row>
    <row r="11056" spans="1:4" x14ac:dyDescent="0.25">
      <c r="A11056" s="71">
        <v>2521</v>
      </c>
      <c r="B11056" s="70" t="s">
        <v>10373</v>
      </c>
      <c r="C11056" s="71" t="s">
        <v>14</v>
      </c>
      <c r="D11056" s="72">
        <v>53.27</v>
      </c>
    </row>
    <row r="11057" spans="1:4" x14ac:dyDescent="0.25">
      <c r="A11057" s="71">
        <v>2519</v>
      </c>
      <c r="B11057" s="70" t="s">
        <v>10374</v>
      </c>
      <c r="C11057" s="71" t="s">
        <v>14</v>
      </c>
      <c r="D11057" s="72">
        <v>150.88</v>
      </c>
    </row>
    <row r="11058" spans="1:4" x14ac:dyDescent="0.25">
      <c r="A11058" s="71">
        <v>2515</v>
      </c>
      <c r="B11058" s="70" t="s">
        <v>10375</v>
      </c>
      <c r="C11058" s="71" t="s">
        <v>14</v>
      </c>
      <c r="D11058" s="72">
        <v>11.35</v>
      </c>
    </row>
    <row r="11059" spans="1:4" x14ac:dyDescent="0.25">
      <c r="A11059" s="71">
        <v>2520</v>
      </c>
      <c r="B11059" s="70" t="s">
        <v>10376</v>
      </c>
      <c r="C11059" s="71" t="s">
        <v>14</v>
      </c>
      <c r="D11059" s="72">
        <v>277.7</v>
      </c>
    </row>
    <row r="11060" spans="1:4" x14ac:dyDescent="0.25">
      <c r="A11060" s="71">
        <v>1602</v>
      </c>
      <c r="B11060" s="70" t="s">
        <v>10377</v>
      </c>
      <c r="C11060" s="71" t="s">
        <v>14</v>
      </c>
      <c r="D11060" s="72">
        <v>59.2</v>
      </c>
    </row>
    <row r="11061" spans="1:4" x14ac:dyDescent="0.25">
      <c r="A11061" s="71">
        <v>1601</v>
      </c>
      <c r="B11061" s="70" t="s">
        <v>10378</v>
      </c>
      <c r="C11061" s="71" t="s">
        <v>14</v>
      </c>
      <c r="D11061" s="72">
        <v>52.76</v>
      </c>
    </row>
    <row r="11062" spans="1:4" x14ac:dyDescent="0.25">
      <c r="A11062" s="71">
        <v>1600</v>
      </c>
      <c r="B11062" s="70" t="s">
        <v>10379</v>
      </c>
      <c r="C11062" s="71" t="s">
        <v>14</v>
      </c>
      <c r="D11062" s="72">
        <v>23.05</v>
      </c>
    </row>
    <row r="11063" spans="1:4" x14ac:dyDescent="0.25">
      <c r="A11063" s="71">
        <v>1598</v>
      </c>
      <c r="B11063" s="70" t="s">
        <v>10380</v>
      </c>
      <c r="C11063" s="71" t="s">
        <v>14</v>
      </c>
      <c r="D11063" s="72">
        <v>15.61</v>
      </c>
    </row>
    <row r="11064" spans="1:4" x14ac:dyDescent="0.25">
      <c r="A11064" s="71">
        <v>1603</v>
      </c>
      <c r="B11064" s="70" t="s">
        <v>10381</v>
      </c>
      <c r="C11064" s="71" t="s">
        <v>14</v>
      </c>
      <c r="D11064" s="72">
        <v>89.38</v>
      </c>
    </row>
    <row r="11065" spans="1:4" x14ac:dyDescent="0.25">
      <c r="A11065" s="71">
        <v>1599</v>
      </c>
      <c r="B11065" s="70" t="s">
        <v>10382</v>
      </c>
      <c r="C11065" s="71" t="s">
        <v>14</v>
      </c>
      <c r="D11065" s="72">
        <v>18.12</v>
      </c>
    </row>
    <row r="11066" spans="1:4" x14ac:dyDescent="0.25">
      <c r="A11066" s="71">
        <v>1597</v>
      </c>
      <c r="B11066" s="70" t="s">
        <v>10383</v>
      </c>
      <c r="C11066" s="71" t="s">
        <v>14</v>
      </c>
      <c r="D11066" s="72">
        <v>14.68</v>
      </c>
    </row>
    <row r="11067" spans="1:4" x14ac:dyDescent="0.25">
      <c r="A11067" s="71">
        <v>39602</v>
      </c>
      <c r="B11067" s="70" t="s">
        <v>10384</v>
      </c>
      <c r="C11067" s="71" t="s">
        <v>14</v>
      </c>
      <c r="D11067" s="72">
        <v>2.2000000000000002</v>
      </c>
    </row>
    <row r="11068" spans="1:4" x14ac:dyDescent="0.25">
      <c r="A11068" s="71">
        <v>39603</v>
      </c>
      <c r="B11068" s="70" t="s">
        <v>10385</v>
      </c>
      <c r="C11068" s="71" t="s">
        <v>14</v>
      </c>
      <c r="D11068" s="72">
        <v>4.6900000000000004</v>
      </c>
    </row>
    <row r="11069" spans="1:4" x14ac:dyDescent="0.25">
      <c r="A11069" s="71">
        <v>11821</v>
      </c>
      <c r="B11069" s="70" t="s">
        <v>10386</v>
      </c>
      <c r="C11069" s="71" t="s">
        <v>14</v>
      </c>
      <c r="D11069" s="72">
        <v>12.06</v>
      </c>
    </row>
    <row r="11070" spans="1:4" x14ac:dyDescent="0.25">
      <c r="A11070" s="71">
        <v>1562</v>
      </c>
      <c r="B11070" s="70" t="s">
        <v>10387</v>
      </c>
      <c r="C11070" s="71" t="s">
        <v>14</v>
      </c>
      <c r="D11070" s="72">
        <v>19.75</v>
      </c>
    </row>
    <row r="11071" spans="1:4" x14ac:dyDescent="0.25">
      <c r="A11071" s="71">
        <v>1563</v>
      </c>
      <c r="B11071" s="70" t="s">
        <v>10388</v>
      </c>
      <c r="C11071" s="71" t="s">
        <v>14</v>
      </c>
      <c r="D11071" s="72">
        <v>26.5</v>
      </c>
    </row>
    <row r="11072" spans="1:4" x14ac:dyDescent="0.25">
      <c r="A11072" s="71">
        <v>11856</v>
      </c>
      <c r="B11072" s="70" t="s">
        <v>10389</v>
      </c>
      <c r="C11072" s="71" t="s">
        <v>14</v>
      </c>
      <c r="D11072" s="72">
        <v>7.9</v>
      </c>
    </row>
    <row r="11073" spans="1:4" x14ac:dyDescent="0.25">
      <c r="A11073" s="71">
        <v>11857</v>
      </c>
      <c r="B11073" s="70" t="s">
        <v>10390</v>
      </c>
      <c r="C11073" s="71" t="s">
        <v>14</v>
      </c>
      <c r="D11073" s="72">
        <v>41.58</v>
      </c>
    </row>
    <row r="11074" spans="1:4" x14ac:dyDescent="0.25">
      <c r="A11074" s="71">
        <v>11858</v>
      </c>
      <c r="B11074" s="70" t="s">
        <v>10391</v>
      </c>
      <c r="C11074" s="71" t="s">
        <v>14</v>
      </c>
      <c r="D11074" s="72">
        <v>51.6</v>
      </c>
    </row>
    <row r="11075" spans="1:4" x14ac:dyDescent="0.25">
      <c r="A11075" s="71">
        <v>1539</v>
      </c>
      <c r="B11075" s="70" t="s">
        <v>10392</v>
      </c>
      <c r="C11075" s="71" t="s">
        <v>14</v>
      </c>
      <c r="D11075" s="72">
        <v>9.2799999999999994</v>
      </c>
    </row>
    <row r="11076" spans="1:4" x14ac:dyDescent="0.25">
      <c r="A11076" s="71">
        <v>11859</v>
      </c>
      <c r="B11076" s="70" t="s">
        <v>10393</v>
      </c>
      <c r="C11076" s="71" t="s">
        <v>14</v>
      </c>
      <c r="D11076" s="72">
        <v>70.209999999999994</v>
      </c>
    </row>
    <row r="11077" spans="1:4" x14ac:dyDescent="0.25">
      <c r="A11077" s="71">
        <v>1550</v>
      </c>
      <c r="B11077" s="70" t="s">
        <v>10394</v>
      </c>
      <c r="C11077" s="71" t="s">
        <v>14</v>
      </c>
      <c r="D11077" s="72">
        <v>9.7899999999999991</v>
      </c>
    </row>
    <row r="11078" spans="1:4" x14ac:dyDescent="0.25">
      <c r="A11078" s="71">
        <v>11854</v>
      </c>
      <c r="B11078" s="70" t="s">
        <v>10395</v>
      </c>
      <c r="C11078" s="71" t="s">
        <v>14</v>
      </c>
      <c r="D11078" s="72">
        <v>12.24</v>
      </c>
    </row>
    <row r="11079" spans="1:4" x14ac:dyDescent="0.25">
      <c r="A11079" s="71">
        <v>11862</v>
      </c>
      <c r="B11079" s="70" t="s">
        <v>10396</v>
      </c>
      <c r="C11079" s="71" t="s">
        <v>14</v>
      </c>
      <c r="D11079" s="72">
        <v>17.170000000000002</v>
      </c>
    </row>
    <row r="11080" spans="1:4" x14ac:dyDescent="0.25">
      <c r="A11080" s="71">
        <v>11863</v>
      </c>
      <c r="B11080" s="70" t="s">
        <v>10397</v>
      </c>
      <c r="C11080" s="71" t="s">
        <v>14</v>
      </c>
      <c r="D11080" s="72">
        <v>6.93</v>
      </c>
    </row>
    <row r="11081" spans="1:4" x14ac:dyDescent="0.25">
      <c r="A11081" s="71">
        <v>11855</v>
      </c>
      <c r="B11081" s="70" t="s">
        <v>10398</v>
      </c>
      <c r="C11081" s="71" t="s">
        <v>14</v>
      </c>
      <c r="D11081" s="72">
        <v>25.62</v>
      </c>
    </row>
    <row r="11082" spans="1:4" x14ac:dyDescent="0.25">
      <c r="A11082" s="71">
        <v>11864</v>
      </c>
      <c r="B11082" s="70" t="s">
        <v>10399</v>
      </c>
      <c r="C11082" s="71" t="s">
        <v>14</v>
      </c>
      <c r="D11082" s="72">
        <v>38.74</v>
      </c>
    </row>
    <row r="11083" spans="1:4" x14ac:dyDescent="0.25">
      <c r="A11083" s="71">
        <v>2527</v>
      </c>
      <c r="B11083" s="70" t="s">
        <v>10400</v>
      </c>
      <c r="C11083" s="71" t="s">
        <v>14</v>
      </c>
      <c r="D11083" s="72">
        <v>9.41</v>
      </c>
    </row>
    <row r="11084" spans="1:4" x14ac:dyDescent="0.25">
      <c r="A11084" s="71">
        <v>2526</v>
      </c>
      <c r="B11084" s="70" t="s">
        <v>10401</v>
      </c>
      <c r="C11084" s="71" t="s">
        <v>14</v>
      </c>
      <c r="D11084" s="72">
        <v>6.03</v>
      </c>
    </row>
    <row r="11085" spans="1:4" x14ac:dyDescent="0.25">
      <c r="A11085" s="71">
        <v>2483</v>
      </c>
      <c r="B11085" s="70" t="s">
        <v>10402</v>
      </c>
      <c r="C11085" s="71" t="s">
        <v>14</v>
      </c>
      <c r="D11085" s="72">
        <v>4.29</v>
      </c>
    </row>
    <row r="11086" spans="1:4" x14ac:dyDescent="0.25">
      <c r="A11086" s="71">
        <v>2487</v>
      </c>
      <c r="B11086" s="70" t="s">
        <v>10403</v>
      </c>
      <c r="C11086" s="71" t="s">
        <v>14</v>
      </c>
      <c r="D11086" s="72">
        <v>2.0499999999999998</v>
      </c>
    </row>
    <row r="11087" spans="1:4" x14ac:dyDescent="0.25">
      <c r="A11087" s="71">
        <v>2528</v>
      </c>
      <c r="B11087" s="70" t="s">
        <v>10404</v>
      </c>
      <c r="C11087" s="71" t="s">
        <v>14</v>
      </c>
      <c r="D11087" s="72">
        <v>23.68</v>
      </c>
    </row>
    <row r="11088" spans="1:4" x14ac:dyDescent="0.25">
      <c r="A11088" s="71">
        <v>2489</v>
      </c>
      <c r="B11088" s="70" t="s">
        <v>10405</v>
      </c>
      <c r="C11088" s="71" t="s">
        <v>14</v>
      </c>
      <c r="D11088" s="72">
        <v>10.43</v>
      </c>
    </row>
    <row r="11089" spans="1:4" x14ac:dyDescent="0.25">
      <c r="A11089" s="71">
        <v>2484</v>
      </c>
      <c r="B11089" s="70" t="s">
        <v>10406</v>
      </c>
      <c r="C11089" s="71" t="s">
        <v>14</v>
      </c>
      <c r="D11089" s="72">
        <v>34.39</v>
      </c>
    </row>
    <row r="11090" spans="1:4" x14ac:dyDescent="0.25">
      <c r="A11090" s="71">
        <v>2488</v>
      </c>
      <c r="B11090" s="70" t="s">
        <v>10407</v>
      </c>
      <c r="C11090" s="71" t="s">
        <v>14</v>
      </c>
      <c r="D11090" s="72">
        <v>2.41</v>
      </c>
    </row>
    <row r="11091" spans="1:4" x14ac:dyDescent="0.25">
      <c r="A11091" s="71">
        <v>2485</v>
      </c>
      <c r="B11091" s="70" t="s">
        <v>10408</v>
      </c>
      <c r="C11091" s="71" t="s">
        <v>14</v>
      </c>
      <c r="D11091" s="72">
        <v>53.9</v>
      </c>
    </row>
    <row r="11092" spans="1:4" x14ac:dyDescent="0.25">
      <c r="A11092" s="71">
        <v>44247</v>
      </c>
      <c r="B11092" s="70" t="s">
        <v>10409</v>
      </c>
      <c r="C11092" s="71" t="s">
        <v>14</v>
      </c>
      <c r="D11092" s="72">
        <v>1803.75</v>
      </c>
    </row>
    <row r="11093" spans="1:4" x14ac:dyDescent="0.25">
      <c r="A11093" s="71">
        <v>38005</v>
      </c>
      <c r="B11093" s="70" t="s">
        <v>10410</v>
      </c>
      <c r="C11093" s="71" t="s">
        <v>14</v>
      </c>
      <c r="D11093" s="72">
        <v>21.45</v>
      </c>
    </row>
    <row r="11094" spans="1:4" x14ac:dyDescent="0.25">
      <c r="A11094" s="71">
        <v>38006</v>
      </c>
      <c r="B11094" s="70" t="s">
        <v>10411</v>
      </c>
      <c r="C11094" s="71" t="s">
        <v>14</v>
      </c>
      <c r="D11094" s="72">
        <v>28.5</v>
      </c>
    </row>
    <row r="11095" spans="1:4" x14ac:dyDescent="0.25">
      <c r="A11095" s="71">
        <v>38428</v>
      </c>
      <c r="B11095" s="70" t="s">
        <v>10412</v>
      </c>
      <c r="C11095" s="71" t="s">
        <v>14</v>
      </c>
      <c r="D11095" s="72">
        <v>25.52</v>
      </c>
    </row>
    <row r="11096" spans="1:4" x14ac:dyDescent="0.25">
      <c r="A11096" s="71">
        <v>38007</v>
      </c>
      <c r="B11096" s="70" t="s">
        <v>10413</v>
      </c>
      <c r="C11096" s="71" t="s">
        <v>14</v>
      </c>
      <c r="D11096" s="72">
        <v>32.880000000000003</v>
      </c>
    </row>
    <row r="11097" spans="1:4" x14ac:dyDescent="0.25">
      <c r="A11097" s="71">
        <v>38008</v>
      </c>
      <c r="B11097" s="70" t="s">
        <v>10414</v>
      </c>
      <c r="C11097" s="71" t="s">
        <v>14</v>
      </c>
      <c r="D11097" s="72">
        <v>52.62</v>
      </c>
    </row>
    <row r="11098" spans="1:4" x14ac:dyDescent="0.25">
      <c r="A11098" s="71">
        <v>38009</v>
      </c>
      <c r="B11098" s="70" t="s">
        <v>10415</v>
      </c>
      <c r="C11098" s="71" t="s">
        <v>14</v>
      </c>
      <c r="D11098" s="72">
        <v>64.42</v>
      </c>
    </row>
    <row r="11099" spans="1:4" x14ac:dyDescent="0.25">
      <c r="A11099" s="71">
        <v>44248</v>
      </c>
      <c r="B11099" s="70" t="s">
        <v>10416</v>
      </c>
      <c r="C11099" s="71" t="s">
        <v>14</v>
      </c>
      <c r="D11099" s="72">
        <v>105</v>
      </c>
    </row>
    <row r="11100" spans="1:4" x14ac:dyDescent="0.25">
      <c r="A11100" s="71">
        <v>44249</v>
      </c>
      <c r="B11100" s="70" t="s">
        <v>10417</v>
      </c>
      <c r="C11100" s="71" t="s">
        <v>14</v>
      </c>
      <c r="D11100" s="72">
        <v>405.1</v>
      </c>
    </row>
    <row r="11101" spans="1:4" x14ac:dyDescent="0.25">
      <c r="A11101" s="71">
        <v>44250</v>
      </c>
      <c r="B11101" s="70" t="s">
        <v>10418</v>
      </c>
      <c r="C11101" s="71" t="s">
        <v>14</v>
      </c>
      <c r="D11101" s="72">
        <v>588.29</v>
      </c>
    </row>
    <row r="11102" spans="1:4" x14ac:dyDescent="0.25">
      <c r="A11102" s="71">
        <v>39279</v>
      </c>
      <c r="B11102" s="70" t="s">
        <v>10419</v>
      </c>
      <c r="C11102" s="71" t="s">
        <v>14</v>
      </c>
      <c r="D11102" s="72"/>
    </row>
    <row r="11103" spans="1:4" x14ac:dyDescent="0.25">
      <c r="A11103" s="71">
        <v>39280</v>
      </c>
      <c r="B11103" s="70" t="s">
        <v>10420</v>
      </c>
      <c r="C11103" s="71" t="s">
        <v>14</v>
      </c>
      <c r="D11103" s="72"/>
    </row>
    <row r="11104" spans="1:4" x14ac:dyDescent="0.25">
      <c r="A11104" s="71">
        <v>39281</v>
      </c>
      <c r="B11104" s="70" t="s">
        <v>10421</v>
      </c>
      <c r="C11104" s="71" t="s">
        <v>14</v>
      </c>
      <c r="D11104" s="72"/>
    </row>
    <row r="11105" spans="1:4" x14ac:dyDescent="0.25">
      <c r="A11105" s="71">
        <v>39282</v>
      </c>
      <c r="B11105" s="70" t="s">
        <v>10422</v>
      </c>
      <c r="C11105" s="71" t="s">
        <v>14</v>
      </c>
      <c r="D11105" s="72"/>
    </row>
    <row r="11106" spans="1:4" x14ac:dyDescent="0.25">
      <c r="A11106" s="71">
        <v>38844</v>
      </c>
      <c r="B11106" s="70" t="s">
        <v>10423</v>
      </c>
      <c r="C11106" s="71" t="s">
        <v>14</v>
      </c>
      <c r="D11106" s="72"/>
    </row>
    <row r="11107" spans="1:4" x14ac:dyDescent="0.25">
      <c r="A11107" s="71">
        <v>38846</v>
      </c>
      <c r="B11107" s="70" t="s">
        <v>10424</v>
      </c>
      <c r="C11107" s="71" t="s">
        <v>14</v>
      </c>
      <c r="D11107" s="72"/>
    </row>
    <row r="11108" spans="1:4" x14ac:dyDescent="0.25">
      <c r="A11108" s="71">
        <v>38847</v>
      </c>
      <c r="B11108" s="70" t="s">
        <v>10425</v>
      </c>
      <c r="C11108" s="71" t="s">
        <v>14</v>
      </c>
      <c r="D11108" s="72"/>
    </row>
    <row r="11109" spans="1:4" x14ac:dyDescent="0.25">
      <c r="A11109" s="71">
        <v>38850</v>
      </c>
      <c r="B11109" s="70" t="s">
        <v>10426</v>
      </c>
      <c r="C11109" s="71" t="s">
        <v>14</v>
      </c>
      <c r="D11109" s="72"/>
    </row>
    <row r="11110" spans="1:4" x14ac:dyDescent="0.25">
      <c r="A11110" s="71">
        <v>38848</v>
      </c>
      <c r="B11110" s="70" t="s">
        <v>10427</v>
      </c>
      <c r="C11110" s="71" t="s">
        <v>14</v>
      </c>
      <c r="D11110" s="72"/>
    </row>
    <row r="11111" spans="1:4" x14ac:dyDescent="0.25">
      <c r="A11111" s="71">
        <v>38851</v>
      </c>
      <c r="B11111" s="70" t="s">
        <v>10428</v>
      </c>
      <c r="C11111" s="71" t="s">
        <v>14</v>
      </c>
      <c r="D11111" s="72"/>
    </row>
    <row r="11112" spans="1:4" x14ac:dyDescent="0.25">
      <c r="A11112" s="71">
        <v>38854</v>
      </c>
      <c r="B11112" s="70" t="s">
        <v>10429</v>
      </c>
      <c r="C11112" s="71" t="s">
        <v>14</v>
      </c>
      <c r="D11112" s="72"/>
    </row>
    <row r="11113" spans="1:4" x14ac:dyDescent="0.25">
      <c r="A11113" s="71">
        <v>3104</v>
      </c>
      <c r="B11113" s="70" t="s">
        <v>10430</v>
      </c>
      <c r="C11113" s="71" t="s">
        <v>10431</v>
      </c>
      <c r="D11113" s="72">
        <v>157.19</v>
      </c>
    </row>
    <row r="11114" spans="1:4" x14ac:dyDescent="0.25">
      <c r="A11114" s="71">
        <v>1607</v>
      </c>
      <c r="B11114" s="70" t="s">
        <v>10432</v>
      </c>
      <c r="C11114" s="71" t="s">
        <v>10431</v>
      </c>
      <c r="D11114" s="72">
        <v>0.2</v>
      </c>
    </row>
    <row r="11115" spans="1:4" x14ac:dyDescent="0.25">
      <c r="A11115" s="71">
        <v>38169</v>
      </c>
      <c r="B11115" s="70" t="s">
        <v>10433</v>
      </c>
      <c r="C11115" s="71" t="s">
        <v>10431</v>
      </c>
      <c r="D11115" s="72">
        <v>92.16</v>
      </c>
    </row>
    <row r="11116" spans="1:4" x14ac:dyDescent="0.25">
      <c r="A11116" s="71">
        <v>6142</v>
      </c>
      <c r="B11116" s="70" t="s">
        <v>10434</v>
      </c>
      <c r="C11116" s="71" t="s">
        <v>14</v>
      </c>
      <c r="D11116" s="72">
        <v>9.18</v>
      </c>
    </row>
    <row r="11117" spans="1:4" x14ac:dyDescent="0.25">
      <c r="A11117" s="71">
        <v>11686</v>
      </c>
      <c r="B11117" s="70" t="s">
        <v>10435</v>
      </c>
      <c r="C11117" s="71" t="s">
        <v>14</v>
      </c>
      <c r="D11117" s="72">
        <v>12.75</v>
      </c>
    </row>
    <row r="11118" spans="1:4" x14ac:dyDescent="0.25">
      <c r="A11118" s="71">
        <v>37598</v>
      </c>
      <c r="B11118" s="70" t="s">
        <v>10436</v>
      </c>
      <c r="C11118" s="71" t="s">
        <v>14</v>
      </c>
      <c r="D11118" s="72"/>
    </row>
    <row r="11119" spans="1:4" x14ac:dyDescent="0.25">
      <c r="A11119" s="71">
        <v>25398</v>
      </c>
      <c r="B11119" s="70" t="s">
        <v>10437</v>
      </c>
      <c r="C11119" s="71" t="s">
        <v>14</v>
      </c>
      <c r="D11119" s="72"/>
    </row>
    <row r="11120" spans="1:4" x14ac:dyDescent="0.25">
      <c r="A11120" s="71">
        <v>25399</v>
      </c>
      <c r="B11120" s="70" t="s">
        <v>10438</v>
      </c>
      <c r="C11120" s="71" t="s">
        <v>14</v>
      </c>
      <c r="D11120" s="72"/>
    </row>
    <row r="11121" spans="1:4" x14ac:dyDescent="0.25">
      <c r="A11121" s="71">
        <v>43440</v>
      </c>
      <c r="B11121" s="70" t="s">
        <v>10439</v>
      </c>
      <c r="C11121" s="71" t="s">
        <v>14</v>
      </c>
      <c r="D11121" s="72">
        <v>503.29</v>
      </c>
    </row>
    <row r="11122" spans="1:4" x14ac:dyDescent="0.25">
      <c r="A11122" s="71">
        <v>10667</v>
      </c>
      <c r="B11122" s="70" t="s">
        <v>10440</v>
      </c>
      <c r="C11122" s="71" t="s">
        <v>14</v>
      </c>
      <c r="D11122" s="72"/>
    </row>
    <row r="11123" spans="1:4" x14ac:dyDescent="0.25">
      <c r="A11123" s="71">
        <v>1613</v>
      </c>
      <c r="B11123" s="70" t="s">
        <v>10441</v>
      </c>
      <c r="C11123" s="71" t="s">
        <v>14</v>
      </c>
      <c r="D11123" s="72">
        <v>2293.3000000000002</v>
      </c>
    </row>
    <row r="11124" spans="1:4" x14ac:dyDescent="0.25">
      <c r="A11124" s="71">
        <v>1626</v>
      </c>
      <c r="B11124" s="70" t="s">
        <v>10442</v>
      </c>
      <c r="C11124" s="71" t="s">
        <v>14</v>
      </c>
      <c r="D11124" s="72">
        <v>3429.91</v>
      </c>
    </row>
    <row r="11125" spans="1:4" x14ac:dyDescent="0.25">
      <c r="A11125" s="71">
        <v>1625</v>
      </c>
      <c r="B11125" s="70" t="s">
        <v>10443</v>
      </c>
      <c r="C11125" s="71" t="s">
        <v>14</v>
      </c>
      <c r="D11125" s="72">
        <v>239.57</v>
      </c>
    </row>
    <row r="11126" spans="1:4" x14ac:dyDescent="0.25">
      <c r="A11126" s="71">
        <v>1622</v>
      </c>
      <c r="B11126" s="70" t="s">
        <v>10444</v>
      </c>
      <c r="C11126" s="71" t="s">
        <v>14</v>
      </c>
      <c r="D11126" s="72">
        <v>7739.9</v>
      </c>
    </row>
    <row r="11127" spans="1:4" x14ac:dyDescent="0.25">
      <c r="A11127" s="71">
        <v>1620</v>
      </c>
      <c r="B11127" s="70" t="s">
        <v>10445</v>
      </c>
      <c r="C11127" s="71" t="s">
        <v>14</v>
      </c>
      <c r="D11127" s="72">
        <v>504.65</v>
      </c>
    </row>
    <row r="11128" spans="1:4" x14ac:dyDescent="0.25">
      <c r="A11128" s="71">
        <v>1629</v>
      </c>
      <c r="B11128" s="70" t="s">
        <v>10446</v>
      </c>
      <c r="C11128" s="71" t="s">
        <v>14</v>
      </c>
      <c r="D11128" s="72">
        <v>18837.07</v>
      </c>
    </row>
    <row r="11129" spans="1:4" x14ac:dyDescent="0.25">
      <c r="A11129" s="71">
        <v>1627</v>
      </c>
      <c r="B11129" s="70" t="s">
        <v>10447</v>
      </c>
      <c r="C11129" s="71" t="s">
        <v>14</v>
      </c>
      <c r="D11129" s="72">
        <v>964.63</v>
      </c>
    </row>
    <row r="11130" spans="1:4" x14ac:dyDescent="0.25">
      <c r="A11130" s="71">
        <v>1623</v>
      </c>
      <c r="B11130" s="70" t="s">
        <v>10448</v>
      </c>
      <c r="C11130" s="71" t="s">
        <v>14</v>
      </c>
      <c r="D11130" s="72">
        <v>195.37</v>
      </c>
    </row>
    <row r="11131" spans="1:4" x14ac:dyDescent="0.25">
      <c r="A11131" s="71">
        <v>1619</v>
      </c>
      <c r="B11131" s="70" t="s">
        <v>10449</v>
      </c>
      <c r="C11131" s="71" t="s">
        <v>14</v>
      </c>
      <c r="D11131" s="72">
        <v>268.75</v>
      </c>
    </row>
    <row r="11132" spans="1:4" x14ac:dyDescent="0.25">
      <c r="A11132" s="71">
        <v>1630</v>
      </c>
      <c r="B11132" s="70" t="s">
        <v>10450</v>
      </c>
      <c r="C11132" s="71" t="s">
        <v>14</v>
      </c>
      <c r="D11132" s="72">
        <v>5917.31</v>
      </c>
    </row>
    <row r="11133" spans="1:4" x14ac:dyDescent="0.25">
      <c r="A11133" s="71">
        <v>1616</v>
      </c>
      <c r="B11133" s="70" t="s">
        <v>10451</v>
      </c>
      <c r="C11133" s="71" t="s">
        <v>14</v>
      </c>
      <c r="D11133" s="72">
        <v>9100.93</v>
      </c>
    </row>
    <row r="11134" spans="1:4" x14ac:dyDescent="0.25">
      <c r="A11134" s="71">
        <v>1614</v>
      </c>
      <c r="B11134" s="70" t="s">
        <v>10452</v>
      </c>
      <c r="C11134" s="71" t="s">
        <v>14</v>
      </c>
      <c r="D11134" s="72">
        <v>415.94</v>
      </c>
    </row>
    <row r="11135" spans="1:4" x14ac:dyDescent="0.25">
      <c r="A11135" s="71">
        <v>1617</v>
      </c>
      <c r="B11135" s="70" t="s">
        <v>10453</v>
      </c>
      <c r="C11135" s="71" t="s">
        <v>14</v>
      </c>
      <c r="D11135" s="72">
        <v>10864.54</v>
      </c>
    </row>
    <row r="11136" spans="1:4" x14ac:dyDescent="0.25">
      <c r="A11136" s="71">
        <v>1621</v>
      </c>
      <c r="B11136" s="70" t="s">
        <v>10454</v>
      </c>
      <c r="C11136" s="71" t="s">
        <v>14</v>
      </c>
      <c r="D11136" s="72">
        <v>743.91</v>
      </c>
    </row>
    <row r="11137" spans="1:4" x14ac:dyDescent="0.25">
      <c r="A11137" s="71">
        <v>1624</v>
      </c>
      <c r="B11137" s="70" t="s">
        <v>10455</v>
      </c>
      <c r="C11137" s="71" t="s">
        <v>14</v>
      </c>
      <c r="D11137" s="72">
        <v>26705.56</v>
      </c>
    </row>
    <row r="11138" spans="1:4" x14ac:dyDescent="0.25">
      <c r="A11138" s="71">
        <v>1615</v>
      </c>
      <c r="B11138" s="70" t="s">
        <v>10456</v>
      </c>
      <c r="C11138" s="71" t="s">
        <v>14</v>
      </c>
      <c r="D11138" s="72">
        <v>1396.94</v>
      </c>
    </row>
    <row r="11139" spans="1:4" x14ac:dyDescent="0.25">
      <c r="A11139" s="71">
        <v>1612</v>
      </c>
      <c r="B11139" s="70" t="s">
        <v>10457</v>
      </c>
      <c r="C11139" s="71" t="s">
        <v>14</v>
      </c>
      <c r="D11139" s="72">
        <v>183.99</v>
      </c>
    </row>
    <row r="11140" spans="1:4" x14ac:dyDescent="0.25">
      <c r="A11140" s="71">
        <v>1618</v>
      </c>
      <c r="B11140" s="70" t="s">
        <v>10458</v>
      </c>
      <c r="C11140" s="71" t="s">
        <v>14</v>
      </c>
      <c r="D11140" s="72">
        <v>1919.6</v>
      </c>
    </row>
    <row r="11141" spans="1:4" x14ac:dyDescent="0.25">
      <c r="A11141" s="71">
        <v>14211</v>
      </c>
      <c r="B11141" s="70" t="s">
        <v>10459</v>
      </c>
      <c r="C11141" s="71" t="s">
        <v>14</v>
      </c>
      <c r="D11141" s="72">
        <v>51.73</v>
      </c>
    </row>
    <row r="11142" spans="1:4" x14ac:dyDescent="0.25">
      <c r="A11142" s="71">
        <v>43657</v>
      </c>
      <c r="B11142" s="70" t="s">
        <v>10460</v>
      </c>
      <c r="C11142" s="71" t="s">
        <v>16</v>
      </c>
      <c r="D11142" s="72">
        <v>10.19</v>
      </c>
    </row>
    <row r="11143" spans="1:4" x14ac:dyDescent="0.25">
      <c r="A11143" s="71">
        <v>38200</v>
      </c>
      <c r="B11143" s="70" t="s">
        <v>10461</v>
      </c>
      <c r="C11143" s="71" t="s">
        <v>10462</v>
      </c>
      <c r="D11143" s="72">
        <v>438.94</v>
      </c>
    </row>
    <row r="11144" spans="1:4" x14ac:dyDescent="0.25">
      <c r="A11144" s="71">
        <v>39269</v>
      </c>
      <c r="B11144" s="70" t="s">
        <v>10463</v>
      </c>
      <c r="C11144" s="71" t="s">
        <v>16</v>
      </c>
      <c r="D11144" s="72">
        <v>1.42</v>
      </c>
    </row>
    <row r="11145" spans="1:4" x14ac:dyDescent="0.25">
      <c r="A11145" s="71">
        <v>11889</v>
      </c>
      <c r="B11145" s="70" t="s">
        <v>10464</v>
      </c>
      <c r="C11145" s="71" t="s">
        <v>16</v>
      </c>
      <c r="D11145" s="72">
        <v>1.95</v>
      </c>
    </row>
    <row r="11146" spans="1:4" x14ac:dyDescent="0.25">
      <c r="A11146" s="71">
        <v>39270</v>
      </c>
      <c r="B11146" s="70" t="s">
        <v>10465</v>
      </c>
      <c r="C11146" s="71" t="s">
        <v>16</v>
      </c>
      <c r="D11146" s="72">
        <v>2.5299999999999998</v>
      </c>
    </row>
    <row r="11147" spans="1:4" x14ac:dyDescent="0.25">
      <c r="A11147" s="71">
        <v>11890</v>
      </c>
      <c r="B11147" s="70" t="s">
        <v>10466</v>
      </c>
      <c r="C11147" s="71" t="s">
        <v>16</v>
      </c>
      <c r="D11147" s="72">
        <v>3.44</v>
      </c>
    </row>
    <row r="11148" spans="1:4" x14ac:dyDescent="0.25">
      <c r="A11148" s="71">
        <v>11891</v>
      </c>
      <c r="B11148" s="70" t="s">
        <v>10467</v>
      </c>
      <c r="C11148" s="71" t="s">
        <v>16</v>
      </c>
      <c r="D11148" s="72">
        <v>5.59</v>
      </c>
    </row>
    <row r="11149" spans="1:4" x14ac:dyDescent="0.25">
      <c r="A11149" s="71">
        <v>11892</v>
      </c>
      <c r="B11149" s="70" t="s">
        <v>10468</v>
      </c>
      <c r="C11149" s="71" t="s">
        <v>16</v>
      </c>
      <c r="D11149" s="72">
        <v>9.1300000000000008</v>
      </c>
    </row>
    <row r="11150" spans="1:4" x14ac:dyDescent="0.25">
      <c r="A11150" s="71">
        <v>37601</v>
      </c>
      <c r="B11150" s="70" t="s">
        <v>10469</v>
      </c>
      <c r="C11150" s="71" t="s">
        <v>16</v>
      </c>
      <c r="D11150" s="72"/>
    </row>
    <row r="11151" spans="1:4" x14ac:dyDescent="0.25">
      <c r="A11151" s="71">
        <v>1634</v>
      </c>
      <c r="B11151" s="70" t="s">
        <v>10470</v>
      </c>
      <c r="C11151" s="71" t="s">
        <v>16</v>
      </c>
      <c r="D11151" s="72"/>
    </row>
    <row r="11152" spans="1:4" x14ac:dyDescent="0.25">
      <c r="A11152" s="71">
        <v>44274</v>
      </c>
      <c r="B11152" s="70" t="s">
        <v>10471</v>
      </c>
      <c r="C11152" s="71" t="s">
        <v>14</v>
      </c>
      <c r="D11152" s="72">
        <v>710.44</v>
      </c>
    </row>
    <row r="11153" spans="1:4" x14ac:dyDescent="0.25">
      <c r="A11153" s="71">
        <v>5086</v>
      </c>
      <c r="B11153" s="70" t="s">
        <v>10472</v>
      </c>
      <c r="C11153" s="71" t="s">
        <v>66</v>
      </c>
      <c r="D11153" s="72">
        <v>38.15</v>
      </c>
    </row>
    <row r="11154" spans="1:4" x14ac:dyDescent="0.25">
      <c r="A11154" s="71">
        <v>45244</v>
      </c>
      <c r="B11154" s="70" t="s">
        <v>19629</v>
      </c>
      <c r="C11154" s="71" t="s">
        <v>14</v>
      </c>
      <c r="D11154" s="72">
        <v>85.25</v>
      </c>
    </row>
    <row r="11155" spans="1:4" x14ac:dyDescent="0.25">
      <c r="A11155" s="71">
        <v>11280</v>
      </c>
      <c r="B11155" s="70" t="s">
        <v>10473</v>
      </c>
      <c r="C11155" s="71" t="s">
        <v>14</v>
      </c>
      <c r="D11155" s="72">
        <v>14354.37</v>
      </c>
    </row>
    <row r="11156" spans="1:4" x14ac:dyDescent="0.25">
      <c r="A11156" s="71">
        <v>40519</v>
      </c>
      <c r="B11156" s="70" t="s">
        <v>10474</v>
      </c>
      <c r="C11156" s="71" t="s">
        <v>14</v>
      </c>
      <c r="D11156" s="72">
        <v>118332.49</v>
      </c>
    </row>
    <row r="11157" spans="1:4" x14ac:dyDescent="0.25">
      <c r="A11157" s="71">
        <v>3446</v>
      </c>
      <c r="B11157" s="70" t="s">
        <v>10475</v>
      </c>
      <c r="C11157" s="71" t="s">
        <v>14</v>
      </c>
      <c r="D11157" s="72">
        <v>37.549999999999997</v>
      </c>
    </row>
    <row r="11158" spans="1:4" x14ac:dyDescent="0.25">
      <c r="A11158" s="71">
        <v>3445</v>
      </c>
      <c r="B11158" s="70" t="s">
        <v>10476</v>
      </c>
      <c r="C11158" s="71" t="s">
        <v>14</v>
      </c>
      <c r="D11158" s="72">
        <v>30.65</v>
      </c>
    </row>
    <row r="11159" spans="1:4" x14ac:dyDescent="0.25">
      <c r="A11159" s="71">
        <v>3444</v>
      </c>
      <c r="B11159" s="70" t="s">
        <v>10477</v>
      </c>
      <c r="C11159" s="71" t="s">
        <v>14</v>
      </c>
      <c r="D11159" s="72">
        <v>18.87</v>
      </c>
    </row>
    <row r="11160" spans="1:4" x14ac:dyDescent="0.25">
      <c r="A11160" s="71">
        <v>3441</v>
      </c>
      <c r="B11160" s="70" t="s">
        <v>10478</v>
      </c>
      <c r="C11160" s="71" t="s">
        <v>14</v>
      </c>
      <c r="D11160" s="72">
        <v>8.65</v>
      </c>
    </row>
    <row r="11161" spans="1:4" x14ac:dyDescent="0.25">
      <c r="A11161" s="71">
        <v>12402</v>
      </c>
      <c r="B11161" s="70" t="s">
        <v>10479</v>
      </c>
      <c r="C11161" s="71" t="s">
        <v>14</v>
      </c>
      <c r="D11161" s="72">
        <v>105.54</v>
      </c>
    </row>
    <row r="11162" spans="1:4" x14ac:dyDescent="0.25">
      <c r="A11162" s="71">
        <v>3447</v>
      </c>
      <c r="B11162" s="70" t="s">
        <v>10480</v>
      </c>
      <c r="C11162" s="71" t="s">
        <v>14</v>
      </c>
      <c r="D11162" s="72">
        <v>54.6</v>
      </c>
    </row>
    <row r="11163" spans="1:4" x14ac:dyDescent="0.25">
      <c r="A11163" s="71">
        <v>3448</v>
      </c>
      <c r="B11163" s="70" t="s">
        <v>10481</v>
      </c>
      <c r="C11163" s="71" t="s">
        <v>14</v>
      </c>
      <c r="D11163" s="72">
        <v>154.30000000000001</v>
      </c>
    </row>
    <row r="11164" spans="1:4" x14ac:dyDescent="0.25">
      <c r="A11164" s="71">
        <v>3442</v>
      </c>
      <c r="B11164" s="70" t="s">
        <v>10482</v>
      </c>
      <c r="C11164" s="71" t="s">
        <v>14</v>
      </c>
      <c r="D11164" s="72">
        <v>12.94</v>
      </c>
    </row>
    <row r="11165" spans="1:4" x14ac:dyDescent="0.25">
      <c r="A11165" s="71">
        <v>3449</v>
      </c>
      <c r="B11165" s="70" t="s">
        <v>10483</v>
      </c>
      <c r="C11165" s="71" t="s">
        <v>14</v>
      </c>
      <c r="D11165" s="72">
        <v>270.37</v>
      </c>
    </row>
    <row r="11166" spans="1:4" x14ac:dyDescent="0.25">
      <c r="A11166" s="71">
        <v>37438</v>
      </c>
      <c r="B11166" s="70" t="s">
        <v>10484</v>
      </c>
      <c r="C11166" s="71" t="s">
        <v>14</v>
      </c>
      <c r="D11166" s="72"/>
    </row>
    <row r="11167" spans="1:4" x14ac:dyDescent="0.25">
      <c r="A11167" s="71">
        <v>37439</v>
      </c>
      <c r="B11167" s="70" t="s">
        <v>10485</v>
      </c>
      <c r="C11167" s="71" t="s">
        <v>14</v>
      </c>
      <c r="D11167" s="72"/>
    </row>
    <row r="11168" spans="1:4" x14ac:dyDescent="0.25">
      <c r="A11168" s="71">
        <v>37435</v>
      </c>
      <c r="B11168" s="70" t="s">
        <v>10486</v>
      </c>
      <c r="C11168" s="71" t="s">
        <v>14</v>
      </c>
      <c r="D11168" s="72"/>
    </row>
    <row r="11169" spans="1:4" x14ac:dyDescent="0.25">
      <c r="A11169" s="71">
        <v>37436</v>
      </c>
      <c r="B11169" s="70" t="s">
        <v>10487</v>
      </c>
      <c r="C11169" s="71" t="s">
        <v>14</v>
      </c>
      <c r="D11169" s="72"/>
    </row>
    <row r="11170" spans="1:4" x14ac:dyDescent="0.25">
      <c r="A11170" s="71">
        <v>37437</v>
      </c>
      <c r="B11170" s="70" t="s">
        <v>10488</v>
      </c>
      <c r="C11170" s="71" t="s">
        <v>14</v>
      </c>
      <c r="D11170" s="72"/>
    </row>
    <row r="11171" spans="1:4" x14ac:dyDescent="0.25">
      <c r="A11171" s="71">
        <v>3473</v>
      </c>
      <c r="B11171" s="70" t="s">
        <v>10489</v>
      </c>
      <c r="C11171" s="71" t="s">
        <v>14</v>
      </c>
      <c r="D11171" s="72">
        <v>42.45</v>
      </c>
    </row>
    <row r="11172" spans="1:4" x14ac:dyDescent="0.25">
      <c r="A11172" s="71">
        <v>3474</v>
      </c>
      <c r="B11172" s="70" t="s">
        <v>10490</v>
      </c>
      <c r="C11172" s="71" t="s">
        <v>14</v>
      </c>
      <c r="D11172" s="72">
        <v>34.99</v>
      </c>
    </row>
    <row r="11173" spans="1:4" x14ac:dyDescent="0.25">
      <c r="A11173" s="71">
        <v>3443</v>
      </c>
      <c r="B11173" s="70" t="s">
        <v>10491</v>
      </c>
      <c r="C11173" s="71" t="s">
        <v>14</v>
      </c>
      <c r="D11173" s="72">
        <v>21.77</v>
      </c>
    </row>
    <row r="11174" spans="1:4" x14ac:dyDescent="0.25">
      <c r="A11174" s="71">
        <v>3450</v>
      </c>
      <c r="B11174" s="70" t="s">
        <v>10492</v>
      </c>
      <c r="C11174" s="71" t="s">
        <v>14</v>
      </c>
      <c r="D11174" s="72">
        <v>10.14</v>
      </c>
    </row>
    <row r="11175" spans="1:4" x14ac:dyDescent="0.25">
      <c r="A11175" s="71">
        <v>3453</v>
      </c>
      <c r="B11175" s="70" t="s">
        <v>10493</v>
      </c>
      <c r="C11175" s="71" t="s">
        <v>14</v>
      </c>
      <c r="D11175" s="72">
        <v>123.91</v>
      </c>
    </row>
    <row r="11176" spans="1:4" x14ac:dyDescent="0.25">
      <c r="A11176" s="71">
        <v>3452</v>
      </c>
      <c r="B11176" s="70" t="s">
        <v>10494</v>
      </c>
      <c r="C11176" s="71" t="s">
        <v>14</v>
      </c>
      <c r="D11176" s="72">
        <v>61.16</v>
      </c>
    </row>
    <row r="11177" spans="1:4" x14ac:dyDescent="0.25">
      <c r="A11177" s="71">
        <v>3454</v>
      </c>
      <c r="B11177" s="70" t="s">
        <v>10495</v>
      </c>
      <c r="C11177" s="71" t="s">
        <v>14</v>
      </c>
      <c r="D11177" s="72">
        <v>188.47</v>
      </c>
    </row>
    <row r="11178" spans="1:4" x14ac:dyDescent="0.25">
      <c r="A11178" s="71">
        <v>3451</v>
      </c>
      <c r="B11178" s="70" t="s">
        <v>10496</v>
      </c>
      <c r="C11178" s="71" t="s">
        <v>14</v>
      </c>
      <c r="D11178" s="72">
        <v>12.13</v>
      </c>
    </row>
    <row r="11179" spans="1:4" x14ac:dyDescent="0.25">
      <c r="A11179" s="71">
        <v>3458</v>
      </c>
      <c r="B11179" s="70" t="s">
        <v>10497</v>
      </c>
      <c r="C11179" s="71" t="s">
        <v>14</v>
      </c>
      <c r="D11179" s="72">
        <v>34.03</v>
      </c>
    </row>
    <row r="11180" spans="1:4" x14ac:dyDescent="0.25">
      <c r="A11180" s="71">
        <v>3457</v>
      </c>
      <c r="B11180" s="70" t="s">
        <v>10498</v>
      </c>
      <c r="C11180" s="71" t="s">
        <v>14</v>
      </c>
      <c r="D11180" s="72">
        <v>25.55</v>
      </c>
    </row>
    <row r="11181" spans="1:4" x14ac:dyDescent="0.25">
      <c r="A11181" s="71">
        <v>3472</v>
      </c>
      <c r="B11181" s="70" t="s">
        <v>10499</v>
      </c>
      <c r="C11181" s="71" t="s">
        <v>14</v>
      </c>
      <c r="D11181" s="72">
        <v>16.3</v>
      </c>
    </row>
    <row r="11182" spans="1:4" x14ac:dyDescent="0.25">
      <c r="A11182" s="71">
        <v>3455</v>
      </c>
      <c r="B11182" s="70" t="s">
        <v>10500</v>
      </c>
      <c r="C11182" s="71" t="s">
        <v>14</v>
      </c>
      <c r="D11182" s="72">
        <v>7.25</v>
      </c>
    </row>
    <row r="11183" spans="1:4" x14ac:dyDescent="0.25">
      <c r="A11183" s="71">
        <v>3470</v>
      </c>
      <c r="B11183" s="70" t="s">
        <v>10501</v>
      </c>
      <c r="C11183" s="71" t="s">
        <v>14</v>
      </c>
      <c r="D11183" s="72">
        <v>95.02</v>
      </c>
    </row>
    <row r="11184" spans="1:4" x14ac:dyDescent="0.25">
      <c r="A11184" s="71">
        <v>3471</v>
      </c>
      <c r="B11184" s="70" t="s">
        <v>10502</v>
      </c>
      <c r="C11184" s="71" t="s">
        <v>14</v>
      </c>
      <c r="D11184" s="72">
        <v>52.21</v>
      </c>
    </row>
    <row r="11185" spans="1:4" x14ac:dyDescent="0.25">
      <c r="A11185" s="71">
        <v>3459</v>
      </c>
      <c r="B11185" s="70" t="s">
        <v>10503</v>
      </c>
      <c r="C11185" s="71" t="s">
        <v>14</v>
      </c>
      <c r="D11185" s="72">
        <v>134.02000000000001</v>
      </c>
    </row>
    <row r="11186" spans="1:4" x14ac:dyDescent="0.25">
      <c r="A11186" s="71">
        <v>3456</v>
      </c>
      <c r="B11186" s="70" t="s">
        <v>10504</v>
      </c>
      <c r="C11186" s="71" t="s">
        <v>14</v>
      </c>
      <c r="D11186" s="72">
        <v>10.85</v>
      </c>
    </row>
    <row r="11187" spans="1:4" x14ac:dyDescent="0.25">
      <c r="A11187" s="71">
        <v>3469</v>
      </c>
      <c r="B11187" s="70" t="s">
        <v>10505</v>
      </c>
      <c r="C11187" s="71" t="s">
        <v>14</v>
      </c>
      <c r="D11187" s="72">
        <v>254.88</v>
      </c>
    </row>
    <row r="11188" spans="1:4" x14ac:dyDescent="0.25">
      <c r="A11188" s="71">
        <v>3460</v>
      </c>
      <c r="B11188" s="70" t="s">
        <v>10506</v>
      </c>
      <c r="C11188" s="71" t="s">
        <v>14</v>
      </c>
      <c r="D11188" s="72">
        <v>371.9</v>
      </c>
    </row>
    <row r="11189" spans="1:4" x14ac:dyDescent="0.25">
      <c r="A11189" s="71">
        <v>3461</v>
      </c>
      <c r="B11189" s="70" t="s">
        <v>10507</v>
      </c>
      <c r="C11189" s="71" t="s">
        <v>14</v>
      </c>
      <c r="D11189" s="72">
        <v>950.56</v>
      </c>
    </row>
    <row r="11190" spans="1:4" x14ac:dyDescent="0.25">
      <c r="A11190" s="71">
        <v>37433</v>
      </c>
      <c r="B11190" s="70" t="s">
        <v>10508</v>
      </c>
      <c r="C11190" s="71" t="s">
        <v>14</v>
      </c>
      <c r="D11190" s="72"/>
    </row>
    <row r="11191" spans="1:4" x14ac:dyDescent="0.25">
      <c r="A11191" s="71">
        <v>37430</v>
      </c>
      <c r="B11191" s="70" t="s">
        <v>10509</v>
      </c>
      <c r="C11191" s="71" t="s">
        <v>14</v>
      </c>
      <c r="D11191" s="72"/>
    </row>
    <row r="11192" spans="1:4" x14ac:dyDescent="0.25">
      <c r="A11192" s="71">
        <v>37434</v>
      </c>
      <c r="B11192" s="70" t="s">
        <v>10510</v>
      </c>
      <c r="C11192" s="71" t="s">
        <v>14</v>
      </c>
      <c r="D11192" s="72"/>
    </row>
    <row r="11193" spans="1:4" x14ac:dyDescent="0.25">
      <c r="A11193" s="71">
        <v>37431</v>
      </c>
      <c r="B11193" s="70" t="s">
        <v>10511</v>
      </c>
      <c r="C11193" s="71" t="s">
        <v>14</v>
      </c>
      <c r="D11193" s="72"/>
    </row>
    <row r="11194" spans="1:4" x14ac:dyDescent="0.25">
      <c r="A11194" s="71">
        <v>37432</v>
      </c>
      <c r="B11194" s="70" t="s">
        <v>10512</v>
      </c>
      <c r="C11194" s="71" t="s">
        <v>14</v>
      </c>
      <c r="D11194" s="72"/>
    </row>
    <row r="11195" spans="1:4" x14ac:dyDescent="0.25">
      <c r="A11195" s="71">
        <v>39869</v>
      </c>
      <c r="B11195" s="70" t="s">
        <v>10513</v>
      </c>
      <c r="C11195" s="71" t="s">
        <v>14</v>
      </c>
      <c r="D11195" s="72"/>
    </row>
    <row r="11196" spans="1:4" x14ac:dyDescent="0.25">
      <c r="A11196" s="71">
        <v>39870</v>
      </c>
      <c r="B11196" s="70" t="s">
        <v>10514</v>
      </c>
      <c r="C11196" s="71" t="s">
        <v>14</v>
      </c>
      <c r="D11196" s="72"/>
    </row>
    <row r="11197" spans="1:4" x14ac:dyDescent="0.25">
      <c r="A11197" s="71">
        <v>39871</v>
      </c>
      <c r="B11197" s="70" t="s">
        <v>10515</v>
      </c>
      <c r="C11197" s="71" t="s">
        <v>14</v>
      </c>
      <c r="D11197" s="72"/>
    </row>
    <row r="11198" spans="1:4" x14ac:dyDescent="0.25">
      <c r="A11198" s="71">
        <v>12722</v>
      </c>
      <c r="B11198" s="70" t="s">
        <v>10516</v>
      </c>
      <c r="C11198" s="71" t="s">
        <v>14</v>
      </c>
      <c r="D11198" s="72"/>
    </row>
    <row r="11199" spans="1:4" x14ac:dyDescent="0.25">
      <c r="A11199" s="71">
        <v>12714</v>
      </c>
      <c r="B11199" s="70" t="s">
        <v>10517</v>
      </c>
      <c r="C11199" s="71" t="s">
        <v>14</v>
      </c>
      <c r="D11199" s="72"/>
    </row>
    <row r="11200" spans="1:4" x14ac:dyDescent="0.25">
      <c r="A11200" s="71">
        <v>12715</v>
      </c>
      <c r="B11200" s="70" t="s">
        <v>10518</v>
      </c>
      <c r="C11200" s="71" t="s">
        <v>14</v>
      </c>
      <c r="D11200" s="72"/>
    </row>
    <row r="11201" spans="1:4" x14ac:dyDescent="0.25">
      <c r="A11201" s="71">
        <v>12716</v>
      </c>
      <c r="B11201" s="70" t="s">
        <v>10519</v>
      </c>
      <c r="C11201" s="71" t="s">
        <v>14</v>
      </c>
      <c r="D11201" s="72"/>
    </row>
    <row r="11202" spans="1:4" x14ac:dyDescent="0.25">
      <c r="A11202" s="71">
        <v>12717</v>
      </c>
      <c r="B11202" s="70" t="s">
        <v>10520</v>
      </c>
      <c r="C11202" s="71" t="s">
        <v>14</v>
      </c>
      <c r="D11202" s="72"/>
    </row>
    <row r="11203" spans="1:4" x14ac:dyDescent="0.25">
      <c r="A11203" s="71">
        <v>12718</v>
      </c>
      <c r="B11203" s="70" t="s">
        <v>10521</v>
      </c>
      <c r="C11203" s="71" t="s">
        <v>14</v>
      </c>
      <c r="D11203" s="72"/>
    </row>
    <row r="11204" spans="1:4" x14ac:dyDescent="0.25">
      <c r="A11204" s="71">
        <v>12719</v>
      </c>
      <c r="B11204" s="70" t="s">
        <v>10522</v>
      </c>
      <c r="C11204" s="71" t="s">
        <v>14</v>
      </c>
      <c r="D11204" s="72"/>
    </row>
    <row r="11205" spans="1:4" x14ac:dyDescent="0.25">
      <c r="A11205" s="71">
        <v>12720</v>
      </c>
      <c r="B11205" s="70" t="s">
        <v>10523</v>
      </c>
      <c r="C11205" s="71" t="s">
        <v>14</v>
      </c>
      <c r="D11205" s="72"/>
    </row>
    <row r="11206" spans="1:4" x14ac:dyDescent="0.25">
      <c r="A11206" s="71">
        <v>12721</v>
      </c>
      <c r="B11206" s="70" t="s">
        <v>10524</v>
      </c>
      <c r="C11206" s="71" t="s">
        <v>14</v>
      </c>
      <c r="D11206" s="72"/>
    </row>
    <row r="11207" spans="1:4" x14ac:dyDescent="0.25">
      <c r="A11207" s="71">
        <v>3468</v>
      </c>
      <c r="B11207" s="70" t="s">
        <v>10525</v>
      </c>
      <c r="C11207" s="71" t="s">
        <v>14</v>
      </c>
      <c r="D11207" s="72">
        <v>44.42</v>
      </c>
    </row>
    <row r="11208" spans="1:4" x14ac:dyDescent="0.25">
      <c r="A11208" s="71">
        <v>3465</v>
      </c>
      <c r="B11208" s="70" t="s">
        <v>10526</v>
      </c>
      <c r="C11208" s="71" t="s">
        <v>14</v>
      </c>
      <c r="D11208" s="72">
        <v>44.4</v>
      </c>
    </row>
    <row r="11209" spans="1:4" x14ac:dyDescent="0.25">
      <c r="A11209" s="71">
        <v>12403</v>
      </c>
      <c r="B11209" s="70" t="s">
        <v>10527</v>
      </c>
      <c r="C11209" s="71" t="s">
        <v>14</v>
      </c>
      <c r="D11209" s="72">
        <v>31.65</v>
      </c>
    </row>
    <row r="11210" spans="1:4" x14ac:dyDescent="0.25">
      <c r="A11210" s="71">
        <v>3463</v>
      </c>
      <c r="B11210" s="70" t="s">
        <v>10528</v>
      </c>
      <c r="C11210" s="71" t="s">
        <v>14</v>
      </c>
      <c r="D11210" s="72">
        <v>18.489999999999998</v>
      </c>
    </row>
    <row r="11211" spans="1:4" x14ac:dyDescent="0.25">
      <c r="A11211" s="71">
        <v>3464</v>
      </c>
      <c r="B11211" s="70" t="s">
        <v>10529</v>
      </c>
      <c r="C11211" s="71" t="s">
        <v>14</v>
      </c>
      <c r="D11211" s="72">
        <v>18.489999999999998</v>
      </c>
    </row>
    <row r="11212" spans="1:4" x14ac:dyDescent="0.25">
      <c r="A11212" s="71">
        <v>3466</v>
      </c>
      <c r="B11212" s="70" t="s">
        <v>10530</v>
      </c>
      <c r="C11212" s="71" t="s">
        <v>14</v>
      </c>
      <c r="D11212" s="72">
        <v>112.77</v>
      </c>
    </row>
    <row r="11213" spans="1:4" x14ac:dyDescent="0.25">
      <c r="A11213" s="71">
        <v>3467</v>
      </c>
      <c r="B11213" s="70" t="s">
        <v>10531</v>
      </c>
      <c r="C11213" s="71" t="s">
        <v>14</v>
      </c>
      <c r="D11213" s="72">
        <v>63.69</v>
      </c>
    </row>
    <row r="11214" spans="1:4" x14ac:dyDescent="0.25">
      <c r="A11214" s="71">
        <v>3462</v>
      </c>
      <c r="B11214" s="70" t="s">
        <v>10532</v>
      </c>
      <c r="C11214" s="71" t="s">
        <v>14</v>
      </c>
      <c r="D11214" s="72">
        <v>12.2</v>
      </c>
    </row>
    <row r="11215" spans="1:4" x14ac:dyDescent="0.25">
      <c r="A11215" s="71">
        <v>37416</v>
      </c>
      <c r="B11215" s="70" t="s">
        <v>10533</v>
      </c>
      <c r="C11215" s="71" t="s">
        <v>14</v>
      </c>
      <c r="D11215" s="72"/>
    </row>
    <row r="11216" spans="1:4" x14ac:dyDescent="0.25">
      <c r="A11216" s="71">
        <v>37417</v>
      </c>
      <c r="B11216" s="70" t="s">
        <v>10534</v>
      </c>
      <c r="C11216" s="71" t="s">
        <v>14</v>
      </c>
      <c r="D11216" s="72"/>
    </row>
    <row r="11217" spans="1:4" x14ac:dyDescent="0.25">
      <c r="A11217" s="71">
        <v>37413</v>
      </c>
      <c r="B11217" s="70" t="s">
        <v>10535</v>
      </c>
      <c r="C11217" s="71" t="s">
        <v>14</v>
      </c>
      <c r="D11217" s="72"/>
    </row>
    <row r="11218" spans="1:4" x14ac:dyDescent="0.25">
      <c r="A11218" s="71">
        <v>37414</v>
      </c>
      <c r="B11218" s="70" t="s">
        <v>10536</v>
      </c>
      <c r="C11218" s="71" t="s">
        <v>14</v>
      </c>
      <c r="D11218" s="72"/>
    </row>
    <row r="11219" spans="1:4" x14ac:dyDescent="0.25">
      <c r="A11219" s="71">
        <v>37415</v>
      </c>
      <c r="B11219" s="70" t="s">
        <v>10537</v>
      </c>
      <c r="C11219" s="71" t="s">
        <v>14</v>
      </c>
      <c r="D11219" s="72"/>
    </row>
    <row r="11220" spans="1:4" x14ac:dyDescent="0.25">
      <c r="A11220" s="71">
        <v>43590</v>
      </c>
      <c r="B11220" s="70" t="s">
        <v>10538</v>
      </c>
      <c r="C11220" s="71" t="s">
        <v>14</v>
      </c>
      <c r="D11220" s="72">
        <v>177.38</v>
      </c>
    </row>
    <row r="11221" spans="1:4" x14ac:dyDescent="0.25">
      <c r="A11221" s="71">
        <v>43589</v>
      </c>
      <c r="B11221" s="70" t="s">
        <v>10539</v>
      </c>
      <c r="C11221" s="71" t="s">
        <v>14</v>
      </c>
      <c r="D11221" s="72">
        <v>32.090000000000003</v>
      </c>
    </row>
    <row r="11222" spans="1:4" x14ac:dyDescent="0.25">
      <c r="A11222" s="71">
        <v>34519</v>
      </c>
      <c r="B11222" s="70" t="s">
        <v>10540</v>
      </c>
      <c r="C11222" s="71" t="s">
        <v>14</v>
      </c>
      <c r="D11222" s="72">
        <v>110.16</v>
      </c>
    </row>
    <row r="11223" spans="1:4" x14ac:dyDescent="0.25">
      <c r="A11223" s="71">
        <v>1649</v>
      </c>
      <c r="B11223" s="70" t="s">
        <v>10541</v>
      </c>
      <c r="C11223" s="71" t="s">
        <v>14</v>
      </c>
      <c r="D11223" s="72">
        <v>80.25</v>
      </c>
    </row>
    <row r="11224" spans="1:4" x14ac:dyDescent="0.25">
      <c r="A11224" s="71">
        <v>1653</v>
      </c>
      <c r="B11224" s="70" t="s">
        <v>10542</v>
      </c>
      <c r="C11224" s="71" t="s">
        <v>14</v>
      </c>
      <c r="D11224" s="72">
        <v>62.86</v>
      </c>
    </row>
    <row r="11225" spans="1:4" x14ac:dyDescent="0.25">
      <c r="A11225" s="71">
        <v>1648</v>
      </c>
      <c r="B11225" s="70" t="s">
        <v>10543</v>
      </c>
      <c r="C11225" s="71" t="s">
        <v>14</v>
      </c>
      <c r="D11225" s="72">
        <v>43.22</v>
      </c>
    </row>
    <row r="11226" spans="1:4" x14ac:dyDescent="0.25">
      <c r="A11226" s="71">
        <v>1647</v>
      </c>
      <c r="B11226" s="70" t="s">
        <v>10544</v>
      </c>
      <c r="C11226" s="71" t="s">
        <v>14</v>
      </c>
      <c r="D11226" s="72">
        <v>22.51</v>
      </c>
    </row>
    <row r="11227" spans="1:4" x14ac:dyDescent="0.25">
      <c r="A11227" s="71">
        <v>1651</v>
      </c>
      <c r="B11227" s="70" t="s">
        <v>10545</v>
      </c>
      <c r="C11227" s="71" t="s">
        <v>14</v>
      </c>
      <c r="D11227" s="72">
        <v>200.5</v>
      </c>
    </row>
    <row r="11228" spans="1:4" x14ac:dyDescent="0.25">
      <c r="A11228" s="71">
        <v>1650</v>
      </c>
      <c r="B11228" s="70" t="s">
        <v>10546</v>
      </c>
      <c r="C11228" s="71" t="s">
        <v>14</v>
      </c>
      <c r="D11228" s="72">
        <v>110.82</v>
      </c>
    </row>
    <row r="11229" spans="1:4" x14ac:dyDescent="0.25">
      <c r="A11229" s="71">
        <v>1652</v>
      </c>
      <c r="B11229" s="70" t="s">
        <v>10547</v>
      </c>
      <c r="C11229" s="71" t="s">
        <v>14</v>
      </c>
      <c r="D11229" s="72">
        <v>287.77</v>
      </c>
    </row>
    <row r="11230" spans="1:4" x14ac:dyDescent="0.25">
      <c r="A11230" s="71">
        <v>1654</v>
      </c>
      <c r="B11230" s="70" t="s">
        <v>10548</v>
      </c>
      <c r="C11230" s="71" t="s">
        <v>14</v>
      </c>
      <c r="D11230" s="72">
        <v>30.89</v>
      </c>
    </row>
    <row r="11231" spans="1:4" x14ac:dyDescent="0.25">
      <c r="A11231" s="71">
        <v>10510</v>
      </c>
      <c r="B11231" s="70" t="s">
        <v>10549</v>
      </c>
      <c r="C11231" s="71" t="s">
        <v>14</v>
      </c>
      <c r="D11231" s="72">
        <v>225.48</v>
      </c>
    </row>
    <row r="11232" spans="1:4" x14ac:dyDescent="0.25">
      <c r="A11232" s="71">
        <v>1744</v>
      </c>
      <c r="B11232" s="70" t="s">
        <v>19630</v>
      </c>
      <c r="C11232" s="71" t="s">
        <v>14</v>
      </c>
      <c r="D11232" s="72">
        <v>140.61000000000001</v>
      </c>
    </row>
    <row r="11233" spans="1:4" x14ac:dyDescent="0.25">
      <c r="A11233" s="71">
        <v>1743</v>
      </c>
      <c r="B11233" s="70" t="s">
        <v>19631</v>
      </c>
      <c r="C11233" s="71" t="s">
        <v>14</v>
      </c>
      <c r="D11233" s="72">
        <v>184.65</v>
      </c>
    </row>
    <row r="11234" spans="1:4" x14ac:dyDescent="0.25">
      <c r="A11234" s="71">
        <v>1747</v>
      </c>
      <c r="B11234" s="70" t="s">
        <v>19632</v>
      </c>
      <c r="C11234" s="71" t="s">
        <v>14</v>
      </c>
      <c r="D11234" s="72">
        <v>203.01</v>
      </c>
    </row>
    <row r="11235" spans="1:4" x14ac:dyDescent="0.25">
      <c r="A11235" s="71">
        <v>39640</v>
      </c>
      <c r="B11235" s="70" t="s">
        <v>10550</v>
      </c>
      <c r="C11235" s="71" t="s">
        <v>14</v>
      </c>
      <c r="D11235" s="72">
        <v>12.83</v>
      </c>
    </row>
    <row r="11236" spans="1:4" x14ac:dyDescent="0.25">
      <c r="A11236" s="71">
        <v>7216</v>
      </c>
      <c r="B11236" s="70" t="s">
        <v>10551</v>
      </c>
      <c r="C11236" s="71" t="s">
        <v>14</v>
      </c>
      <c r="D11236" s="72">
        <v>68.900000000000006</v>
      </c>
    </row>
    <row r="11237" spans="1:4" x14ac:dyDescent="0.25">
      <c r="A11237" s="71">
        <v>20235</v>
      </c>
      <c r="B11237" s="70" t="s">
        <v>10552</v>
      </c>
      <c r="C11237" s="71" t="s">
        <v>14</v>
      </c>
      <c r="D11237" s="72">
        <v>55.4</v>
      </c>
    </row>
    <row r="11238" spans="1:4" x14ac:dyDescent="0.25">
      <c r="A11238" s="71">
        <v>7181</v>
      </c>
      <c r="B11238" s="70" t="s">
        <v>10553</v>
      </c>
      <c r="C11238" s="71" t="s">
        <v>14</v>
      </c>
      <c r="D11238" s="72">
        <v>4.1900000000000004</v>
      </c>
    </row>
    <row r="11239" spans="1:4" x14ac:dyDescent="0.25">
      <c r="A11239" s="71">
        <v>40742</v>
      </c>
      <c r="B11239" s="70" t="s">
        <v>10554</v>
      </c>
      <c r="C11239" s="71" t="s">
        <v>14</v>
      </c>
      <c r="D11239" s="72">
        <v>13.39</v>
      </c>
    </row>
    <row r="11240" spans="1:4" x14ac:dyDescent="0.25">
      <c r="A11240" s="71">
        <v>7214</v>
      </c>
      <c r="B11240" s="70" t="s">
        <v>10555</v>
      </c>
      <c r="C11240" s="71" t="s">
        <v>14</v>
      </c>
      <c r="D11240" s="72">
        <v>67.28</v>
      </c>
    </row>
    <row r="11241" spans="1:4" x14ac:dyDescent="0.25">
      <c r="A11241" s="71">
        <v>7219</v>
      </c>
      <c r="B11241" s="70" t="s">
        <v>10556</v>
      </c>
      <c r="C11241" s="71" t="s">
        <v>14</v>
      </c>
      <c r="D11241" s="72">
        <v>59.68</v>
      </c>
    </row>
    <row r="11242" spans="1:4" x14ac:dyDescent="0.25">
      <c r="A11242" s="71">
        <v>2628</v>
      </c>
      <c r="B11242" s="70" t="s">
        <v>10557</v>
      </c>
      <c r="C11242" s="71" t="s">
        <v>14</v>
      </c>
      <c r="D11242" s="72">
        <v>170.89</v>
      </c>
    </row>
    <row r="11243" spans="1:4" x14ac:dyDescent="0.25">
      <c r="A11243" s="71">
        <v>2622</v>
      </c>
      <c r="B11243" s="70" t="s">
        <v>10558</v>
      </c>
      <c r="C11243" s="71" t="s">
        <v>14</v>
      </c>
      <c r="D11243" s="72">
        <v>4.0599999999999996</v>
      </c>
    </row>
    <row r="11244" spans="1:4" x14ac:dyDescent="0.25">
      <c r="A11244" s="71">
        <v>2623</v>
      </c>
      <c r="B11244" s="70" t="s">
        <v>10559</v>
      </c>
      <c r="C11244" s="71" t="s">
        <v>14</v>
      </c>
      <c r="D11244" s="72">
        <v>4.88</v>
      </c>
    </row>
    <row r="11245" spans="1:4" x14ac:dyDescent="0.25">
      <c r="A11245" s="71">
        <v>2624</v>
      </c>
      <c r="B11245" s="70" t="s">
        <v>10560</v>
      </c>
      <c r="C11245" s="71" t="s">
        <v>14</v>
      </c>
      <c r="D11245" s="72">
        <v>7.76</v>
      </c>
    </row>
    <row r="11246" spans="1:4" x14ac:dyDescent="0.25">
      <c r="A11246" s="71">
        <v>2625</v>
      </c>
      <c r="B11246" s="70" t="s">
        <v>10561</v>
      </c>
      <c r="C11246" s="71" t="s">
        <v>14</v>
      </c>
      <c r="D11246" s="72">
        <v>16.399999999999999</v>
      </c>
    </row>
    <row r="11247" spans="1:4" x14ac:dyDescent="0.25">
      <c r="A11247" s="71">
        <v>2626</v>
      </c>
      <c r="B11247" s="70" t="s">
        <v>10562</v>
      </c>
      <c r="C11247" s="71" t="s">
        <v>14</v>
      </c>
      <c r="D11247" s="72">
        <v>24.02</v>
      </c>
    </row>
    <row r="11248" spans="1:4" x14ac:dyDescent="0.25">
      <c r="A11248" s="71">
        <v>2630</v>
      </c>
      <c r="B11248" s="70" t="s">
        <v>10563</v>
      </c>
      <c r="C11248" s="71" t="s">
        <v>14</v>
      </c>
      <c r="D11248" s="72">
        <v>36.54</v>
      </c>
    </row>
    <row r="11249" spans="1:4" x14ac:dyDescent="0.25">
      <c r="A11249" s="71">
        <v>2627</v>
      </c>
      <c r="B11249" s="70" t="s">
        <v>10564</v>
      </c>
      <c r="C11249" s="71" t="s">
        <v>14</v>
      </c>
      <c r="D11249" s="72">
        <v>64.37</v>
      </c>
    </row>
    <row r="11250" spans="1:4" x14ac:dyDescent="0.25">
      <c r="A11250" s="71">
        <v>2629</v>
      </c>
      <c r="B11250" s="70" t="s">
        <v>10565</v>
      </c>
      <c r="C11250" s="71" t="s">
        <v>14</v>
      </c>
      <c r="D11250" s="72">
        <v>87.06</v>
      </c>
    </row>
    <row r="11251" spans="1:4" x14ac:dyDescent="0.25">
      <c r="A11251" s="71">
        <v>1880</v>
      </c>
      <c r="B11251" s="70" t="s">
        <v>10566</v>
      </c>
      <c r="C11251" s="71" t="s">
        <v>14</v>
      </c>
      <c r="D11251" s="72">
        <v>2.5</v>
      </c>
    </row>
    <row r="11252" spans="1:4" x14ac:dyDescent="0.25">
      <c r="A11252" s="71">
        <v>39274</v>
      </c>
      <c r="B11252" s="70" t="s">
        <v>10567</v>
      </c>
      <c r="C11252" s="71" t="s">
        <v>14</v>
      </c>
      <c r="D11252" s="72">
        <v>1.94</v>
      </c>
    </row>
    <row r="11253" spans="1:4" x14ac:dyDescent="0.25">
      <c r="A11253" s="71">
        <v>12033</v>
      </c>
      <c r="B11253" s="70" t="s">
        <v>10568</v>
      </c>
      <c r="C11253" s="71" t="s">
        <v>14</v>
      </c>
      <c r="D11253" s="72">
        <v>7.98</v>
      </c>
    </row>
    <row r="11254" spans="1:4" x14ac:dyDescent="0.25">
      <c r="A11254" s="71">
        <v>40408</v>
      </c>
      <c r="B11254" s="70" t="s">
        <v>10569</v>
      </c>
      <c r="C11254" s="71" t="s">
        <v>14</v>
      </c>
      <c r="D11254" s="72">
        <v>5.24</v>
      </c>
    </row>
    <row r="11255" spans="1:4" x14ac:dyDescent="0.25">
      <c r="A11255" s="71">
        <v>39276</v>
      </c>
      <c r="B11255" s="70" t="s">
        <v>10570</v>
      </c>
      <c r="C11255" s="71" t="s">
        <v>14</v>
      </c>
      <c r="D11255" s="72">
        <v>4.72</v>
      </c>
    </row>
    <row r="11256" spans="1:4" x14ac:dyDescent="0.25">
      <c r="A11256" s="71">
        <v>40409</v>
      </c>
      <c r="B11256" s="70" t="s">
        <v>10571</v>
      </c>
      <c r="C11256" s="71" t="s">
        <v>14</v>
      </c>
      <c r="D11256" s="72">
        <v>1.85</v>
      </c>
    </row>
    <row r="11257" spans="1:4" x14ac:dyDescent="0.25">
      <c r="A11257" s="71">
        <v>39277</v>
      </c>
      <c r="B11257" s="70" t="s">
        <v>10572</v>
      </c>
      <c r="C11257" s="71" t="s">
        <v>14</v>
      </c>
      <c r="D11257" s="72">
        <v>12.75</v>
      </c>
    </row>
    <row r="11258" spans="1:4" x14ac:dyDescent="0.25">
      <c r="A11258" s="71">
        <v>12034</v>
      </c>
      <c r="B11258" s="70" t="s">
        <v>10573</v>
      </c>
      <c r="C11258" s="71" t="s">
        <v>14</v>
      </c>
      <c r="D11258" s="72">
        <v>3.61</v>
      </c>
    </row>
    <row r="11259" spans="1:4" x14ac:dyDescent="0.25">
      <c r="A11259" s="71">
        <v>39879</v>
      </c>
      <c r="B11259" s="70" t="s">
        <v>10574</v>
      </c>
      <c r="C11259" s="71" t="s">
        <v>14</v>
      </c>
      <c r="D11259" s="72"/>
    </row>
    <row r="11260" spans="1:4" x14ac:dyDescent="0.25">
      <c r="A11260" s="71">
        <v>39880</v>
      </c>
      <c r="B11260" s="70" t="s">
        <v>10575</v>
      </c>
      <c r="C11260" s="71" t="s">
        <v>14</v>
      </c>
      <c r="D11260" s="72"/>
    </row>
    <row r="11261" spans="1:4" x14ac:dyDescent="0.25">
      <c r="A11261" s="71">
        <v>39881</v>
      </c>
      <c r="B11261" s="70" t="s">
        <v>10576</v>
      </c>
      <c r="C11261" s="71" t="s">
        <v>14</v>
      </c>
      <c r="D11261" s="72"/>
    </row>
    <row r="11262" spans="1:4" x14ac:dyDescent="0.25">
      <c r="A11262" s="71">
        <v>39882</v>
      </c>
      <c r="B11262" s="70" t="s">
        <v>10577</v>
      </c>
      <c r="C11262" s="71" t="s">
        <v>14</v>
      </c>
      <c r="D11262" s="72"/>
    </row>
    <row r="11263" spans="1:4" x14ac:dyDescent="0.25">
      <c r="A11263" s="71">
        <v>39883</v>
      </c>
      <c r="B11263" s="70" t="s">
        <v>10578</v>
      </c>
      <c r="C11263" s="71" t="s">
        <v>14</v>
      </c>
      <c r="D11263" s="72"/>
    </row>
    <row r="11264" spans="1:4" x14ac:dyDescent="0.25">
      <c r="A11264" s="71">
        <v>39884</v>
      </c>
      <c r="B11264" s="70" t="s">
        <v>10579</v>
      </c>
      <c r="C11264" s="71" t="s">
        <v>14</v>
      </c>
      <c r="D11264" s="72"/>
    </row>
    <row r="11265" spans="1:4" x14ac:dyDescent="0.25">
      <c r="A11265" s="71">
        <v>39885</v>
      </c>
      <c r="B11265" s="70" t="s">
        <v>10580</v>
      </c>
      <c r="C11265" s="71" t="s">
        <v>14</v>
      </c>
      <c r="D11265" s="72"/>
    </row>
    <row r="11266" spans="1:4" x14ac:dyDescent="0.25">
      <c r="A11266" s="71">
        <v>1777</v>
      </c>
      <c r="B11266" s="70" t="s">
        <v>10581</v>
      </c>
      <c r="C11266" s="71" t="s">
        <v>14</v>
      </c>
      <c r="D11266" s="72">
        <v>86.52</v>
      </c>
    </row>
    <row r="11267" spans="1:4" x14ac:dyDescent="0.25">
      <c r="A11267" s="71">
        <v>1819</v>
      </c>
      <c r="B11267" s="70" t="s">
        <v>10582</v>
      </c>
      <c r="C11267" s="71" t="s">
        <v>14</v>
      </c>
      <c r="D11267" s="72">
        <v>62.95</v>
      </c>
    </row>
    <row r="11268" spans="1:4" x14ac:dyDescent="0.25">
      <c r="A11268" s="71">
        <v>1776</v>
      </c>
      <c r="B11268" s="70" t="s">
        <v>10583</v>
      </c>
      <c r="C11268" s="71" t="s">
        <v>14</v>
      </c>
      <c r="D11268" s="72">
        <v>51.22</v>
      </c>
    </row>
    <row r="11269" spans="1:4" x14ac:dyDescent="0.25">
      <c r="A11269" s="71">
        <v>1775</v>
      </c>
      <c r="B11269" s="70" t="s">
        <v>10584</v>
      </c>
      <c r="C11269" s="71" t="s">
        <v>14</v>
      </c>
      <c r="D11269" s="72">
        <v>18.82</v>
      </c>
    </row>
    <row r="11270" spans="1:4" x14ac:dyDescent="0.25">
      <c r="A11270" s="71">
        <v>1778</v>
      </c>
      <c r="B11270" s="70" t="s">
        <v>10585</v>
      </c>
      <c r="C11270" s="71" t="s">
        <v>14</v>
      </c>
      <c r="D11270" s="72">
        <v>209.44</v>
      </c>
    </row>
    <row r="11271" spans="1:4" x14ac:dyDescent="0.25">
      <c r="A11271" s="71">
        <v>1818</v>
      </c>
      <c r="B11271" s="70" t="s">
        <v>10586</v>
      </c>
      <c r="C11271" s="71" t="s">
        <v>14</v>
      </c>
      <c r="D11271" s="72">
        <v>139.02000000000001</v>
      </c>
    </row>
    <row r="11272" spans="1:4" x14ac:dyDescent="0.25">
      <c r="A11272" s="71">
        <v>1779</v>
      </c>
      <c r="B11272" s="70" t="s">
        <v>10587</v>
      </c>
      <c r="C11272" s="71" t="s">
        <v>14</v>
      </c>
      <c r="D11272" s="72">
        <v>304.58999999999997</v>
      </c>
    </row>
    <row r="11273" spans="1:4" x14ac:dyDescent="0.25">
      <c r="A11273" s="71">
        <v>1820</v>
      </c>
      <c r="B11273" s="70" t="s">
        <v>10588</v>
      </c>
      <c r="C11273" s="71" t="s">
        <v>14</v>
      </c>
      <c r="D11273" s="72">
        <v>27.18</v>
      </c>
    </row>
    <row r="11274" spans="1:4" x14ac:dyDescent="0.25">
      <c r="A11274" s="71">
        <v>1780</v>
      </c>
      <c r="B11274" s="70" t="s">
        <v>10589</v>
      </c>
      <c r="C11274" s="71" t="s">
        <v>14</v>
      </c>
      <c r="D11274" s="72">
        <v>627.92999999999995</v>
      </c>
    </row>
    <row r="11275" spans="1:4" x14ac:dyDescent="0.25">
      <c r="A11275" s="71">
        <v>1783</v>
      </c>
      <c r="B11275" s="70" t="s">
        <v>10590</v>
      </c>
      <c r="C11275" s="71" t="s">
        <v>14</v>
      </c>
      <c r="D11275" s="72">
        <v>66.39</v>
      </c>
    </row>
    <row r="11276" spans="1:4" x14ac:dyDescent="0.25">
      <c r="A11276" s="71">
        <v>1782</v>
      </c>
      <c r="B11276" s="70" t="s">
        <v>10591</v>
      </c>
      <c r="C11276" s="71" t="s">
        <v>14</v>
      </c>
      <c r="D11276" s="72">
        <v>52.49</v>
      </c>
    </row>
    <row r="11277" spans="1:4" x14ac:dyDescent="0.25">
      <c r="A11277" s="71">
        <v>1781</v>
      </c>
      <c r="B11277" s="70" t="s">
        <v>10592</v>
      </c>
      <c r="C11277" s="71" t="s">
        <v>14</v>
      </c>
      <c r="D11277" s="72">
        <v>34.200000000000003</v>
      </c>
    </row>
    <row r="11278" spans="1:4" x14ac:dyDescent="0.25">
      <c r="A11278" s="71">
        <v>1817</v>
      </c>
      <c r="B11278" s="70" t="s">
        <v>10593</v>
      </c>
      <c r="C11278" s="71" t="s">
        <v>14</v>
      </c>
      <c r="D11278" s="72">
        <v>15.64</v>
      </c>
    </row>
    <row r="11279" spans="1:4" x14ac:dyDescent="0.25">
      <c r="A11279" s="71">
        <v>1784</v>
      </c>
      <c r="B11279" s="70" t="s">
        <v>10594</v>
      </c>
      <c r="C11279" s="71" t="s">
        <v>14</v>
      </c>
      <c r="D11279" s="72">
        <v>187.47</v>
      </c>
    </row>
    <row r="11280" spans="1:4" x14ac:dyDescent="0.25">
      <c r="A11280" s="71">
        <v>1810</v>
      </c>
      <c r="B11280" s="70" t="s">
        <v>10595</v>
      </c>
      <c r="C11280" s="71" t="s">
        <v>14</v>
      </c>
      <c r="D11280" s="72">
        <v>103.98</v>
      </c>
    </row>
    <row r="11281" spans="1:4" x14ac:dyDescent="0.25">
      <c r="A11281" s="71">
        <v>1812</v>
      </c>
      <c r="B11281" s="70" t="s">
        <v>10596</v>
      </c>
      <c r="C11281" s="71" t="s">
        <v>14</v>
      </c>
      <c r="D11281" s="72">
        <v>262.5</v>
      </c>
    </row>
    <row r="11282" spans="1:4" x14ac:dyDescent="0.25">
      <c r="A11282" s="71">
        <v>1811</v>
      </c>
      <c r="B11282" s="70" t="s">
        <v>10597</v>
      </c>
      <c r="C11282" s="71" t="s">
        <v>14</v>
      </c>
      <c r="D11282" s="72">
        <v>22.49</v>
      </c>
    </row>
    <row r="11283" spans="1:4" x14ac:dyDescent="0.25">
      <c r="A11283" s="71">
        <v>40386</v>
      </c>
      <c r="B11283" s="70" t="s">
        <v>10598</v>
      </c>
      <c r="C11283" s="71" t="s">
        <v>14</v>
      </c>
      <c r="D11283" s="72"/>
    </row>
    <row r="11284" spans="1:4" x14ac:dyDescent="0.25">
      <c r="A11284" s="71">
        <v>40384</v>
      </c>
      <c r="B11284" s="70" t="s">
        <v>10599</v>
      </c>
      <c r="C11284" s="71" t="s">
        <v>14</v>
      </c>
      <c r="D11284" s="72"/>
    </row>
    <row r="11285" spans="1:4" x14ac:dyDescent="0.25">
      <c r="A11285" s="71">
        <v>40423</v>
      </c>
      <c r="B11285" s="70" t="s">
        <v>10600</v>
      </c>
      <c r="C11285" s="71" t="s">
        <v>14</v>
      </c>
      <c r="D11285" s="72"/>
    </row>
    <row r="11286" spans="1:4" x14ac:dyDescent="0.25">
      <c r="A11286" s="71">
        <v>40379</v>
      </c>
      <c r="B11286" s="70" t="s">
        <v>10601</v>
      </c>
      <c r="C11286" s="71" t="s">
        <v>14</v>
      </c>
      <c r="D11286" s="72"/>
    </row>
    <row r="11287" spans="1:4" x14ac:dyDescent="0.25">
      <c r="A11287" s="71">
        <v>40389</v>
      </c>
      <c r="B11287" s="70" t="s">
        <v>10602</v>
      </c>
      <c r="C11287" s="71" t="s">
        <v>14</v>
      </c>
      <c r="D11287" s="72"/>
    </row>
    <row r="11288" spans="1:4" x14ac:dyDescent="0.25">
      <c r="A11288" s="71">
        <v>40388</v>
      </c>
      <c r="B11288" s="70" t="s">
        <v>10603</v>
      </c>
      <c r="C11288" s="71" t="s">
        <v>14</v>
      </c>
      <c r="D11288" s="72"/>
    </row>
    <row r="11289" spans="1:4" x14ac:dyDescent="0.25">
      <c r="A11289" s="71">
        <v>40391</v>
      </c>
      <c r="B11289" s="70" t="s">
        <v>10604</v>
      </c>
      <c r="C11289" s="71" t="s">
        <v>14</v>
      </c>
      <c r="D11289" s="72"/>
    </row>
    <row r="11290" spans="1:4" x14ac:dyDescent="0.25">
      <c r="A11290" s="71">
        <v>40381</v>
      </c>
      <c r="B11290" s="70" t="s">
        <v>10605</v>
      </c>
      <c r="C11290" s="71" t="s">
        <v>14</v>
      </c>
      <c r="D11290" s="72"/>
    </row>
    <row r="11291" spans="1:4" x14ac:dyDescent="0.25">
      <c r="A11291" s="71">
        <v>2609</v>
      </c>
      <c r="B11291" s="70" t="s">
        <v>10606</v>
      </c>
      <c r="C11291" s="71" t="s">
        <v>14</v>
      </c>
      <c r="D11291" s="72">
        <v>3.81</v>
      </c>
    </row>
    <row r="11292" spans="1:4" x14ac:dyDescent="0.25">
      <c r="A11292" s="71">
        <v>2634</v>
      </c>
      <c r="B11292" s="70" t="s">
        <v>10607</v>
      </c>
      <c r="C11292" s="71" t="s">
        <v>14</v>
      </c>
      <c r="D11292" s="72">
        <v>5</v>
      </c>
    </row>
    <row r="11293" spans="1:4" x14ac:dyDescent="0.25">
      <c r="A11293" s="71">
        <v>2611</v>
      </c>
      <c r="B11293" s="70" t="s">
        <v>10608</v>
      </c>
      <c r="C11293" s="71" t="s">
        <v>14</v>
      </c>
      <c r="D11293" s="72">
        <v>14.11</v>
      </c>
    </row>
    <row r="11294" spans="1:4" x14ac:dyDescent="0.25">
      <c r="A11294" s="71">
        <v>40414</v>
      </c>
      <c r="B11294" s="70" t="s">
        <v>10609</v>
      </c>
      <c r="C11294" s="71" t="s">
        <v>14</v>
      </c>
      <c r="D11294" s="72"/>
    </row>
    <row r="11295" spans="1:4" x14ac:dyDescent="0.25">
      <c r="A11295" s="71">
        <v>40416</v>
      </c>
      <c r="B11295" s="70" t="s">
        <v>10610</v>
      </c>
      <c r="C11295" s="71" t="s">
        <v>14</v>
      </c>
      <c r="D11295" s="72"/>
    </row>
    <row r="11296" spans="1:4" x14ac:dyDescent="0.25">
      <c r="A11296" s="71">
        <v>40418</v>
      </c>
      <c r="B11296" s="70" t="s">
        <v>10611</v>
      </c>
      <c r="C11296" s="71" t="s">
        <v>14</v>
      </c>
      <c r="D11296" s="72"/>
    </row>
    <row r="11297" spans="1:4" x14ac:dyDescent="0.25">
      <c r="A11297" s="71">
        <v>34359</v>
      </c>
      <c r="B11297" s="70" t="s">
        <v>10612</v>
      </c>
      <c r="C11297" s="71" t="s">
        <v>14</v>
      </c>
      <c r="D11297" s="72">
        <v>20</v>
      </c>
    </row>
    <row r="11298" spans="1:4" x14ac:dyDescent="0.25">
      <c r="A11298" s="71">
        <v>1789</v>
      </c>
      <c r="B11298" s="70" t="s">
        <v>10613</v>
      </c>
      <c r="C11298" s="71" t="s">
        <v>14</v>
      </c>
      <c r="D11298" s="72">
        <v>83.04</v>
      </c>
    </row>
    <row r="11299" spans="1:4" x14ac:dyDescent="0.25">
      <c r="A11299" s="71">
        <v>1788</v>
      </c>
      <c r="B11299" s="70" t="s">
        <v>10614</v>
      </c>
      <c r="C11299" s="71" t="s">
        <v>14</v>
      </c>
      <c r="D11299" s="72">
        <v>66.56</v>
      </c>
    </row>
    <row r="11300" spans="1:4" x14ac:dyDescent="0.25">
      <c r="A11300" s="71">
        <v>1787</v>
      </c>
      <c r="B11300" s="70" t="s">
        <v>10615</v>
      </c>
      <c r="C11300" s="71" t="s">
        <v>14</v>
      </c>
      <c r="D11300" s="72">
        <v>39.58</v>
      </c>
    </row>
    <row r="11301" spans="1:4" x14ac:dyDescent="0.25">
      <c r="A11301" s="71">
        <v>1786</v>
      </c>
      <c r="B11301" s="70" t="s">
        <v>10616</v>
      </c>
      <c r="C11301" s="71" t="s">
        <v>14</v>
      </c>
      <c r="D11301" s="72">
        <v>16.53</v>
      </c>
    </row>
    <row r="11302" spans="1:4" x14ac:dyDescent="0.25">
      <c r="A11302" s="71">
        <v>1791</v>
      </c>
      <c r="B11302" s="70" t="s">
        <v>10617</v>
      </c>
      <c r="C11302" s="71" t="s">
        <v>14</v>
      </c>
      <c r="D11302" s="72">
        <v>240</v>
      </c>
    </row>
    <row r="11303" spans="1:4" x14ac:dyDescent="0.25">
      <c r="A11303" s="71">
        <v>1790</v>
      </c>
      <c r="B11303" s="70" t="s">
        <v>10618</v>
      </c>
      <c r="C11303" s="71" t="s">
        <v>14</v>
      </c>
      <c r="D11303" s="72">
        <v>138.30000000000001</v>
      </c>
    </row>
    <row r="11304" spans="1:4" x14ac:dyDescent="0.25">
      <c r="A11304" s="71">
        <v>1792</v>
      </c>
      <c r="B11304" s="70" t="s">
        <v>10619</v>
      </c>
      <c r="C11304" s="71" t="s">
        <v>14</v>
      </c>
      <c r="D11304" s="72">
        <v>323.95999999999998</v>
      </c>
    </row>
    <row r="11305" spans="1:4" x14ac:dyDescent="0.25">
      <c r="A11305" s="71">
        <v>1813</v>
      </c>
      <c r="B11305" s="70" t="s">
        <v>10620</v>
      </c>
      <c r="C11305" s="71" t="s">
        <v>14</v>
      </c>
      <c r="D11305" s="72">
        <v>26.23</v>
      </c>
    </row>
    <row r="11306" spans="1:4" x14ac:dyDescent="0.25">
      <c r="A11306" s="71">
        <v>1793</v>
      </c>
      <c r="B11306" s="70" t="s">
        <v>10621</v>
      </c>
      <c r="C11306" s="71" t="s">
        <v>14</v>
      </c>
      <c r="D11306" s="72">
        <v>654.62</v>
      </c>
    </row>
    <row r="11307" spans="1:4" x14ac:dyDescent="0.25">
      <c r="A11307" s="71">
        <v>1797</v>
      </c>
      <c r="B11307" s="70" t="s">
        <v>10622</v>
      </c>
      <c r="C11307" s="71" t="s">
        <v>14</v>
      </c>
      <c r="D11307" s="72">
        <v>94.29</v>
      </c>
    </row>
    <row r="11308" spans="1:4" x14ac:dyDescent="0.25">
      <c r="A11308" s="71">
        <v>1796</v>
      </c>
      <c r="B11308" s="70" t="s">
        <v>10623</v>
      </c>
      <c r="C11308" s="71" t="s">
        <v>14</v>
      </c>
      <c r="D11308" s="72">
        <v>72.33</v>
      </c>
    </row>
    <row r="11309" spans="1:4" x14ac:dyDescent="0.25">
      <c r="A11309" s="71">
        <v>1816</v>
      </c>
      <c r="B11309" s="70" t="s">
        <v>10624</v>
      </c>
      <c r="C11309" s="71" t="s">
        <v>14</v>
      </c>
      <c r="D11309" s="72">
        <v>38.93</v>
      </c>
    </row>
    <row r="11310" spans="1:4" x14ac:dyDescent="0.25">
      <c r="A11310" s="71">
        <v>1794</v>
      </c>
      <c r="B11310" s="70" t="s">
        <v>10625</v>
      </c>
      <c r="C11310" s="71" t="s">
        <v>14</v>
      </c>
      <c r="D11310" s="72">
        <v>17.27</v>
      </c>
    </row>
    <row r="11311" spans="1:4" x14ac:dyDescent="0.25">
      <c r="A11311" s="71">
        <v>1815</v>
      </c>
      <c r="B11311" s="70" t="s">
        <v>10626</v>
      </c>
      <c r="C11311" s="71" t="s">
        <v>14</v>
      </c>
      <c r="D11311" s="72">
        <v>298.97000000000003</v>
      </c>
    </row>
    <row r="11312" spans="1:4" x14ac:dyDescent="0.25">
      <c r="A11312" s="71">
        <v>1798</v>
      </c>
      <c r="B11312" s="70" t="s">
        <v>10627</v>
      </c>
      <c r="C11312" s="71" t="s">
        <v>14</v>
      </c>
      <c r="D11312" s="72">
        <v>133.78</v>
      </c>
    </row>
    <row r="11313" spans="1:4" x14ac:dyDescent="0.25">
      <c r="A11313" s="71">
        <v>1799</v>
      </c>
      <c r="B11313" s="70" t="s">
        <v>10628</v>
      </c>
      <c r="C11313" s="71" t="s">
        <v>14</v>
      </c>
      <c r="D11313" s="72">
        <v>389.39</v>
      </c>
    </row>
    <row r="11314" spans="1:4" x14ac:dyDescent="0.25">
      <c r="A11314" s="71">
        <v>1795</v>
      </c>
      <c r="B11314" s="70" t="s">
        <v>10629</v>
      </c>
      <c r="C11314" s="71" t="s">
        <v>14</v>
      </c>
      <c r="D11314" s="72">
        <v>23.92</v>
      </c>
    </row>
    <row r="11315" spans="1:4" x14ac:dyDescent="0.25">
      <c r="A11315" s="71">
        <v>1800</v>
      </c>
      <c r="B11315" s="70" t="s">
        <v>10630</v>
      </c>
      <c r="C11315" s="71" t="s">
        <v>14</v>
      </c>
      <c r="D11315" s="72">
        <v>743.41</v>
      </c>
    </row>
    <row r="11316" spans="1:4" x14ac:dyDescent="0.25">
      <c r="A11316" s="71">
        <v>1802</v>
      </c>
      <c r="B11316" s="70" t="s">
        <v>10631</v>
      </c>
      <c r="C11316" s="71" t="s">
        <v>14</v>
      </c>
      <c r="D11316" s="72">
        <v>1859.56</v>
      </c>
    </row>
    <row r="11317" spans="1:4" x14ac:dyDescent="0.25">
      <c r="A11317" s="71">
        <v>1809</v>
      </c>
      <c r="B11317" s="70" t="s">
        <v>10632</v>
      </c>
      <c r="C11317" s="71" t="s">
        <v>14</v>
      </c>
      <c r="D11317" s="72">
        <v>77.849999999999994</v>
      </c>
    </row>
    <row r="11318" spans="1:4" x14ac:dyDescent="0.25">
      <c r="A11318" s="71">
        <v>1814</v>
      </c>
      <c r="B11318" s="70" t="s">
        <v>10633</v>
      </c>
      <c r="C11318" s="71" t="s">
        <v>14</v>
      </c>
      <c r="D11318" s="72">
        <v>63.96</v>
      </c>
    </row>
    <row r="11319" spans="1:4" x14ac:dyDescent="0.25">
      <c r="A11319" s="71">
        <v>1805</v>
      </c>
      <c r="B11319" s="70" t="s">
        <v>10634</v>
      </c>
      <c r="C11319" s="71" t="s">
        <v>14</v>
      </c>
      <c r="D11319" s="72">
        <v>37.119999999999997</v>
      </c>
    </row>
    <row r="11320" spans="1:4" x14ac:dyDescent="0.25">
      <c r="A11320" s="71">
        <v>1803</v>
      </c>
      <c r="B11320" s="70" t="s">
        <v>10635</v>
      </c>
      <c r="C11320" s="71" t="s">
        <v>14</v>
      </c>
      <c r="D11320" s="72">
        <v>16.16</v>
      </c>
    </row>
    <row r="11321" spans="1:4" x14ac:dyDescent="0.25">
      <c r="A11321" s="71">
        <v>1821</v>
      </c>
      <c r="B11321" s="70" t="s">
        <v>10636</v>
      </c>
      <c r="C11321" s="71" t="s">
        <v>14</v>
      </c>
      <c r="D11321" s="72">
        <v>219.27</v>
      </c>
    </row>
    <row r="11322" spans="1:4" x14ac:dyDescent="0.25">
      <c r="A11322" s="71">
        <v>1806</v>
      </c>
      <c r="B11322" s="70" t="s">
        <v>10637</v>
      </c>
      <c r="C11322" s="71" t="s">
        <v>14</v>
      </c>
      <c r="D11322" s="72">
        <v>130.51</v>
      </c>
    </row>
    <row r="11323" spans="1:4" x14ac:dyDescent="0.25">
      <c r="A11323" s="71">
        <v>1807</v>
      </c>
      <c r="B11323" s="70" t="s">
        <v>10638</v>
      </c>
      <c r="C11323" s="71" t="s">
        <v>14</v>
      </c>
      <c r="D11323" s="72">
        <v>313.60000000000002</v>
      </c>
    </row>
    <row r="11324" spans="1:4" x14ac:dyDescent="0.25">
      <c r="A11324" s="71">
        <v>1804</v>
      </c>
      <c r="B11324" s="70" t="s">
        <v>10639</v>
      </c>
      <c r="C11324" s="71" t="s">
        <v>14</v>
      </c>
      <c r="D11324" s="72">
        <v>23</v>
      </c>
    </row>
    <row r="11325" spans="1:4" x14ac:dyDescent="0.25">
      <c r="A11325" s="71">
        <v>1808</v>
      </c>
      <c r="B11325" s="70" t="s">
        <v>10640</v>
      </c>
      <c r="C11325" s="71" t="s">
        <v>14</v>
      </c>
      <c r="D11325" s="72">
        <v>628.71</v>
      </c>
    </row>
    <row r="11326" spans="1:4" x14ac:dyDescent="0.25">
      <c r="A11326" s="71">
        <v>40385</v>
      </c>
      <c r="B11326" s="70" t="s">
        <v>10641</v>
      </c>
      <c r="C11326" s="71" t="s">
        <v>14</v>
      </c>
      <c r="D11326" s="72"/>
    </row>
    <row r="11327" spans="1:4" x14ac:dyDescent="0.25">
      <c r="A11327" s="71">
        <v>40383</v>
      </c>
      <c r="B11327" s="70" t="s">
        <v>10642</v>
      </c>
      <c r="C11327" s="71" t="s">
        <v>14</v>
      </c>
      <c r="D11327" s="72"/>
    </row>
    <row r="11328" spans="1:4" x14ac:dyDescent="0.25">
      <c r="A11328" s="71">
        <v>40382</v>
      </c>
      <c r="B11328" s="70" t="s">
        <v>10643</v>
      </c>
      <c r="C11328" s="71" t="s">
        <v>14</v>
      </c>
      <c r="D11328" s="72"/>
    </row>
    <row r="11329" spans="1:4" x14ac:dyDescent="0.25">
      <c r="A11329" s="71">
        <v>40378</v>
      </c>
      <c r="B11329" s="70" t="s">
        <v>10644</v>
      </c>
      <c r="C11329" s="71" t="s">
        <v>14</v>
      </c>
      <c r="D11329" s="72"/>
    </row>
    <row r="11330" spans="1:4" x14ac:dyDescent="0.25">
      <c r="A11330" s="71">
        <v>40422</v>
      </c>
      <c r="B11330" s="70" t="s">
        <v>10645</v>
      </c>
      <c r="C11330" s="71" t="s">
        <v>14</v>
      </c>
      <c r="D11330" s="72"/>
    </row>
    <row r="11331" spans="1:4" x14ac:dyDescent="0.25">
      <c r="A11331" s="71">
        <v>40387</v>
      </c>
      <c r="B11331" s="70" t="s">
        <v>10646</v>
      </c>
      <c r="C11331" s="71" t="s">
        <v>14</v>
      </c>
      <c r="D11331" s="72"/>
    </row>
    <row r="11332" spans="1:4" x14ac:dyDescent="0.25">
      <c r="A11332" s="71">
        <v>40390</v>
      </c>
      <c r="B11332" s="70" t="s">
        <v>10647</v>
      </c>
      <c r="C11332" s="71" t="s">
        <v>14</v>
      </c>
      <c r="D11332" s="72"/>
    </row>
    <row r="11333" spans="1:4" x14ac:dyDescent="0.25">
      <c r="A11333" s="71">
        <v>40380</v>
      </c>
      <c r="B11333" s="70" t="s">
        <v>10648</v>
      </c>
      <c r="C11333" s="71" t="s">
        <v>14</v>
      </c>
      <c r="D11333" s="72"/>
    </row>
    <row r="11334" spans="1:4" x14ac:dyDescent="0.25">
      <c r="A11334" s="71">
        <v>2621</v>
      </c>
      <c r="B11334" s="70" t="s">
        <v>10649</v>
      </c>
      <c r="C11334" s="71" t="s">
        <v>14</v>
      </c>
      <c r="D11334" s="72">
        <v>120.74</v>
      </c>
    </row>
    <row r="11335" spans="1:4" x14ac:dyDescent="0.25">
      <c r="A11335" s="71">
        <v>2616</v>
      </c>
      <c r="B11335" s="70" t="s">
        <v>10650</v>
      </c>
      <c r="C11335" s="71" t="s">
        <v>14</v>
      </c>
      <c r="D11335" s="72">
        <v>3.41</v>
      </c>
    </row>
    <row r="11336" spans="1:4" x14ac:dyDescent="0.25">
      <c r="A11336" s="71">
        <v>2633</v>
      </c>
      <c r="B11336" s="70" t="s">
        <v>10651</v>
      </c>
      <c r="C11336" s="71" t="s">
        <v>14</v>
      </c>
      <c r="D11336" s="72">
        <v>3.86</v>
      </c>
    </row>
    <row r="11337" spans="1:4" x14ac:dyDescent="0.25">
      <c r="A11337" s="71">
        <v>2617</v>
      </c>
      <c r="B11337" s="70" t="s">
        <v>10652</v>
      </c>
      <c r="C11337" s="71" t="s">
        <v>14</v>
      </c>
      <c r="D11337" s="72">
        <v>5.25</v>
      </c>
    </row>
    <row r="11338" spans="1:4" x14ac:dyDescent="0.25">
      <c r="A11338" s="71">
        <v>2618</v>
      </c>
      <c r="B11338" s="70" t="s">
        <v>10653</v>
      </c>
      <c r="C11338" s="71" t="s">
        <v>14</v>
      </c>
      <c r="D11338" s="72">
        <v>11.96</v>
      </c>
    </row>
    <row r="11339" spans="1:4" x14ac:dyDescent="0.25">
      <c r="A11339" s="71">
        <v>2632</v>
      </c>
      <c r="B11339" s="70" t="s">
        <v>10654</v>
      </c>
      <c r="C11339" s="71" t="s">
        <v>14</v>
      </c>
      <c r="D11339" s="72">
        <v>14.58</v>
      </c>
    </row>
    <row r="11340" spans="1:4" x14ac:dyDescent="0.25">
      <c r="A11340" s="71">
        <v>2631</v>
      </c>
      <c r="B11340" s="70" t="s">
        <v>10655</v>
      </c>
      <c r="C11340" s="71" t="s">
        <v>14</v>
      </c>
      <c r="D11340" s="72">
        <v>21.41</v>
      </c>
    </row>
    <row r="11341" spans="1:4" x14ac:dyDescent="0.25">
      <c r="A11341" s="71">
        <v>2619</v>
      </c>
      <c r="B11341" s="70" t="s">
        <v>10656</v>
      </c>
      <c r="C11341" s="71" t="s">
        <v>14</v>
      </c>
      <c r="D11341" s="72">
        <v>54.22</v>
      </c>
    </row>
    <row r="11342" spans="1:4" x14ac:dyDescent="0.25">
      <c r="A11342" s="71">
        <v>2620</v>
      </c>
      <c r="B11342" s="70" t="s">
        <v>10657</v>
      </c>
      <c r="C11342" s="71" t="s">
        <v>14</v>
      </c>
      <c r="D11342" s="72">
        <v>71.19</v>
      </c>
    </row>
    <row r="11343" spans="1:4" x14ac:dyDescent="0.25">
      <c r="A11343" s="71">
        <v>40413</v>
      </c>
      <c r="B11343" s="70" t="s">
        <v>10658</v>
      </c>
      <c r="C11343" s="71" t="s">
        <v>14</v>
      </c>
      <c r="D11343" s="72"/>
    </row>
    <row r="11344" spans="1:4" x14ac:dyDescent="0.25">
      <c r="A11344" s="71">
        <v>40415</v>
      </c>
      <c r="B11344" s="70" t="s">
        <v>10659</v>
      </c>
      <c r="C11344" s="71" t="s">
        <v>14</v>
      </c>
      <c r="D11344" s="72"/>
    </row>
    <row r="11345" spans="1:4" x14ac:dyDescent="0.25">
      <c r="A11345" s="71">
        <v>40417</v>
      </c>
      <c r="B11345" s="70" t="s">
        <v>10660</v>
      </c>
      <c r="C11345" s="71" t="s">
        <v>14</v>
      </c>
      <c r="D11345" s="72"/>
    </row>
    <row r="11346" spans="1:4" x14ac:dyDescent="0.25">
      <c r="A11346" s="71">
        <v>39273</v>
      </c>
      <c r="B11346" s="70" t="s">
        <v>10661</v>
      </c>
      <c r="C11346" s="71" t="s">
        <v>14</v>
      </c>
      <c r="D11346" s="72">
        <v>2.73</v>
      </c>
    </row>
    <row r="11347" spans="1:4" x14ac:dyDescent="0.25">
      <c r="A11347" s="71">
        <v>39271</v>
      </c>
      <c r="B11347" s="70" t="s">
        <v>10662</v>
      </c>
      <c r="C11347" s="71" t="s">
        <v>14</v>
      </c>
      <c r="D11347" s="72">
        <v>1.6</v>
      </c>
    </row>
    <row r="11348" spans="1:4" x14ac:dyDescent="0.25">
      <c r="A11348" s="71">
        <v>39272</v>
      </c>
      <c r="B11348" s="70" t="s">
        <v>10663</v>
      </c>
      <c r="C11348" s="71" t="s">
        <v>14</v>
      </c>
      <c r="D11348" s="72">
        <v>1.97</v>
      </c>
    </row>
    <row r="11349" spans="1:4" x14ac:dyDescent="0.25">
      <c r="A11349" s="71">
        <v>1875</v>
      </c>
      <c r="B11349" s="70" t="s">
        <v>10664</v>
      </c>
      <c r="C11349" s="71" t="s">
        <v>14</v>
      </c>
      <c r="D11349" s="72">
        <v>4.3600000000000003</v>
      </c>
    </row>
    <row r="11350" spans="1:4" x14ac:dyDescent="0.25">
      <c r="A11350" s="71">
        <v>1874</v>
      </c>
      <c r="B11350" s="70" t="s">
        <v>10665</v>
      </c>
      <c r="C11350" s="71" t="s">
        <v>14</v>
      </c>
      <c r="D11350" s="72">
        <v>3.6</v>
      </c>
    </row>
    <row r="11351" spans="1:4" x14ac:dyDescent="0.25">
      <c r="A11351" s="71">
        <v>1884</v>
      </c>
      <c r="B11351" s="70" t="s">
        <v>10666</v>
      </c>
      <c r="C11351" s="71" t="s">
        <v>14</v>
      </c>
      <c r="D11351" s="72">
        <v>3.19</v>
      </c>
    </row>
    <row r="11352" spans="1:4" x14ac:dyDescent="0.25">
      <c r="A11352" s="71">
        <v>1870</v>
      </c>
      <c r="B11352" s="70" t="s">
        <v>10667</v>
      </c>
      <c r="C11352" s="71" t="s">
        <v>14</v>
      </c>
      <c r="D11352" s="72">
        <v>2.08</v>
      </c>
    </row>
    <row r="11353" spans="1:4" x14ac:dyDescent="0.25">
      <c r="A11353" s="71">
        <v>1887</v>
      </c>
      <c r="B11353" s="70" t="s">
        <v>10668</v>
      </c>
      <c r="C11353" s="71" t="s">
        <v>14</v>
      </c>
      <c r="D11353" s="72">
        <v>18.079999999999998</v>
      </c>
    </row>
    <row r="11354" spans="1:4" x14ac:dyDescent="0.25">
      <c r="A11354" s="71">
        <v>1876</v>
      </c>
      <c r="B11354" s="70" t="s">
        <v>10669</v>
      </c>
      <c r="C11354" s="71" t="s">
        <v>14</v>
      </c>
      <c r="D11354" s="72">
        <v>7.09</v>
      </c>
    </row>
    <row r="11355" spans="1:4" x14ac:dyDescent="0.25">
      <c r="A11355" s="71">
        <v>1877</v>
      </c>
      <c r="B11355" s="70" t="s">
        <v>10670</v>
      </c>
      <c r="C11355" s="71" t="s">
        <v>14</v>
      </c>
      <c r="D11355" s="72">
        <v>18.11</v>
      </c>
    </row>
    <row r="11356" spans="1:4" x14ac:dyDescent="0.25">
      <c r="A11356" s="71">
        <v>1879</v>
      </c>
      <c r="B11356" s="70" t="s">
        <v>10671</v>
      </c>
      <c r="C11356" s="71" t="s">
        <v>14</v>
      </c>
      <c r="D11356" s="72">
        <v>2.11</v>
      </c>
    </row>
    <row r="11357" spans="1:4" x14ac:dyDescent="0.25">
      <c r="A11357" s="71">
        <v>1878</v>
      </c>
      <c r="B11357" s="70" t="s">
        <v>10672</v>
      </c>
      <c r="C11357" s="71" t="s">
        <v>14</v>
      </c>
      <c r="D11357" s="72">
        <v>36.380000000000003</v>
      </c>
    </row>
    <row r="11358" spans="1:4" x14ac:dyDescent="0.25">
      <c r="A11358" s="71">
        <v>37971</v>
      </c>
      <c r="B11358" s="70" t="s">
        <v>10673</v>
      </c>
      <c r="C11358" s="71" t="s">
        <v>14</v>
      </c>
      <c r="D11358" s="72">
        <v>5.83</v>
      </c>
    </row>
    <row r="11359" spans="1:4" x14ac:dyDescent="0.25">
      <c r="A11359" s="71">
        <v>37972</v>
      </c>
      <c r="B11359" s="70" t="s">
        <v>10674</v>
      </c>
      <c r="C11359" s="71" t="s">
        <v>14</v>
      </c>
      <c r="D11359" s="72">
        <v>8.27</v>
      </c>
    </row>
    <row r="11360" spans="1:4" x14ac:dyDescent="0.25">
      <c r="A11360" s="71">
        <v>37973</v>
      </c>
      <c r="B11360" s="70" t="s">
        <v>10675</v>
      </c>
      <c r="C11360" s="71" t="s">
        <v>14</v>
      </c>
      <c r="D11360" s="72">
        <v>15.53</v>
      </c>
    </row>
    <row r="11361" spans="1:4" x14ac:dyDescent="0.25">
      <c r="A11361" s="71">
        <v>1926</v>
      </c>
      <c r="B11361" s="70" t="s">
        <v>10676</v>
      </c>
      <c r="C11361" s="71" t="s">
        <v>14</v>
      </c>
      <c r="D11361" s="72">
        <v>2.15</v>
      </c>
    </row>
    <row r="11362" spans="1:4" x14ac:dyDescent="0.25">
      <c r="A11362" s="71">
        <v>1927</v>
      </c>
      <c r="B11362" s="70" t="s">
        <v>10677</v>
      </c>
      <c r="C11362" s="71" t="s">
        <v>14</v>
      </c>
      <c r="D11362" s="72">
        <v>2.41</v>
      </c>
    </row>
    <row r="11363" spans="1:4" x14ac:dyDescent="0.25">
      <c r="A11363" s="71">
        <v>1923</v>
      </c>
      <c r="B11363" s="70" t="s">
        <v>10678</v>
      </c>
      <c r="C11363" s="71" t="s">
        <v>14</v>
      </c>
      <c r="D11363" s="72">
        <v>4.4000000000000004</v>
      </c>
    </row>
    <row r="11364" spans="1:4" x14ac:dyDescent="0.25">
      <c r="A11364" s="71">
        <v>1929</v>
      </c>
      <c r="B11364" s="70" t="s">
        <v>10679</v>
      </c>
      <c r="C11364" s="71" t="s">
        <v>14</v>
      </c>
      <c r="D11364" s="72">
        <v>5.34</v>
      </c>
    </row>
    <row r="11365" spans="1:4" x14ac:dyDescent="0.25">
      <c r="A11365" s="71">
        <v>1930</v>
      </c>
      <c r="B11365" s="70" t="s">
        <v>10680</v>
      </c>
      <c r="C11365" s="71" t="s">
        <v>14</v>
      </c>
      <c r="D11365" s="72">
        <v>9.1300000000000008</v>
      </c>
    </row>
    <row r="11366" spans="1:4" x14ac:dyDescent="0.25">
      <c r="A11366" s="71">
        <v>1924</v>
      </c>
      <c r="B11366" s="70" t="s">
        <v>10681</v>
      </c>
      <c r="C11366" s="71" t="s">
        <v>14</v>
      </c>
      <c r="D11366" s="72">
        <v>14.74</v>
      </c>
    </row>
    <row r="11367" spans="1:4" x14ac:dyDescent="0.25">
      <c r="A11367" s="71">
        <v>1922</v>
      </c>
      <c r="B11367" s="70" t="s">
        <v>10682</v>
      </c>
      <c r="C11367" s="71" t="s">
        <v>14</v>
      </c>
      <c r="D11367" s="72">
        <v>30.48</v>
      </c>
    </row>
    <row r="11368" spans="1:4" x14ac:dyDescent="0.25">
      <c r="A11368" s="71">
        <v>1953</v>
      </c>
      <c r="B11368" s="70" t="s">
        <v>10683</v>
      </c>
      <c r="C11368" s="71" t="s">
        <v>14</v>
      </c>
      <c r="D11368" s="72">
        <v>37.21</v>
      </c>
    </row>
    <row r="11369" spans="1:4" x14ac:dyDescent="0.25">
      <c r="A11369" s="71">
        <v>1962</v>
      </c>
      <c r="B11369" s="70" t="s">
        <v>10684</v>
      </c>
      <c r="C11369" s="71" t="s">
        <v>14</v>
      </c>
      <c r="D11369" s="72">
        <v>180.8</v>
      </c>
    </row>
    <row r="11370" spans="1:4" x14ac:dyDescent="0.25">
      <c r="A11370" s="71">
        <v>1955</v>
      </c>
      <c r="B11370" s="70" t="s">
        <v>10685</v>
      </c>
      <c r="C11370" s="71" t="s">
        <v>14</v>
      </c>
      <c r="D11370" s="72">
        <v>2.08</v>
      </c>
    </row>
    <row r="11371" spans="1:4" x14ac:dyDescent="0.25">
      <c r="A11371" s="71">
        <v>1956</v>
      </c>
      <c r="B11371" s="70" t="s">
        <v>10686</v>
      </c>
      <c r="C11371" s="71" t="s">
        <v>14</v>
      </c>
      <c r="D11371" s="72">
        <v>2.94</v>
      </c>
    </row>
    <row r="11372" spans="1:4" x14ac:dyDescent="0.25">
      <c r="A11372" s="71">
        <v>1957</v>
      </c>
      <c r="B11372" s="70" t="s">
        <v>10687</v>
      </c>
      <c r="C11372" s="71" t="s">
        <v>14</v>
      </c>
      <c r="D11372" s="72">
        <v>6.36</v>
      </c>
    </row>
    <row r="11373" spans="1:4" x14ac:dyDescent="0.25">
      <c r="A11373" s="71">
        <v>1958</v>
      </c>
      <c r="B11373" s="70" t="s">
        <v>10688</v>
      </c>
      <c r="C11373" s="71" t="s">
        <v>14</v>
      </c>
      <c r="D11373" s="72">
        <v>11.84</v>
      </c>
    </row>
    <row r="11374" spans="1:4" x14ac:dyDescent="0.25">
      <c r="A11374" s="71">
        <v>1959</v>
      </c>
      <c r="B11374" s="70" t="s">
        <v>10689</v>
      </c>
      <c r="C11374" s="71" t="s">
        <v>14</v>
      </c>
      <c r="D11374" s="72">
        <v>12.85</v>
      </c>
    </row>
    <row r="11375" spans="1:4" x14ac:dyDescent="0.25">
      <c r="A11375" s="71">
        <v>1925</v>
      </c>
      <c r="B11375" s="70" t="s">
        <v>10690</v>
      </c>
      <c r="C11375" s="71" t="s">
        <v>14</v>
      </c>
      <c r="D11375" s="72">
        <v>33.57</v>
      </c>
    </row>
    <row r="11376" spans="1:4" x14ac:dyDescent="0.25">
      <c r="A11376" s="71">
        <v>1960</v>
      </c>
      <c r="B11376" s="70" t="s">
        <v>10691</v>
      </c>
      <c r="C11376" s="71" t="s">
        <v>14</v>
      </c>
      <c r="D11376" s="72">
        <v>51.56</v>
      </c>
    </row>
    <row r="11377" spans="1:4" x14ac:dyDescent="0.25">
      <c r="A11377" s="71">
        <v>1961</v>
      </c>
      <c r="B11377" s="70" t="s">
        <v>10692</v>
      </c>
      <c r="C11377" s="71" t="s">
        <v>14</v>
      </c>
      <c r="D11377" s="72">
        <v>66.05</v>
      </c>
    </row>
    <row r="11378" spans="1:4" x14ac:dyDescent="0.25">
      <c r="A11378" s="71">
        <v>38423</v>
      </c>
      <c r="B11378" s="70" t="s">
        <v>10693</v>
      </c>
      <c r="C11378" s="71" t="s">
        <v>14</v>
      </c>
      <c r="D11378" s="72">
        <v>36.380000000000003</v>
      </c>
    </row>
    <row r="11379" spans="1:4" x14ac:dyDescent="0.25">
      <c r="A11379" s="71">
        <v>39866</v>
      </c>
      <c r="B11379" s="70" t="s">
        <v>10694</v>
      </c>
      <c r="C11379" s="71" t="s">
        <v>14</v>
      </c>
      <c r="D11379" s="72"/>
    </row>
    <row r="11380" spans="1:4" x14ac:dyDescent="0.25">
      <c r="A11380" s="71">
        <v>39867</v>
      </c>
      <c r="B11380" s="70" t="s">
        <v>10695</v>
      </c>
      <c r="C11380" s="71" t="s">
        <v>14</v>
      </c>
      <c r="D11380" s="72"/>
    </row>
    <row r="11381" spans="1:4" x14ac:dyDescent="0.25">
      <c r="A11381" s="71">
        <v>39868</v>
      </c>
      <c r="B11381" s="70" t="s">
        <v>10696</v>
      </c>
      <c r="C11381" s="71" t="s">
        <v>14</v>
      </c>
      <c r="D11381" s="72"/>
    </row>
    <row r="11382" spans="1:4" x14ac:dyDescent="0.25">
      <c r="A11382" s="71">
        <v>37999</v>
      </c>
      <c r="B11382" s="70" t="s">
        <v>10697</v>
      </c>
      <c r="C11382" s="71" t="s">
        <v>14</v>
      </c>
      <c r="D11382" s="72">
        <v>9.82</v>
      </c>
    </row>
    <row r="11383" spans="1:4" x14ac:dyDescent="0.25">
      <c r="A11383" s="71">
        <v>38000</v>
      </c>
      <c r="B11383" s="70" t="s">
        <v>10698</v>
      </c>
      <c r="C11383" s="71" t="s">
        <v>14</v>
      </c>
      <c r="D11383" s="72">
        <v>11.47</v>
      </c>
    </row>
    <row r="11384" spans="1:4" x14ac:dyDescent="0.25">
      <c r="A11384" s="71">
        <v>38129</v>
      </c>
      <c r="B11384" s="70" t="s">
        <v>10699</v>
      </c>
      <c r="C11384" s="71" t="s">
        <v>14</v>
      </c>
      <c r="D11384" s="72">
        <v>4.8499999999999996</v>
      </c>
    </row>
    <row r="11385" spans="1:4" x14ac:dyDescent="0.25">
      <c r="A11385" s="71">
        <v>38025</v>
      </c>
      <c r="B11385" s="70" t="s">
        <v>10700</v>
      </c>
      <c r="C11385" s="71" t="s">
        <v>14</v>
      </c>
      <c r="D11385" s="72">
        <v>6.58</v>
      </c>
    </row>
    <row r="11386" spans="1:4" x14ac:dyDescent="0.25">
      <c r="A11386" s="71">
        <v>38026</v>
      </c>
      <c r="B11386" s="70" t="s">
        <v>10701</v>
      </c>
      <c r="C11386" s="71" t="s">
        <v>14</v>
      </c>
      <c r="D11386" s="72">
        <v>16.25</v>
      </c>
    </row>
    <row r="11387" spans="1:4" x14ac:dyDescent="0.25">
      <c r="A11387" s="71">
        <v>1858</v>
      </c>
      <c r="B11387" s="70" t="s">
        <v>10702</v>
      </c>
      <c r="C11387" s="71" t="s">
        <v>14</v>
      </c>
      <c r="D11387" s="72">
        <v>56.37</v>
      </c>
    </row>
    <row r="11388" spans="1:4" x14ac:dyDescent="0.25">
      <c r="A11388" s="71">
        <v>1844</v>
      </c>
      <c r="B11388" s="70" t="s">
        <v>10703</v>
      </c>
      <c r="C11388" s="71" t="s">
        <v>14</v>
      </c>
      <c r="D11388" s="72">
        <v>129.11000000000001</v>
      </c>
    </row>
    <row r="11389" spans="1:4" x14ac:dyDescent="0.25">
      <c r="A11389" s="71">
        <v>1863</v>
      </c>
      <c r="B11389" s="70" t="s">
        <v>10704</v>
      </c>
      <c r="C11389" s="71" t="s">
        <v>14</v>
      </c>
      <c r="D11389" s="72">
        <v>59.99</v>
      </c>
    </row>
    <row r="11390" spans="1:4" x14ac:dyDescent="0.25">
      <c r="A11390" s="71">
        <v>1865</v>
      </c>
      <c r="B11390" s="70" t="s">
        <v>10705</v>
      </c>
      <c r="C11390" s="71" t="s">
        <v>14</v>
      </c>
      <c r="D11390" s="72">
        <v>156.31</v>
      </c>
    </row>
    <row r="11391" spans="1:4" x14ac:dyDescent="0.25">
      <c r="A11391" s="71">
        <v>36355</v>
      </c>
      <c r="B11391" s="70" t="s">
        <v>10706</v>
      </c>
      <c r="C11391" s="71" t="s">
        <v>14</v>
      </c>
      <c r="D11391" s="72"/>
    </row>
    <row r="11392" spans="1:4" x14ac:dyDescent="0.25">
      <c r="A11392" s="71">
        <v>36356</v>
      </c>
      <c r="B11392" s="70" t="s">
        <v>10707</v>
      </c>
      <c r="C11392" s="71" t="s">
        <v>14</v>
      </c>
      <c r="D11392" s="72"/>
    </row>
    <row r="11393" spans="1:4" x14ac:dyDescent="0.25">
      <c r="A11393" s="71">
        <v>1940</v>
      </c>
      <c r="B11393" s="70" t="s">
        <v>10708</v>
      </c>
      <c r="C11393" s="71" t="s">
        <v>14</v>
      </c>
      <c r="D11393" s="72">
        <v>32.81</v>
      </c>
    </row>
    <row r="11394" spans="1:4" x14ac:dyDescent="0.25">
      <c r="A11394" s="71">
        <v>1939</v>
      </c>
      <c r="B11394" s="70" t="s">
        <v>10709</v>
      </c>
      <c r="C11394" s="71" t="s">
        <v>14</v>
      </c>
      <c r="D11394" s="72">
        <v>9</v>
      </c>
    </row>
    <row r="11395" spans="1:4" x14ac:dyDescent="0.25">
      <c r="A11395" s="71">
        <v>1937</v>
      </c>
      <c r="B11395" s="70" t="s">
        <v>10710</v>
      </c>
      <c r="C11395" s="71" t="s">
        <v>14</v>
      </c>
      <c r="D11395" s="72">
        <v>5.54</v>
      </c>
    </row>
    <row r="11396" spans="1:4" x14ac:dyDescent="0.25">
      <c r="A11396" s="71">
        <v>1938</v>
      </c>
      <c r="B11396" s="70" t="s">
        <v>10711</v>
      </c>
      <c r="C11396" s="71" t="s">
        <v>14</v>
      </c>
      <c r="D11396" s="72">
        <v>6.29</v>
      </c>
    </row>
    <row r="11397" spans="1:4" x14ac:dyDescent="0.25">
      <c r="A11397" s="71">
        <v>1966</v>
      </c>
      <c r="B11397" s="70" t="s">
        <v>10712</v>
      </c>
      <c r="C11397" s="71" t="s">
        <v>14</v>
      </c>
      <c r="D11397" s="72">
        <v>23.92</v>
      </c>
    </row>
    <row r="11398" spans="1:4" x14ac:dyDescent="0.25">
      <c r="A11398" s="71">
        <v>1933</v>
      </c>
      <c r="B11398" s="70" t="s">
        <v>10713</v>
      </c>
      <c r="C11398" s="71" t="s">
        <v>14</v>
      </c>
      <c r="D11398" s="72">
        <v>5.15</v>
      </c>
    </row>
    <row r="11399" spans="1:4" x14ac:dyDescent="0.25">
      <c r="A11399" s="71">
        <v>1932</v>
      </c>
      <c r="B11399" s="70" t="s">
        <v>10714</v>
      </c>
      <c r="C11399" s="71" t="s">
        <v>14</v>
      </c>
      <c r="D11399" s="72">
        <v>11.8</v>
      </c>
    </row>
    <row r="11400" spans="1:4" x14ac:dyDescent="0.25">
      <c r="A11400" s="71">
        <v>1951</v>
      </c>
      <c r="B11400" s="70" t="s">
        <v>10715</v>
      </c>
      <c r="C11400" s="71" t="s">
        <v>14</v>
      </c>
      <c r="D11400" s="72">
        <v>24.61</v>
      </c>
    </row>
    <row r="11401" spans="1:4" x14ac:dyDescent="0.25">
      <c r="A11401" s="71">
        <v>1970</v>
      </c>
      <c r="B11401" s="70" t="s">
        <v>10716</v>
      </c>
      <c r="C11401" s="71" t="s">
        <v>14</v>
      </c>
      <c r="D11401" s="72">
        <v>59.8</v>
      </c>
    </row>
    <row r="11402" spans="1:4" x14ac:dyDescent="0.25">
      <c r="A11402" s="71">
        <v>1967</v>
      </c>
      <c r="B11402" s="70" t="s">
        <v>10717</v>
      </c>
      <c r="C11402" s="71" t="s">
        <v>14</v>
      </c>
      <c r="D11402" s="72">
        <v>7.1</v>
      </c>
    </row>
    <row r="11403" spans="1:4" x14ac:dyDescent="0.25">
      <c r="A11403" s="71">
        <v>1968</v>
      </c>
      <c r="B11403" s="70" t="s">
        <v>10718</v>
      </c>
      <c r="C11403" s="71" t="s">
        <v>14</v>
      </c>
      <c r="D11403" s="72">
        <v>14.03</v>
      </c>
    </row>
    <row r="11404" spans="1:4" x14ac:dyDescent="0.25">
      <c r="A11404" s="71">
        <v>1969</v>
      </c>
      <c r="B11404" s="70" t="s">
        <v>10719</v>
      </c>
      <c r="C11404" s="71" t="s">
        <v>14</v>
      </c>
      <c r="D11404" s="72">
        <v>45.69</v>
      </c>
    </row>
    <row r="11405" spans="1:4" x14ac:dyDescent="0.25">
      <c r="A11405" s="71">
        <v>1827</v>
      </c>
      <c r="B11405" s="70" t="s">
        <v>10720</v>
      </c>
      <c r="C11405" s="71" t="s">
        <v>14</v>
      </c>
      <c r="D11405" s="72">
        <v>113.04</v>
      </c>
    </row>
    <row r="11406" spans="1:4" x14ac:dyDescent="0.25">
      <c r="A11406" s="71">
        <v>1831</v>
      </c>
      <c r="B11406" s="70" t="s">
        <v>10721</v>
      </c>
      <c r="C11406" s="71" t="s">
        <v>14</v>
      </c>
      <c r="D11406" s="72">
        <v>24.68</v>
      </c>
    </row>
    <row r="11407" spans="1:4" x14ac:dyDescent="0.25">
      <c r="A11407" s="71">
        <v>1825</v>
      </c>
      <c r="B11407" s="70" t="s">
        <v>10722</v>
      </c>
      <c r="C11407" s="71" t="s">
        <v>14</v>
      </c>
      <c r="D11407" s="72">
        <v>60.9</v>
      </c>
    </row>
    <row r="11408" spans="1:4" x14ac:dyDescent="0.25">
      <c r="A11408" s="71">
        <v>1828</v>
      </c>
      <c r="B11408" s="70" t="s">
        <v>10723</v>
      </c>
      <c r="C11408" s="71" t="s">
        <v>14</v>
      </c>
      <c r="D11408" s="72">
        <v>137.94999999999999</v>
      </c>
    </row>
    <row r="11409" spans="1:4" x14ac:dyDescent="0.25">
      <c r="A11409" s="71">
        <v>1845</v>
      </c>
      <c r="B11409" s="70" t="s">
        <v>10724</v>
      </c>
      <c r="C11409" s="71" t="s">
        <v>14</v>
      </c>
      <c r="D11409" s="72">
        <v>30.92</v>
      </c>
    </row>
    <row r="11410" spans="1:4" x14ac:dyDescent="0.25">
      <c r="A11410" s="71">
        <v>1824</v>
      </c>
      <c r="B11410" s="70" t="s">
        <v>10725</v>
      </c>
      <c r="C11410" s="71" t="s">
        <v>14</v>
      </c>
      <c r="D11410" s="72">
        <v>73.010000000000005</v>
      </c>
    </row>
    <row r="11411" spans="1:4" x14ac:dyDescent="0.25">
      <c r="A11411" s="71">
        <v>42693</v>
      </c>
      <c r="B11411" s="70" t="s">
        <v>10726</v>
      </c>
      <c r="C11411" s="71" t="s">
        <v>14</v>
      </c>
      <c r="D11411" s="72">
        <v>439.1</v>
      </c>
    </row>
    <row r="11412" spans="1:4" x14ac:dyDescent="0.25">
      <c r="A11412" s="71">
        <v>42695</v>
      </c>
      <c r="B11412" s="70" t="s">
        <v>10727</v>
      </c>
      <c r="C11412" s="71" t="s">
        <v>14</v>
      </c>
      <c r="D11412" s="72">
        <v>306.77999999999997</v>
      </c>
    </row>
    <row r="11413" spans="1:4" x14ac:dyDescent="0.25">
      <c r="A11413" s="71">
        <v>42694</v>
      </c>
      <c r="B11413" s="70" t="s">
        <v>10728</v>
      </c>
      <c r="C11413" s="71" t="s">
        <v>14</v>
      </c>
      <c r="D11413" s="72">
        <v>587.61</v>
      </c>
    </row>
    <row r="11414" spans="1:4" x14ac:dyDescent="0.25">
      <c r="A11414" s="71">
        <v>20097</v>
      </c>
      <c r="B11414" s="70" t="s">
        <v>10729</v>
      </c>
      <c r="C11414" s="71" t="s">
        <v>14</v>
      </c>
      <c r="D11414" s="72">
        <v>25.48</v>
      </c>
    </row>
    <row r="11415" spans="1:4" x14ac:dyDescent="0.25">
      <c r="A11415" s="71">
        <v>20098</v>
      </c>
      <c r="B11415" s="70" t="s">
        <v>10730</v>
      </c>
      <c r="C11415" s="71" t="s">
        <v>14</v>
      </c>
      <c r="D11415" s="72">
        <v>104.13</v>
      </c>
    </row>
    <row r="11416" spans="1:4" x14ac:dyDescent="0.25">
      <c r="A11416" s="71">
        <v>20096</v>
      </c>
      <c r="B11416" s="70" t="s">
        <v>10731</v>
      </c>
      <c r="C11416" s="71" t="s">
        <v>14</v>
      </c>
      <c r="D11416" s="72">
        <v>26.37</v>
      </c>
    </row>
    <row r="11417" spans="1:4" x14ac:dyDescent="0.25">
      <c r="A11417" s="71">
        <v>44472</v>
      </c>
      <c r="B11417" s="70" t="s">
        <v>19633</v>
      </c>
      <c r="C11417" s="71" t="s">
        <v>14</v>
      </c>
      <c r="D11417" s="72"/>
    </row>
    <row r="11418" spans="1:4" x14ac:dyDescent="0.25">
      <c r="A11418" s="71">
        <v>38369</v>
      </c>
      <c r="B11418" s="70" t="s">
        <v>10732</v>
      </c>
      <c r="C11418" s="71" t="s">
        <v>14</v>
      </c>
      <c r="D11418" s="72">
        <v>16.79</v>
      </c>
    </row>
    <row r="11419" spans="1:4" x14ac:dyDescent="0.25">
      <c r="A11419" s="71">
        <v>38370</v>
      </c>
      <c r="B11419" s="70" t="s">
        <v>10733</v>
      </c>
      <c r="C11419" s="71" t="s">
        <v>14</v>
      </c>
      <c r="D11419" s="72">
        <v>11.32</v>
      </c>
    </row>
    <row r="11420" spans="1:4" x14ac:dyDescent="0.25">
      <c r="A11420" s="71">
        <v>45199</v>
      </c>
      <c r="B11420" s="70" t="s">
        <v>19634</v>
      </c>
      <c r="C11420" s="71" t="s">
        <v>14</v>
      </c>
      <c r="D11420" s="72">
        <v>43.03</v>
      </c>
    </row>
    <row r="11421" spans="1:4" x14ac:dyDescent="0.25">
      <c r="A11421" s="71">
        <v>38372</v>
      </c>
      <c r="B11421" s="70" t="s">
        <v>10734</v>
      </c>
      <c r="C11421" s="71" t="s">
        <v>14</v>
      </c>
      <c r="D11421" s="72"/>
    </row>
    <row r="11422" spans="1:4" x14ac:dyDescent="0.25">
      <c r="A11422" s="71">
        <v>2358</v>
      </c>
      <c r="B11422" s="70" t="s">
        <v>10735</v>
      </c>
      <c r="C11422" s="71" t="s">
        <v>44</v>
      </c>
      <c r="D11422" s="72">
        <v>7.44</v>
      </c>
    </row>
    <row r="11423" spans="1:4" x14ac:dyDescent="0.25">
      <c r="A11423" s="71">
        <v>40807</v>
      </c>
      <c r="B11423" s="70" t="s">
        <v>10736</v>
      </c>
      <c r="C11423" s="71" t="s">
        <v>6388</v>
      </c>
      <c r="D11423" s="72">
        <v>1637.33</v>
      </c>
    </row>
    <row r="11424" spans="1:4" x14ac:dyDescent="0.25">
      <c r="A11424" s="71">
        <v>44330</v>
      </c>
      <c r="B11424" s="70" t="s">
        <v>10737</v>
      </c>
      <c r="C11424" s="71" t="s">
        <v>198</v>
      </c>
      <c r="D11424" s="72">
        <v>8.7200000000000006</v>
      </c>
    </row>
    <row r="11425" spans="1:4" x14ac:dyDescent="0.25">
      <c r="A11425" s="71">
        <v>43144</v>
      </c>
      <c r="B11425" s="70" t="s">
        <v>10738</v>
      </c>
      <c r="C11425" s="71" t="s">
        <v>66</v>
      </c>
      <c r="D11425" s="72">
        <v>37.94</v>
      </c>
    </row>
    <row r="11426" spans="1:4" x14ac:dyDescent="0.25">
      <c r="A11426" s="71">
        <v>39397</v>
      </c>
      <c r="B11426" s="70" t="s">
        <v>10739</v>
      </c>
      <c r="C11426" s="71" t="s">
        <v>198</v>
      </c>
      <c r="D11426" s="72">
        <v>17.29</v>
      </c>
    </row>
    <row r="11427" spans="1:4" x14ac:dyDescent="0.25">
      <c r="A11427" s="71">
        <v>2692</v>
      </c>
      <c r="B11427" s="70" t="s">
        <v>10740</v>
      </c>
      <c r="C11427" s="71" t="s">
        <v>198</v>
      </c>
      <c r="D11427" s="72">
        <v>6.97</v>
      </c>
    </row>
    <row r="11428" spans="1:4" x14ac:dyDescent="0.25">
      <c r="A11428" s="71">
        <v>44329</v>
      </c>
      <c r="B11428" s="70" t="s">
        <v>10741</v>
      </c>
      <c r="C11428" s="71" t="s">
        <v>198</v>
      </c>
      <c r="D11428" s="72">
        <v>11.43</v>
      </c>
    </row>
    <row r="11429" spans="1:4" x14ac:dyDescent="0.25">
      <c r="A11429" s="71">
        <v>5318</v>
      </c>
      <c r="B11429" s="70" t="s">
        <v>10742</v>
      </c>
      <c r="C11429" s="71" t="s">
        <v>198</v>
      </c>
      <c r="D11429" s="72">
        <v>18.48</v>
      </c>
    </row>
    <row r="11430" spans="1:4" x14ac:dyDescent="0.25">
      <c r="A11430" s="71">
        <v>5330</v>
      </c>
      <c r="B11430" s="70" t="s">
        <v>10743</v>
      </c>
      <c r="C11430" s="71" t="s">
        <v>198</v>
      </c>
      <c r="D11430" s="72">
        <v>42.12</v>
      </c>
    </row>
    <row r="11431" spans="1:4" x14ac:dyDescent="0.25">
      <c r="A11431" s="71">
        <v>44532</v>
      </c>
      <c r="B11431" s="70" t="s">
        <v>10744</v>
      </c>
      <c r="C11431" s="71" t="s">
        <v>14</v>
      </c>
      <c r="D11431" s="72">
        <v>17.22</v>
      </c>
    </row>
    <row r="11432" spans="1:4" x14ac:dyDescent="0.25">
      <c r="A11432" s="71">
        <v>44531</v>
      </c>
      <c r="B11432" s="70" t="s">
        <v>10745</v>
      </c>
      <c r="C11432" s="71" t="s">
        <v>14</v>
      </c>
      <c r="D11432" s="72">
        <v>59.04</v>
      </c>
    </row>
    <row r="11433" spans="1:4" x14ac:dyDescent="0.25">
      <c r="A11433" s="71">
        <v>13887</v>
      </c>
      <c r="B11433" s="70" t="s">
        <v>10746</v>
      </c>
      <c r="C11433" s="71" t="s">
        <v>14</v>
      </c>
      <c r="D11433" s="72">
        <v>257.2</v>
      </c>
    </row>
    <row r="11434" spans="1:4" x14ac:dyDescent="0.25">
      <c r="A11434" s="71">
        <v>38140</v>
      </c>
      <c r="B11434" s="70" t="s">
        <v>10747</v>
      </c>
      <c r="C11434" s="71" t="s">
        <v>14</v>
      </c>
      <c r="D11434" s="72">
        <v>21.06</v>
      </c>
    </row>
    <row r="11435" spans="1:4" x14ac:dyDescent="0.25">
      <c r="A11435" s="71">
        <v>44495</v>
      </c>
      <c r="B11435" s="70" t="s">
        <v>10748</v>
      </c>
      <c r="C11435" s="71" t="s">
        <v>14</v>
      </c>
      <c r="D11435" s="72">
        <v>22.27</v>
      </c>
    </row>
    <row r="11436" spans="1:4" x14ac:dyDescent="0.25">
      <c r="A11436" s="71">
        <v>44533</v>
      </c>
      <c r="B11436" s="70" t="s">
        <v>10749</v>
      </c>
      <c r="C11436" s="71" t="s">
        <v>14</v>
      </c>
      <c r="D11436" s="72">
        <v>22.6</v>
      </c>
    </row>
    <row r="11437" spans="1:4" x14ac:dyDescent="0.25">
      <c r="A11437" s="71">
        <v>44534</v>
      </c>
      <c r="B11437" s="70" t="s">
        <v>19635</v>
      </c>
      <c r="C11437" s="71" t="s">
        <v>14</v>
      </c>
      <c r="D11437" s="72">
        <v>4.43</v>
      </c>
    </row>
    <row r="11438" spans="1:4" x14ac:dyDescent="0.25">
      <c r="A11438" s="71">
        <v>34729</v>
      </c>
      <c r="B11438" s="70" t="s">
        <v>10750</v>
      </c>
      <c r="C11438" s="71" t="s">
        <v>14</v>
      </c>
      <c r="D11438" s="72">
        <v>1167.18</v>
      </c>
    </row>
    <row r="11439" spans="1:4" x14ac:dyDescent="0.25">
      <c r="A11439" s="71">
        <v>34734</v>
      </c>
      <c r="B11439" s="70" t="s">
        <v>10751</v>
      </c>
      <c r="C11439" s="71" t="s">
        <v>14</v>
      </c>
      <c r="D11439" s="72">
        <v>1807.17</v>
      </c>
    </row>
    <row r="11440" spans="1:4" x14ac:dyDescent="0.25">
      <c r="A11440" s="71">
        <v>34738</v>
      </c>
      <c r="B11440" s="70" t="s">
        <v>10752</v>
      </c>
      <c r="C11440" s="71" t="s">
        <v>14</v>
      </c>
      <c r="D11440" s="72">
        <v>4222.1099999999997</v>
      </c>
    </row>
    <row r="11441" spans="1:4" x14ac:dyDescent="0.25">
      <c r="A11441" s="71">
        <v>34623</v>
      </c>
      <c r="B11441" s="70" t="s">
        <v>10753</v>
      </c>
      <c r="C11441" s="71" t="s">
        <v>14</v>
      </c>
      <c r="D11441" s="72">
        <v>50.59</v>
      </c>
    </row>
    <row r="11442" spans="1:4" x14ac:dyDescent="0.25">
      <c r="A11442" s="71">
        <v>34616</v>
      </c>
      <c r="B11442" s="70" t="s">
        <v>10754</v>
      </c>
      <c r="C11442" s="71" t="s">
        <v>14</v>
      </c>
      <c r="D11442" s="72">
        <v>51.38</v>
      </c>
    </row>
    <row r="11443" spans="1:4" x14ac:dyDescent="0.25">
      <c r="A11443" s="71">
        <v>34628</v>
      </c>
      <c r="B11443" s="70" t="s">
        <v>10755</v>
      </c>
      <c r="C11443" s="71" t="s">
        <v>14</v>
      </c>
      <c r="D11443" s="72">
        <v>72.47</v>
      </c>
    </row>
    <row r="11444" spans="1:4" x14ac:dyDescent="0.25">
      <c r="A11444" s="71">
        <v>34686</v>
      </c>
      <c r="B11444" s="70" t="s">
        <v>10756</v>
      </c>
      <c r="C11444" s="71" t="s">
        <v>14</v>
      </c>
      <c r="D11444" s="72">
        <v>13.29</v>
      </c>
    </row>
    <row r="11445" spans="1:4" x14ac:dyDescent="0.25">
      <c r="A11445" s="71">
        <v>34653</v>
      </c>
      <c r="B11445" s="70" t="s">
        <v>10757</v>
      </c>
      <c r="C11445" s="71" t="s">
        <v>14</v>
      </c>
      <c r="D11445" s="72">
        <v>8.9600000000000009</v>
      </c>
    </row>
    <row r="11446" spans="1:4" x14ac:dyDescent="0.25">
      <c r="A11446" s="71">
        <v>34688</v>
      </c>
      <c r="B11446" s="70" t="s">
        <v>10758</v>
      </c>
      <c r="C11446" s="71" t="s">
        <v>14</v>
      </c>
      <c r="D11446" s="72">
        <v>16.239999999999998</v>
      </c>
    </row>
    <row r="11447" spans="1:4" x14ac:dyDescent="0.25">
      <c r="A11447" s="71">
        <v>34709</v>
      </c>
      <c r="B11447" s="70" t="s">
        <v>10759</v>
      </c>
      <c r="C11447" s="71" t="s">
        <v>14</v>
      </c>
      <c r="D11447" s="72">
        <v>62.95</v>
      </c>
    </row>
    <row r="11448" spans="1:4" x14ac:dyDescent="0.25">
      <c r="A11448" s="71">
        <v>34714</v>
      </c>
      <c r="B11448" s="70" t="s">
        <v>10760</v>
      </c>
      <c r="C11448" s="71" t="s">
        <v>14</v>
      </c>
      <c r="D11448" s="72">
        <v>75.19</v>
      </c>
    </row>
    <row r="11449" spans="1:4" x14ac:dyDescent="0.25">
      <c r="A11449" s="71">
        <v>2391</v>
      </c>
      <c r="B11449" s="70" t="s">
        <v>10761</v>
      </c>
      <c r="C11449" s="71" t="s">
        <v>14</v>
      </c>
      <c r="D11449" s="72">
        <v>343.39</v>
      </c>
    </row>
    <row r="11450" spans="1:4" x14ac:dyDescent="0.25">
      <c r="A11450" s="71">
        <v>2374</v>
      </c>
      <c r="B11450" s="70" t="s">
        <v>10762</v>
      </c>
      <c r="C11450" s="71" t="s">
        <v>14</v>
      </c>
      <c r="D11450" s="72">
        <v>389.57</v>
      </c>
    </row>
    <row r="11451" spans="1:4" x14ac:dyDescent="0.25">
      <c r="A11451" s="71">
        <v>2377</v>
      </c>
      <c r="B11451" s="70" t="s">
        <v>10763</v>
      </c>
      <c r="C11451" s="71" t="s">
        <v>14</v>
      </c>
      <c r="D11451" s="72">
        <v>546.72</v>
      </c>
    </row>
    <row r="11452" spans="1:4" x14ac:dyDescent="0.25">
      <c r="A11452" s="71">
        <v>2393</v>
      </c>
      <c r="B11452" s="70" t="s">
        <v>10764</v>
      </c>
      <c r="C11452" s="71" t="s">
        <v>14</v>
      </c>
      <c r="D11452" s="72">
        <v>915.56</v>
      </c>
    </row>
    <row r="11453" spans="1:4" x14ac:dyDescent="0.25">
      <c r="A11453" s="71">
        <v>34705</v>
      </c>
      <c r="B11453" s="70" t="s">
        <v>10765</v>
      </c>
      <c r="C11453" s="71" t="s">
        <v>14</v>
      </c>
      <c r="D11453" s="72">
        <v>800.79</v>
      </c>
    </row>
    <row r="11454" spans="1:4" x14ac:dyDescent="0.25">
      <c r="A11454" s="71">
        <v>34707</v>
      </c>
      <c r="B11454" s="70" t="s">
        <v>10766</v>
      </c>
      <c r="C11454" s="71" t="s">
        <v>14</v>
      </c>
      <c r="D11454" s="72">
        <v>1483.88</v>
      </c>
    </row>
    <row r="11455" spans="1:4" x14ac:dyDescent="0.25">
      <c r="A11455" s="71">
        <v>34544</v>
      </c>
      <c r="B11455" s="70" t="s">
        <v>10767</v>
      </c>
      <c r="C11455" s="71" t="s">
        <v>14</v>
      </c>
      <c r="D11455" s="72">
        <v>1483.73</v>
      </c>
    </row>
    <row r="11456" spans="1:4" x14ac:dyDescent="0.25">
      <c r="A11456" s="71">
        <v>2378</v>
      </c>
      <c r="B11456" s="70" t="s">
        <v>10768</v>
      </c>
      <c r="C11456" s="71" t="s">
        <v>14</v>
      </c>
      <c r="D11456" s="72">
        <v>1257.6500000000001</v>
      </c>
    </row>
    <row r="11457" spans="1:4" x14ac:dyDescent="0.25">
      <c r="A11457" s="71">
        <v>2379</v>
      </c>
      <c r="B11457" s="70" t="s">
        <v>10769</v>
      </c>
      <c r="C11457" s="71" t="s">
        <v>14</v>
      </c>
      <c r="D11457" s="72">
        <v>1257.6500000000001</v>
      </c>
    </row>
    <row r="11458" spans="1:4" x14ac:dyDescent="0.25">
      <c r="A11458" s="71">
        <v>2376</v>
      </c>
      <c r="B11458" s="70" t="s">
        <v>10770</v>
      </c>
      <c r="C11458" s="71" t="s">
        <v>14</v>
      </c>
      <c r="D11458" s="72">
        <v>2071.34</v>
      </c>
    </row>
    <row r="11459" spans="1:4" x14ac:dyDescent="0.25">
      <c r="A11459" s="71">
        <v>2394</v>
      </c>
      <c r="B11459" s="70" t="s">
        <v>10771</v>
      </c>
      <c r="C11459" s="71" t="s">
        <v>14</v>
      </c>
      <c r="D11459" s="72">
        <v>4428.1400000000003</v>
      </c>
    </row>
    <row r="11460" spans="1:4" x14ac:dyDescent="0.25">
      <c r="A11460" s="71">
        <v>2388</v>
      </c>
      <c r="B11460" s="70" t="s">
        <v>10772</v>
      </c>
      <c r="C11460" s="71" t="s">
        <v>14</v>
      </c>
      <c r="D11460" s="72">
        <v>62.48</v>
      </c>
    </row>
    <row r="11461" spans="1:4" x14ac:dyDescent="0.25">
      <c r="A11461" s="71">
        <v>34606</v>
      </c>
      <c r="B11461" s="70" t="s">
        <v>10773</v>
      </c>
      <c r="C11461" s="71" t="s">
        <v>14</v>
      </c>
      <c r="D11461" s="72">
        <v>95.84</v>
      </c>
    </row>
    <row r="11462" spans="1:4" x14ac:dyDescent="0.25">
      <c r="A11462" s="71">
        <v>2370</v>
      </c>
      <c r="B11462" s="70" t="s">
        <v>10774</v>
      </c>
      <c r="C11462" s="71" t="s">
        <v>14</v>
      </c>
      <c r="D11462" s="72">
        <v>11.61</v>
      </c>
    </row>
    <row r="11463" spans="1:4" x14ac:dyDescent="0.25">
      <c r="A11463" s="71">
        <v>2386</v>
      </c>
      <c r="B11463" s="70" t="s">
        <v>10775</v>
      </c>
      <c r="C11463" s="71" t="s">
        <v>14</v>
      </c>
      <c r="D11463" s="72">
        <v>19.47</v>
      </c>
    </row>
    <row r="11464" spans="1:4" x14ac:dyDescent="0.25">
      <c r="A11464" s="71">
        <v>34689</v>
      </c>
      <c r="B11464" s="70" t="s">
        <v>10776</v>
      </c>
      <c r="C11464" s="71" t="s">
        <v>14</v>
      </c>
      <c r="D11464" s="72">
        <v>30.51</v>
      </c>
    </row>
    <row r="11465" spans="1:4" x14ac:dyDescent="0.25">
      <c r="A11465" s="71">
        <v>2392</v>
      </c>
      <c r="B11465" s="70" t="s">
        <v>10777</v>
      </c>
      <c r="C11465" s="71" t="s">
        <v>14</v>
      </c>
      <c r="D11465" s="72">
        <v>77.930000000000007</v>
      </c>
    </row>
    <row r="11466" spans="1:4" x14ac:dyDescent="0.25">
      <c r="A11466" s="71">
        <v>2373</v>
      </c>
      <c r="B11466" s="70" t="s">
        <v>10778</v>
      </c>
      <c r="C11466" s="71" t="s">
        <v>14</v>
      </c>
      <c r="D11466" s="72">
        <v>109.8</v>
      </c>
    </row>
    <row r="11467" spans="1:4" x14ac:dyDescent="0.25">
      <c r="A11467" s="71">
        <v>39465</v>
      </c>
      <c r="B11467" s="70" t="s">
        <v>10779</v>
      </c>
      <c r="C11467" s="71" t="s">
        <v>14</v>
      </c>
      <c r="D11467" s="72">
        <v>67.08</v>
      </c>
    </row>
    <row r="11468" spans="1:4" x14ac:dyDescent="0.25">
      <c r="A11468" s="71">
        <v>39466</v>
      </c>
      <c r="B11468" s="70" t="s">
        <v>10780</v>
      </c>
      <c r="C11468" s="71" t="s">
        <v>14</v>
      </c>
      <c r="D11468" s="72">
        <v>75.459999999999994</v>
      </c>
    </row>
    <row r="11469" spans="1:4" x14ac:dyDescent="0.25">
      <c r="A11469" s="71">
        <v>39467</v>
      </c>
      <c r="B11469" s="70" t="s">
        <v>10781</v>
      </c>
      <c r="C11469" s="71" t="s">
        <v>14</v>
      </c>
      <c r="D11469" s="72">
        <v>96.53</v>
      </c>
    </row>
    <row r="11470" spans="1:4" x14ac:dyDescent="0.25">
      <c r="A11470" s="71">
        <v>39468</v>
      </c>
      <c r="B11470" s="70" t="s">
        <v>10782</v>
      </c>
      <c r="C11470" s="71" t="s">
        <v>14</v>
      </c>
      <c r="D11470" s="72">
        <v>171.57</v>
      </c>
    </row>
    <row r="11471" spans="1:4" x14ac:dyDescent="0.25">
      <c r="A11471" s="71">
        <v>39469</v>
      </c>
      <c r="B11471" s="70" t="s">
        <v>10783</v>
      </c>
      <c r="C11471" s="71" t="s">
        <v>14</v>
      </c>
      <c r="D11471" s="72">
        <v>69.89</v>
      </c>
    </row>
    <row r="11472" spans="1:4" x14ac:dyDescent="0.25">
      <c r="A11472" s="71">
        <v>39470</v>
      </c>
      <c r="B11472" s="70" t="s">
        <v>10784</v>
      </c>
      <c r="C11472" s="71" t="s">
        <v>14</v>
      </c>
      <c r="D11472" s="72">
        <v>85.87</v>
      </c>
    </row>
    <row r="11473" spans="1:4" x14ac:dyDescent="0.25">
      <c r="A11473" s="71">
        <v>39471</v>
      </c>
      <c r="B11473" s="70" t="s">
        <v>10785</v>
      </c>
      <c r="C11473" s="71" t="s">
        <v>14</v>
      </c>
      <c r="D11473" s="72">
        <v>103.2</v>
      </c>
    </row>
    <row r="11474" spans="1:4" x14ac:dyDescent="0.25">
      <c r="A11474" s="71">
        <v>39472</v>
      </c>
      <c r="B11474" s="70" t="s">
        <v>10786</v>
      </c>
      <c r="C11474" s="71" t="s">
        <v>14</v>
      </c>
      <c r="D11474" s="72">
        <v>179.3</v>
      </c>
    </row>
    <row r="11475" spans="1:4" x14ac:dyDescent="0.25">
      <c r="A11475" s="71">
        <v>39473</v>
      </c>
      <c r="B11475" s="70" t="s">
        <v>10787</v>
      </c>
      <c r="C11475" s="71" t="s">
        <v>14</v>
      </c>
      <c r="D11475" s="72">
        <v>115.83</v>
      </c>
    </row>
    <row r="11476" spans="1:4" x14ac:dyDescent="0.25">
      <c r="A11476" s="71">
        <v>39474</v>
      </c>
      <c r="B11476" s="70" t="s">
        <v>10788</v>
      </c>
      <c r="C11476" s="71" t="s">
        <v>14</v>
      </c>
      <c r="D11476" s="72">
        <v>123.48</v>
      </c>
    </row>
    <row r="11477" spans="1:4" x14ac:dyDescent="0.25">
      <c r="A11477" s="71">
        <v>39475</v>
      </c>
      <c r="B11477" s="70" t="s">
        <v>10789</v>
      </c>
      <c r="C11477" s="71" t="s">
        <v>14</v>
      </c>
      <c r="D11477" s="72">
        <v>140.1</v>
      </c>
    </row>
    <row r="11478" spans="1:4" x14ac:dyDescent="0.25">
      <c r="A11478" s="71">
        <v>39476</v>
      </c>
      <c r="B11478" s="70" t="s">
        <v>10790</v>
      </c>
      <c r="C11478" s="71" t="s">
        <v>14</v>
      </c>
      <c r="D11478" s="72">
        <v>263.74</v>
      </c>
    </row>
    <row r="11479" spans="1:4" x14ac:dyDescent="0.25">
      <c r="A11479" s="71">
        <v>39477</v>
      </c>
      <c r="B11479" s="70" t="s">
        <v>10791</v>
      </c>
      <c r="C11479" s="71" t="s">
        <v>14</v>
      </c>
      <c r="D11479" s="72">
        <v>129.22</v>
      </c>
    </row>
    <row r="11480" spans="1:4" x14ac:dyDescent="0.25">
      <c r="A11480" s="71">
        <v>39478</v>
      </c>
      <c r="B11480" s="70" t="s">
        <v>10792</v>
      </c>
      <c r="C11480" s="71" t="s">
        <v>14</v>
      </c>
      <c r="D11480" s="72">
        <v>133.22</v>
      </c>
    </row>
    <row r="11481" spans="1:4" x14ac:dyDescent="0.25">
      <c r="A11481" s="71">
        <v>39479</v>
      </c>
      <c r="B11481" s="70" t="s">
        <v>10793</v>
      </c>
      <c r="C11481" s="71" t="s">
        <v>14</v>
      </c>
      <c r="D11481" s="72">
        <v>156.96</v>
      </c>
    </row>
    <row r="11482" spans="1:4" x14ac:dyDescent="0.25">
      <c r="A11482" s="71">
        <v>39480</v>
      </c>
      <c r="B11482" s="70" t="s">
        <v>10794</v>
      </c>
      <c r="C11482" s="71" t="s">
        <v>14</v>
      </c>
      <c r="D11482" s="72">
        <v>323.89</v>
      </c>
    </row>
    <row r="11483" spans="1:4" x14ac:dyDescent="0.25">
      <c r="A11483" s="71">
        <v>39459</v>
      </c>
      <c r="B11483" s="70" t="s">
        <v>10795</v>
      </c>
      <c r="C11483" s="71" t="s">
        <v>14</v>
      </c>
      <c r="D11483" s="72">
        <v>274.89999999999998</v>
      </c>
    </row>
    <row r="11484" spans="1:4" x14ac:dyDescent="0.25">
      <c r="A11484" s="71">
        <v>39445</v>
      </c>
      <c r="B11484" s="70" t="s">
        <v>10796</v>
      </c>
      <c r="C11484" s="71" t="s">
        <v>14</v>
      </c>
      <c r="D11484" s="72">
        <v>138.03</v>
      </c>
    </row>
    <row r="11485" spans="1:4" x14ac:dyDescent="0.25">
      <c r="A11485" s="71">
        <v>39446</v>
      </c>
      <c r="B11485" s="70" t="s">
        <v>10797</v>
      </c>
      <c r="C11485" s="71" t="s">
        <v>14</v>
      </c>
      <c r="D11485" s="72">
        <v>140.47999999999999</v>
      </c>
    </row>
    <row r="11486" spans="1:4" x14ac:dyDescent="0.25">
      <c r="A11486" s="71">
        <v>39447</v>
      </c>
      <c r="B11486" s="70" t="s">
        <v>10798</v>
      </c>
      <c r="C11486" s="71" t="s">
        <v>14</v>
      </c>
      <c r="D11486" s="72">
        <v>150.22999999999999</v>
      </c>
    </row>
    <row r="11487" spans="1:4" x14ac:dyDescent="0.25">
      <c r="A11487" s="71">
        <v>39448</v>
      </c>
      <c r="B11487" s="70" t="s">
        <v>10799</v>
      </c>
      <c r="C11487" s="71" t="s">
        <v>14</v>
      </c>
      <c r="D11487" s="72">
        <v>256.17</v>
      </c>
    </row>
    <row r="11488" spans="1:4" x14ac:dyDescent="0.25">
      <c r="A11488" s="71">
        <v>39450</v>
      </c>
      <c r="B11488" s="70" t="s">
        <v>10800</v>
      </c>
      <c r="C11488" s="71" t="s">
        <v>14</v>
      </c>
      <c r="D11488" s="72">
        <v>156.29</v>
      </c>
    </row>
    <row r="11489" spans="1:4" x14ac:dyDescent="0.25">
      <c r="A11489" s="71">
        <v>39451</v>
      </c>
      <c r="B11489" s="70" t="s">
        <v>10801</v>
      </c>
      <c r="C11489" s="71" t="s">
        <v>14</v>
      </c>
      <c r="D11489" s="72">
        <v>170.47</v>
      </c>
    </row>
    <row r="11490" spans="1:4" x14ac:dyDescent="0.25">
      <c r="A11490" s="71">
        <v>39452</v>
      </c>
      <c r="B11490" s="70" t="s">
        <v>10802</v>
      </c>
      <c r="C11490" s="71" t="s">
        <v>14</v>
      </c>
      <c r="D11490" s="72">
        <v>171.49</v>
      </c>
    </row>
    <row r="11491" spans="1:4" x14ac:dyDescent="0.25">
      <c r="A11491" s="71">
        <v>39523</v>
      </c>
      <c r="B11491" s="70" t="s">
        <v>19636</v>
      </c>
      <c r="C11491" s="71" t="s">
        <v>14</v>
      </c>
      <c r="D11491" s="72">
        <v>286.98</v>
      </c>
    </row>
    <row r="11492" spans="1:4" x14ac:dyDescent="0.25">
      <c r="A11492" s="71">
        <v>39449</v>
      </c>
      <c r="B11492" s="70" t="s">
        <v>10803</v>
      </c>
      <c r="C11492" s="71" t="s">
        <v>14</v>
      </c>
      <c r="D11492" s="72">
        <v>317.81</v>
      </c>
    </row>
    <row r="11493" spans="1:4" x14ac:dyDescent="0.25">
      <c r="A11493" s="71">
        <v>39455</v>
      </c>
      <c r="B11493" s="70" t="s">
        <v>10804</v>
      </c>
      <c r="C11493" s="71" t="s">
        <v>14</v>
      </c>
      <c r="D11493" s="72">
        <v>157.26</v>
      </c>
    </row>
    <row r="11494" spans="1:4" x14ac:dyDescent="0.25">
      <c r="A11494" s="71">
        <v>39456</v>
      </c>
      <c r="B11494" s="70" t="s">
        <v>10805</v>
      </c>
      <c r="C11494" s="71" t="s">
        <v>14</v>
      </c>
      <c r="D11494" s="72">
        <v>157.38</v>
      </c>
    </row>
    <row r="11495" spans="1:4" x14ac:dyDescent="0.25">
      <c r="A11495" s="71">
        <v>39457</v>
      </c>
      <c r="B11495" s="70" t="s">
        <v>10806</v>
      </c>
      <c r="C11495" s="71" t="s">
        <v>14</v>
      </c>
      <c r="D11495" s="72">
        <v>171.57</v>
      </c>
    </row>
    <row r="11496" spans="1:4" x14ac:dyDescent="0.25">
      <c r="A11496" s="71">
        <v>39458</v>
      </c>
      <c r="B11496" s="70" t="s">
        <v>10807</v>
      </c>
      <c r="C11496" s="71" t="s">
        <v>14</v>
      </c>
      <c r="D11496" s="72">
        <v>320.14999999999998</v>
      </c>
    </row>
    <row r="11497" spans="1:4" x14ac:dyDescent="0.25">
      <c r="A11497" s="71">
        <v>39464</v>
      </c>
      <c r="B11497" s="70" t="s">
        <v>10808</v>
      </c>
      <c r="C11497" s="71" t="s">
        <v>14</v>
      </c>
      <c r="D11497" s="72">
        <v>514.83000000000004</v>
      </c>
    </row>
    <row r="11498" spans="1:4" x14ac:dyDescent="0.25">
      <c r="A11498" s="71">
        <v>39460</v>
      </c>
      <c r="B11498" s="70" t="s">
        <v>10809</v>
      </c>
      <c r="C11498" s="71" t="s">
        <v>14</v>
      </c>
      <c r="D11498" s="72">
        <v>195.26</v>
      </c>
    </row>
    <row r="11499" spans="1:4" x14ac:dyDescent="0.25">
      <c r="A11499" s="71">
        <v>39461</v>
      </c>
      <c r="B11499" s="70" t="s">
        <v>10810</v>
      </c>
      <c r="C11499" s="71" t="s">
        <v>14</v>
      </c>
      <c r="D11499" s="72">
        <v>228.8</v>
      </c>
    </row>
    <row r="11500" spans="1:4" x14ac:dyDescent="0.25">
      <c r="A11500" s="71">
        <v>39462</v>
      </c>
      <c r="B11500" s="70" t="s">
        <v>10811</v>
      </c>
      <c r="C11500" s="71" t="s">
        <v>14</v>
      </c>
      <c r="D11500" s="72">
        <v>220.51</v>
      </c>
    </row>
    <row r="11501" spans="1:4" x14ac:dyDescent="0.25">
      <c r="A11501" s="71">
        <v>39463</v>
      </c>
      <c r="B11501" s="70" t="s">
        <v>10812</v>
      </c>
      <c r="C11501" s="71" t="s">
        <v>14</v>
      </c>
      <c r="D11501" s="72">
        <v>510.84</v>
      </c>
    </row>
    <row r="11502" spans="1:4" x14ac:dyDescent="0.25">
      <c r="A11502" s="71">
        <v>26039</v>
      </c>
      <c r="B11502" s="70" t="s">
        <v>10813</v>
      </c>
      <c r="C11502" s="71" t="s">
        <v>14</v>
      </c>
      <c r="D11502" s="72"/>
    </row>
    <row r="11503" spans="1:4" x14ac:dyDescent="0.25">
      <c r="A11503" s="71">
        <v>2401</v>
      </c>
      <c r="B11503" s="70" t="s">
        <v>10814</v>
      </c>
      <c r="C11503" s="71" t="s">
        <v>14</v>
      </c>
      <c r="D11503" s="72"/>
    </row>
    <row r="11504" spans="1:4" x14ac:dyDescent="0.25">
      <c r="A11504" s="71">
        <v>38870</v>
      </c>
      <c r="B11504" s="70" t="s">
        <v>10815</v>
      </c>
      <c r="C11504" s="71" t="s">
        <v>14</v>
      </c>
      <c r="D11504" s="72"/>
    </row>
    <row r="11505" spans="1:4" x14ac:dyDescent="0.25">
      <c r="A11505" s="71">
        <v>38869</v>
      </c>
      <c r="B11505" s="70" t="s">
        <v>10816</v>
      </c>
      <c r="C11505" s="71" t="s">
        <v>14</v>
      </c>
      <c r="D11505" s="72"/>
    </row>
    <row r="11506" spans="1:4" x14ac:dyDescent="0.25">
      <c r="A11506" s="71">
        <v>38872</v>
      </c>
      <c r="B11506" s="70" t="s">
        <v>10817</v>
      </c>
      <c r="C11506" s="71" t="s">
        <v>14</v>
      </c>
      <c r="D11506" s="72"/>
    </row>
    <row r="11507" spans="1:4" x14ac:dyDescent="0.25">
      <c r="A11507" s="71">
        <v>38871</v>
      </c>
      <c r="B11507" s="70" t="s">
        <v>10818</v>
      </c>
      <c r="C11507" s="71" t="s">
        <v>14</v>
      </c>
      <c r="D11507" s="72"/>
    </row>
    <row r="11508" spans="1:4" x14ac:dyDescent="0.25">
      <c r="A11508" s="71">
        <v>39283</v>
      </c>
      <c r="B11508" s="70" t="s">
        <v>10819</v>
      </c>
      <c r="C11508" s="71" t="s">
        <v>14</v>
      </c>
      <c r="D11508" s="72"/>
    </row>
    <row r="11509" spans="1:4" x14ac:dyDescent="0.25">
      <c r="A11509" s="71">
        <v>39285</v>
      </c>
      <c r="B11509" s="70" t="s">
        <v>10820</v>
      </c>
      <c r="C11509" s="71" t="s">
        <v>14</v>
      </c>
      <c r="D11509" s="72"/>
    </row>
    <row r="11510" spans="1:4" x14ac:dyDescent="0.25">
      <c r="A11510" s="71">
        <v>39286</v>
      </c>
      <c r="B11510" s="70" t="s">
        <v>10821</v>
      </c>
      <c r="C11510" s="71" t="s">
        <v>14</v>
      </c>
      <c r="D11510" s="72"/>
    </row>
    <row r="11511" spans="1:4" x14ac:dyDescent="0.25">
      <c r="A11511" s="71">
        <v>39288</v>
      </c>
      <c r="B11511" s="70" t="s">
        <v>10822</v>
      </c>
      <c r="C11511" s="71" t="s">
        <v>14</v>
      </c>
      <c r="D11511" s="72"/>
    </row>
    <row r="11512" spans="1:4" x14ac:dyDescent="0.25">
      <c r="A11512" s="71">
        <v>44476</v>
      </c>
      <c r="B11512" s="70" t="s">
        <v>10823</v>
      </c>
      <c r="C11512" s="71" t="s">
        <v>37</v>
      </c>
      <c r="D11512" s="72">
        <v>744.46</v>
      </c>
    </row>
    <row r="11513" spans="1:4" x14ac:dyDescent="0.25">
      <c r="A11513" s="71">
        <v>10629</v>
      </c>
      <c r="B11513" s="70" t="s">
        <v>10824</v>
      </c>
      <c r="C11513" s="71" t="s">
        <v>37</v>
      </c>
      <c r="D11513" s="72">
        <v>914.58</v>
      </c>
    </row>
    <row r="11514" spans="1:4" x14ac:dyDescent="0.25">
      <c r="A11514" s="71">
        <v>10698</v>
      </c>
      <c r="B11514" s="70" t="s">
        <v>10825</v>
      </c>
      <c r="C11514" s="71" t="s">
        <v>37</v>
      </c>
      <c r="D11514" s="72"/>
    </row>
    <row r="11515" spans="1:4" x14ac:dyDescent="0.25">
      <c r="A11515" s="71">
        <v>40521</v>
      </c>
      <c r="B11515" s="70" t="s">
        <v>10826</v>
      </c>
      <c r="C11515" s="71" t="s">
        <v>14</v>
      </c>
      <c r="D11515" s="72">
        <v>125413.41</v>
      </c>
    </row>
    <row r="11516" spans="1:4" x14ac:dyDescent="0.25">
      <c r="A11516" s="71">
        <v>2432</v>
      </c>
      <c r="B11516" s="70" t="s">
        <v>10827</v>
      </c>
      <c r="C11516" s="71" t="s">
        <v>14</v>
      </c>
      <c r="D11516" s="72">
        <v>27.96</v>
      </c>
    </row>
    <row r="11517" spans="1:4" x14ac:dyDescent="0.25">
      <c r="A11517" s="71">
        <v>2418</v>
      </c>
      <c r="B11517" s="70" t="s">
        <v>10828</v>
      </c>
      <c r="C11517" s="71" t="s">
        <v>14</v>
      </c>
      <c r="D11517" s="72">
        <v>12.97</v>
      </c>
    </row>
    <row r="11518" spans="1:4" x14ac:dyDescent="0.25">
      <c r="A11518" s="71">
        <v>2433</v>
      </c>
      <c r="B11518" s="70" t="s">
        <v>10829</v>
      </c>
      <c r="C11518" s="71" t="s">
        <v>14</v>
      </c>
      <c r="D11518" s="72">
        <v>9.4700000000000006</v>
      </c>
    </row>
    <row r="11519" spans="1:4" x14ac:dyDescent="0.25">
      <c r="A11519" s="71">
        <v>2420</v>
      </c>
      <c r="B11519" s="70" t="s">
        <v>10830</v>
      </c>
      <c r="C11519" s="71" t="s">
        <v>14</v>
      </c>
      <c r="D11519" s="72">
        <v>16.27</v>
      </c>
    </row>
    <row r="11520" spans="1:4" x14ac:dyDescent="0.25">
      <c r="A11520" s="71">
        <v>11447</v>
      </c>
      <c r="B11520" s="70" t="s">
        <v>19637</v>
      </c>
      <c r="C11520" s="71" t="s">
        <v>14</v>
      </c>
      <c r="D11520" s="72">
        <v>32.15</v>
      </c>
    </row>
    <row r="11521" spans="1:4" x14ac:dyDescent="0.25">
      <c r="A11521" s="71">
        <v>11451</v>
      </c>
      <c r="B11521" s="70" t="s">
        <v>10831</v>
      </c>
      <c r="C11521" s="71" t="s">
        <v>14</v>
      </c>
      <c r="D11521" s="72">
        <v>86.18</v>
      </c>
    </row>
    <row r="11522" spans="1:4" x14ac:dyDescent="0.25">
      <c r="A11522" s="71">
        <v>11116</v>
      </c>
      <c r="B11522" s="70" t="s">
        <v>10832</v>
      </c>
      <c r="C11522" s="71" t="s">
        <v>14</v>
      </c>
      <c r="D11522" s="72"/>
    </row>
    <row r="11523" spans="1:4" x14ac:dyDescent="0.25">
      <c r="A11523" s="71">
        <v>38411</v>
      </c>
      <c r="B11523" s="70" t="s">
        <v>10833</v>
      </c>
      <c r="C11523" s="71" t="s">
        <v>14</v>
      </c>
      <c r="D11523" s="72">
        <v>1586.97</v>
      </c>
    </row>
    <row r="11524" spans="1:4" x14ac:dyDescent="0.25">
      <c r="A11524" s="71">
        <v>38189</v>
      </c>
      <c r="B11524" s="70" t="s">
        <v>10834</v>
      </c>
      <c r="C11524" s="71" t="s">
        <v>14</v>
      </c>
      <c r="D11524" s="72">
        <v>184.37</v>
      </c>
    </row>
    <row r="11525" spans="1:4" x14ac:dyDescent="0.25">
      <c r="A11525" s="71">
        <v>38190</v>
      </c>
      <c r="B11525" s="70" t="s">
        <v>10835</v>
      </c>
      <c r="C11525" s="71" t="s">
        <v>14</v>
      </c>
      <c r="D11525" s="72">
        <v>388.42</v>
      </c>
    </row>
    <row r="11526" spans="1:4" x14ac:dyDescent="0.25">
      <c r="A11526" s="71">
        <v>7608</v>
      </c>
      <c r="B11526" s="70" t="s">
        <v>10836</v>
      </c>
      <c r="C11526" s="71" t="s">
        <v>14</v>
      </c>
      <c r="D11526" s="72">
        <v>12.01</v>
      </c>
    </row>
    <row r="11527" spans="1:4" x14ac:dyDescent="0.25">
      <c r="A11527" s="71">
        <v>1370</v>
      </c>
      <c r="B11527" s="70" t="s">
        <v>10837</v>
      </c>
      <c r="C11527" s="71" t="s">
        <v>14</v>
      </c>
      <c r="D11527" s="72">
        <v>129.30000000000001</v>
      </c>
    </row>
    <row r="11528" spans="1:4" x14ac:dyDescent="0.25">
      <c r="A11528" s="71">
        <v>36516</v>
      </c>
      <c r="B11528" s="70" t="s">
        <v>10838</v>
      </c>
      <c r="C11528" s="71" t="s">
        <v>14</v>
      </c>
      <c r="D11528" s="72"/>
    </row>
    <row r="11529" spans="1:4" x14ac:dyDescent="0.25">
      <c r="A11529" s="71">
        <v>34777</v>
      </c>
      <c r="B11529" s="70" t="s">
        <v>10839</v>
      </c>
      <c r="C11529" s="71" t="s">
        <v>14</v>
      </c>
      <c r="D11529" s="72">
        <v>3.65</v>
      </c>
    </row>
    <row r="11530" spans="1:4" x14ac:dyDescent="0.25">
      <c r="A11530" s="71">
        <v>7272</v>
      </c>
      <c r="B11530" s="70" t="s">
        <v>10840</v>
      </c>
      <c r="C11530" s="71" t="s">
        <v>14</v>
      </c>
      <c r="D11530" s="72">
        <v>2.75</v>
      </c>
    </row>
    <row r="11531" spans="1:4" x14ac:dyDescent="0.25">
      <c r="A11531" s="71">
        <v>10605</v>
      </c>
      <c r="B11531" s="70" t="s">
        <v>10841</v>
      </c>
      <c r="C11531" s="71" t="s">
        <v>14</v>
      </c>
      <c r="D11531" s="72">
        <v>6.27</v>
      </c>
    </row>
    <row r="11532" spans="1:4" x14ac:dyDescent="0.25">
      <c r="A11532" s="71">
        <v>10604</v>
      </c>
      <c r="B11532" s="70" t="s">
        <v>10842</v>
      </c>
      <c r="C11532" s="71" t="s">
        <v>14</v>
      </c>
      <c r="D11532" s="72">
        <v>14.61</v>
      </c>
    </row>
    <row r="11533" spans="1:4" x14ac:dyDescent="0.25">
      <c r="A11533" s="71">
        <v>672</v>
      </c>
      <c r="B11533" s="70" t="s">
        <v>10843</v>
      </c>
      <c r="C11533" s="71" t="s">
        <v>14</v>
      </c>
      <c r="D11533" s="72">
        <v>20.09</v>
      </c>
    </row>
    <row r="11534" spans="1:4" x14ac:dyDescent="0.25">
      <c r="A11534" s="71">
        <v>668</v>
      </c>
      <c r="B11534" s="70" t="s">
        <v>10844</v>
      </c>
      <c r="C11534" s="71" t="s">
        <v>14</v>
      </c>
      <c r="D11534" s="72">
        <v>24.25</v>
      </c>
    </row>
    <row r="11535" spans="1:4" x14ac:dyDescent="0.25">
      <c r="A11535" s="71">
        <v>10578</v>
      </c>
      <c r="B11535" s="70" t="s">
        <v>10845</v>
      </c>
      <c r="C11535" s="71" t="s">
        <v>14</v>
      </c>
      <c r="D11535" s="72">
        <v>28.25</v>
      </c>
    </row>
    <row r="11536" spans="1:4" x14ac:dyDescent="0.25">
      <c r="A11536" s="71">
        <v>666</v>
      </c>
      <c r="B11536" s="70" t="s">
        <v>10846</v>
      </c>
      <c r="C11536" s="71" t="s">
        <v>14</v>
      </c>
      <c r="D11536" s="72">
        <v>31.41</v>
      </c>
    </row>
    <row r="11537" spans="1:4" x14ac:dyDescent="0.25">
      <c r="A11537" s="71">
        <v>665</v>
      </c>
      <c r="B11537" s="70" t="s">
        <v>10847</v>
      </c>
      <c r="C11537" s="71" t="s">
        <v>14</v>
      </c>
      <c r="D11537" s="72">
        <v>42.01</v>
      </c>
    </row>
    <row r="11538" spans="1:4" x14ac:dyDescent="0.25">
      <c r="A11538" s="71">
        <v>10577</v>
      </c>
      <c r="B11538" s="70" t="s">
        <v>10848</v>
      </c>
      <c r="C11538" s="71" t="s">
        <v>14</v>
      </c>
      <c r="D11538" s="72">
        <v>37.26</v>
      </c>
    </row>
    <row r="11539" spans="1:4" x14ac:dyDescent="0.25">
      <c r="A11539" s="71">
        <v>10583</v>
      </c>
      <c r="B11539" s="70" t="s">
        <v>10849</v>
      </c>
      <c r="C11539" s="71" t="s">
        <v>14</v>
      </c>
      <c r="D11539" s="72">
        <v>19.36</v>
      </c>
    </row>
    <row r="11540" spans="1:4" x14ac:dyDescent="0.25">
      <c r="A11540" s="71">
        <v>10579</v>
      </c>
      <c r="B11540" s="70" t="s">
        <v>10850</v>
      </c>
      <c r="C11540" s="71" t="s">
        <v>14</v>
      </c>
      <c r="D11540" s="72">
        <v>33.74</v>
      </c>
    </row>
    <row r="11541" spans="1:4" x14ac:dyDescent="0.25">
      <c r="A11541" s="71">
        <v>10582</v>
      </c>
      <c r="B11541" s="70" t="s">
        <v>10851</v>
      </c>
      <c r="C11541" s="71" t="s">
        <v>14</v>
      </c>
      <c r="D11541" s="72">
        <v>17.04</v>
      </c>
    </row>
    <row r="11542" spans="1:4" x14ac:dyDescent="0.25">
      <c r="A11542" s="71">
        <v>2436</v>
      </c>
      <c r="B11542" s="70" t="s">
        <v>10852</v>
      </c>
      <c r="C11542" s="71" t="s">
        <v>44</v>
      </c>
      <c r="D11542" s="72">
        <v>10.6</v>
      </c>
    </row>
    <row r="11543" spans="1:4" x14ac:dyDescent="0.25">
      <c r="A11543" s="71">
        <v>40918</v>
      </c>
      <c r="B11543" s="70" t="s">
        <v>10853</v>
      </c>
      <c r="C11543" s="71" t="s">
        <v>6388</v>
      </c>
      <c r="D11543" s="72">
        <v>2332</v>
      </c>
    </row>
    <row r="11544" spans="1:4" x14ac:dyDescent="0.25">
      <c r="A11544" s="71">
        <v>10998</v>
      </c>
      <c r="B11544" s="70" t="s">
        <v>10854</v>
      </c>
      <c r="C11544" s="71" t="s">
        <v>66</v>
      </c>
      <c r="D11544" s="72">
        <v>36.32</v>
      </c>
    </row>
    <row r="11545" spans="1:4" x14ac:dyDescent="0.25">
      <c r="A11545" s="71">
        <v>11002</v>
      </c>
      <c r="B11545" s="70" t="s">
        <v>10855</v>
      </c>
      <c r="C11545" s="71" t="s">
        <v>66</v>
      </c>
      <c r="D11545" s="72">
        <v>33.270000000000003</v>
      </c>
    </row>
    <row r="11546" spans="1:4" x14ac:dyDescent="0.25">
      <c r="A11546" s="71">
        <v>10999</v>
      </c>
      <c r="B11546" s="70" t="s">
        <v>10856</v>
      </c>
      <c r="C11546" s="71" t="s">
        <v>66</v>
      </c>
      <c r="D11546" s="72">
        <v>31.97</v>
      </c>
    </row>
    <row r="11547" spans="1:4" x14ac:dyDescent="0.25">
      <c r="A11547" s="71">
        <v>10997</v>
      </c>
      <c r="B11547" s="70" t="s">
        <v>10857</v>
      </c>
      <c r="C11547" s="71" t="s">
        <v>66</v>
      </c>
      <c r="D11547" s="72">
        <v>34.65</v>
      </c>
    </row>
    <row r="11548" spans="1:4" x14ac:dyDescent="0.25">
      <c r="A11548" s="71">
        <v>2680</v>
      </c>
      <c r="B11548" s="70" t="s">
        <v>19638</v>
      </c>
      <c r="C11548" s="71" t="s">
        <v>16</v>
      </c>
      <c r="D11548" s="72">
        <v>12.1</v>
      </c>
    </row>
    <row r="11549" spans="1:4" x14ac:dyDescent="0.25">
      <c r="A11549" s="71">
        <v>2684</v>
      </c>
      <c r="B11549" s="70" t="s">
        <v>19639</v>
      </c>
      <c r="C11549" s="71" t="s">
        <v>16</v>
      </c>
      <c r="D11549" s="72">
        <v>11.01</v>
      </c>
    </row>
    <row r="11550" spans="1:4" x14ac:dyDescent="0.25">
      <c r="A11550" s="71">
        <v>2685</v>
      </c>
      <c r="B11550" s="70" t="s">
        <v>19640</v>
      </c>
      <c r="C11550" s="71" t="s">
        <v>16</v>
      </c>
      <c r="D11550" s="72">
        <v>8.27</v>
      </c>
    </row>
    <row r="11551" spans="1:4" x14ac:dyDescent="0.25">
      <c r="A11551" s="71">
        <v>2673</v>
      </c>
      <c r="B11551" s="70" t="s">
        <v>19641</v>
      </c>
      <c r="C11551" s="71" t="s">
        <v>16</v>
      </c>
      <c r="D11551" s="72">
        <v>4.25</v>
      </c>
    </row>
    <row r="11552" spans="1:4" x14ac:dyDescent="0.25">
      <c r="A11552" s="71">
        <v>2682</v>
      </c>
      <c r="B11552" s="70" t="s">
        <v>19642</v>
      </c>
      <c r="C11552" s="71" t="s">
        <v>16</v>
      </c>
      <c r="D11552" s="72">
        <v>28.85</v>
      </c>
    </row>
    <row r="11553" spans="1:4" x14ac:dyDescent="0.25">
      <c r="A11553" s="71">
        <v>2681</v>
      </c>
      <c r="B11553" s="70" t="s">
        <v>19643</v>
      </c>
      <c r="C11553" s="71" t="s">
        <v>16</v>
      </c>
      <c r="D11553" s="72">
        <v>19.78</v>
      </c>
    </row>
    <row r="11554" spans="1:4" x14ac:dyDescent="0.25">
      <c r="A11554" s="71">
        <v>2686</v>
      </c>
      <c r="B11554" s="70" t="s">
        <v>19644</v>
      </c>
      <c r="C11554" s="71" t="s">
        <v>16</v>
      </c>
      <c r="D11554" s="72">
        <v>36.18</v>
      </c>
    </row>
    <row r="11555" spans="1:4" x14ac:dyDescent="0.25">
      <c r="A11555" s="71">
        <v>2674</v>
      </c>
      <c r="B11555" s="70" t="s">
        <v>19645</v>
      </c>
      <c r="C11555" s="71" t="s">
        <v>16</v>
      </c>
      <c r="D11555" s="72">
        <v>5.29</v>
      </c>
    </row>
    <row r="11556" spans="1:4" x14ac:dyDescent="0.25">
      <c r="A11556" s="71">
        <v>2683</v>
      </c>
      <c r="B11556" s="70" t="s">
        <v>19646</v>
      </c>
      <c r="C11556" s="71" t="s">
        <v>16</v>
      </c>
      <c r="D11556" s="72">
        <v>57.01</v>
      </c>
    </row>
    <row r="11557" spans="1:4" x14ac:dyDescent="0.25">
      <c r="A11557" s="71">
        <v>2676</v>
      </c>
      <c r="B11557" s="70" t="s">
        <v>10858</v>
      </c>
      <c r="C11557" s="71" t="s">
        <v>16</v>
      </c>
      <c r="D11557" s="72">
        <v>2.4700000000000002</v>
      </c>
    </row>
    <row r="11558" spans="1:4" x14ac:dyDescent="0.25">
      <c r="A11558" s="71">
        <v>2678</v>
      </c>
      <c r="B11558" s="70" t="s">
        <v>10859</v>
      </c>
      <c r="C11558" s="71" t="s">
        <v>16</v>
      </c>
      <c r="D11558" s="72">
        <v>3.09</v>
      </c>
    </row>
    <row r="11559" spans="1:4" x14ac:dyDescent="0.25">
      <c r="A11559" s="71">
        <v>2679</v>
      </c>
      <c r="B11559" s="70" t="s">
        <v>10860</v>
      </c>
      <c r="C11559" s="71" t="s">
        <v>16</v>
      </c>
      <c r="D11559" s="72">
        <v>4.7699999999999996</v>
      </c>
    </row>
    <row r="11560" spans="1:4" x14ac:dyDescent="0.25">
      <c r="A11560" s="71">
        <v>12070</v>
      </c>
      <c r="B11560" s="70" t="s">
        <v>10861</v>
      </c>
      <c r="C11560" s="71" t="s">
        <v>16</v>
      </c>
      <c r="D11560" s="72">
        <v>6.64</v>
      </c>
    </row>
    <row r="11561" spans="1:4" x14ac:dyDescent="0.25">
      <c r="A11561" s="71">
        <v>2675</v>
      </c>
      <c r="B11561" s="70" t="s">
        <v>10862</v>
      </c>
      <c r="C11561" s="71" t="s">
        <v>16</v>
      </c>
      <c r="D11561" s="72">
        <v>8.6300000000000008</v>
      </c>
    </row>
    <row r="11562" spans="1:4" x14ac:dyDescent="0.25">
      <c r="A11562" s="71">
        <v>12067</v>
      </c>
      <c r="B11562" s="70" t="s">
        <v>10863</v>
      </c>
      <c r="C11562" s="71" t="s">
        <v>16</v>
      </c>
      <c r="D11562" s="72">
        <v>11.71</v>
      </c>
    </row>
    <row r="11563" spans="1:4" x14ac:dyDescent="0.25">
      <c r="A11563" s="71">
        <v>21128</v>
      </c>
      <c r="B11563" s="70" t="s">
        <v>10864</v>
      </c>
      <c r="C11563" s="71" t="s">
        <v>16</v>
      </c>
      <c r="D11563" s="72">
        <v>7.91</v>
      </c>
    </row>
    <row r="11564" spans="1:4" x14ac:dyDescent="0.25">
      <c r="A11564" s="71">
        <v>40400</v>
      </c>
      <c r="B11564" s="70" t="s">
        <v>10865</v>
      </c>
      <c r="C11564" s="71" t="s">
        <v>16</v>
      </c>
      <c r="D11564" s="72">
        <v>2.15</v>
      </c>
    </row>
    <row r="11565" spans="1:4" x14ac:dyDescent="0.25">
      <c r="A11565" s="71">
        <v>40401</v>
      </c>
      <c r="B11565" s="70" t="s">
        <v>10866</v>
      </c>
      <c r="C11565" s="71" t="s">
        <v>16</v>
      </c>
      <c r="D11565" s="72">
        <v>3.17</v>
      </c>
    </row>
    <row r="11566" spans="1:4" x14ac:dyDescent="0.25">
      <c r="A11566" s="71">
        <v>40402</v>
      </c>
      <c r="B11566" s="70" t="s">
        <v>10867</v>
      </c>
      <c r="C11566" s="71" t="s">
        <v>16</v>
      </c>
      <c r="D11566" s="72">
        <v>4.0599999999999996</v>
      </c>
    </row>
    <row r="11567" spans="1:4" x14ac:dyDescent="0.25">
      <c r="A11567" s="71">
        <v>21137</v>
      </c>
      <c r="B11567" s="70" t="s">
        <v>10868</v>
      </c>
      <c r="C11567" s="71" t="s">
        <v>16</v>
      </c>
      <c r="D11567" s="72">
        <v>8.09</v>
      </c>
    </row>
    <row r="11568" spans="1:4" x14ac:dyDescent="0.25">
      <c r="A11568" s="71">
        <v>2504</v>
      </c>
      <c r="B11568" s="70" t="s">
        <v>10869</v>
      </c>
      <c r="C11568" s="71" t="s">
        <v>16</v>
      </c>
      <c r="D11568" s="72">
        <v>8.77</v>
      </c>
    </row>
    <row r="11569" spans="1:4" x14ac:dyDescent="0.25">
      <c r="A11569" s="71">
        <v>2501</v>
      </c>
      <c r="B11569" s="70" t="s">
        <v>10870</v>
      </c>
      <c r="C11569" s="71" t="s">
        <v>16</v>
      </c>
      <c r="D11569" s="72">
        <v>11.51</v>
      </c>
    </row>
    <row r="11570" spans="1:4" x14ac:dyDescent="0.25">
      <c r="A11570" s="71">
        <v>2502</v>
      </c>
      <c r="B11570" s="70" t="s">
        <v>10871</v>
      </c>
      <c r="C11570" s="71" t="s">
        <v>16</v>
      </c>
      <c r="D11570" s="72">
        <v>17.36</v>
      </c>
    </row>
    <row r="11571" spans="1:4" x14ac:dyDescent="0.25">
      <c r="A11571" s="71">
        <v>2503</v>
      </c>
      <c r="B11571" s="70" t="s">
        <v>10872</v>
      </c>
      <c r="C11571" s="71" t="s">
        <v>16</v>
      </c>
      <c r="D11571" s="72">
        <v>22.35</v>
      </c>
    </row>
    <row r="11572" spans="1:4" x14ac:dyDescent="0.25">
      <c r="A11572" s="71">
        <v>2500</v>
      </c>
      <c r="B11572" s="70" t="s">
        <v>10873</v>
      </c>
      <c r="C11572" s="71" t="s">
        <v>16</v>
      </c>
      <c r="D11572" s="72">
        <v>29.77</v>
      </c>
    </row>
    <row r="11573" spans="1:4" x14ac:dyDescent="0.25">
      <c r="A11573" s="71">
        <v>2505</v>
      </c>
      <c r="B11573" s="70" t="s">
        <v>10874</v>
      </c>
      <c r="C11573" s="71" t="s">
        <v>16</v>
      </c>
      <c r="D11573" s="72">
        <v>46.4</v>
      </c>
    </row>
    <row r="11574" spans="1:4" x14ac:dyDescent="0.25">
      <c r="A11574" s="71">
        <v>12056</v>
      </c>
      <c r="B11574" s="70" t="s">
        <v>10875</v>
      </c>
      <c r="C11574" s="71" t="s">
        <v>16</v>
      </c>
      <c r="D11574" s="72">
        <v>18.75</v>
      </c>
    </row>
    <row r="11575" spans="1:4" x14ac:dyDescent="0.25">
      <c r="A11575" s="71">
        <v>12057</v>
      </c>
      <c r="B11575" s="70" t="s">
        <v>10876</v>
      </c>
      <c r="C11575" s="71" t="s">
        <v>16</v>
      </c>
      <c r="D11575" s="72">
        <v>15.92</v>
      </c>
    </row>
    <row r="11576" spans="1:4" x14ac:dyDescent="0.25">
      <c r="A11576" s="71">
        <v>12058</v>
      </c>
      <c r="B11576" s="70" t="s">
        <v>10877</v>
      </c>
      <c r="C11576" s="71" t="s">
        <v>16</v>
      </c>
      <c r="D11576" s="72">
        <v>9.92</v>
      </c>
    </row>
    <row r="11577" spans="1:4" x14ac:dyDescent="0.25">
      <c r="A11577" s="71">
        <v>12059</v>
      </c>
      <c r="B11577" s="70" t="s">
        <v>10878</v>
      </c>
      <c r="C11577" s="71" t="s">
        <v>16</v>
      </c>
      <c r="D11577" s="72">
        <v>5.58</v>
      </c>
    </row>
    <row r="11578" spans="1:4" x14ac:dyDescent="0.25">
      <c r="A11578" s="71">
        <v>12060</v>
      </c>
      <c r="B11578" s="70" t="s">
        <v>10879</v>
      </c>
      <c r="C11578" s="71" t="s">
        <v>16</v>
      </c>
      <c r="D11578" s="72">
        <v>41.37</v>
      </c>
    </row>
    <row r="11579" spans="1:4" x14ac:dyDescent="0.25">
      <c r="A11579" s="71">
        <v>12061</v>
      </c>
      <c r="B11579" s="70" t="s">
        <v>10880</v>
      </c>
      <c r="C11579" s="71" t="s">
        <v>16</v>
      </c>
      <c r="D11579" s="72">
        <v>25.26</v>
      </c>
    </row>
    <row r="11580" spans="1:4" x14ac:dyDescent="0.25">
      <c r="A11580" s="71">
        <v>12062</v>
      </c>
      <c r="B11580" s="70" t="s">
        <v>10881</v>
      </c>
      <c r="C11580" s="71" t="s">
        <v>16</v>
      </c>
      <c r="D11580" s="72">
        <v>46.59</v>
      </c>
    </row>
    <row r="11581" spans="1:4" x14ac:dyDescent="0.25">
      <c r="A11581" s="71">
        <v>2687</v>
      </c>
      <c r="B11581" s="70" t="s">
        <v>10882</v>
      </c>
      <c r="C11581" s="71" t="s">
        <v>16</v>
      </c>
      <c r="D11581" s="72">
        <v>2.16</v>
      </c>
    </row>
    <row r="11582" spans="1:4" x14ac:dyDescent="0.25">
      <c r="A11582" s="71">
        <v>2689</v>
      </c>
      <c r="B11582" s="70" t="s">
        <v>10883</v>
      </c>
      <c r="C11582" s="71" t="s">
        <v>16</v>
      </c>
      <c r="D11582" s="72">
        <v>2.57</v>
      </c>
    </row>
    <row r="11583" spans="1:4" x14ac:dyDescent="0.25">
      <c r="A11583" s="71">
        <v>2688</v>
      </c>
      <c r="B11583" s="70" t="s">
        <v>10884</v>
      </c>
      <c r="C11583" s="71" t="s">
        <v>16</v>
      </c>
      <c r="D11583" s="72">
        <v>2.78</v>
      </c>
    </row>
    <row r="11584" spans="1:4" x14ac:dyDescent="0.25">
      <c r="A11584" s="71">
        <v>2690</v>
      </c>
      <c r="B11584" s="70" t="s">
        <v>10885</v>
      </c>
      <c r="C11584" s="71" t="s">
        <v>16</v>
      </c>
      <c r="D11584" s="72">
        <v>4.76</v>
      </c>
    </row>
    <row r="11585" spans="1:4" x14ac:dyDescent="0.25">
      <c r="A11585" s="71">
        <v>39243</v>
      </c>
      <c r="B11585" s="70" t="s">
        <v>10886</v>
      </c>
      <c r="C11585" s="71" t="s">
        <v>16</v>
      </c>
      <c r="D11585" s="72">
        <v>3.14</v>
      </c>
    </row>
    <row r="11586" spans="1:4" x14ac:dyDescent="0.25">
      <c r="A11586" s="71">
        <v>39244</v>
      </c>
      <c r="B11586" s="70" t="s">
        <v>10887</v>
      </c>
      <c r="C11586" s="71" t="s">
        <v>16</v>
      </c>
      <c r="D11586" s="72">
        <v>4.24</v>
      </c>
    </row>
    <row r="11587" spans="1:4" x14ac:dyDescent="0.25">
      <c r="A11587" s="71">
        <v>39245</v>
      </c>
      <c r="B11587" s="70" t="s">
        <v>10888</v>
      </c>
      <c r="C11587" s="71" t="s">
        <v>16</v>
      </c>
      <c r="D11587" s="72">
        <v>8.16</v>
      </c>
    </row>
    <row r="11588" spans="1:4" x14ac:dyDescent="0.25">
      <c r="A11588" s="71">
        <v>39255</v>
      </c>
      <c r="B11588" s="70" t="s">
        <v>10889</v>
      </c>
      <c r="C11588" s="71" t="s">
        <v>16</v>
      </c>
      <c r="D11588" s="72">
        <v>22.58</v>
      </c>
    </row>
    <row r="11589" spans="1:4" x14ac:dyDescent="0.25">
      <c r="A11589" s="71">
        <v>39254</v>
      </c>
      <c r="B11589" s="70" t="s">
        <v>10890</v>
      </c>
      <c r="C11589" s="71" t="s">
        <v>16</v>
      </c>
      <c r="D11589" s="72">
        <v>12.2</v>
      </c>
    </row>
    <row r="11590" spans="1:4" x14ac:dyDescent="0.25">
      <c r="A11590" s="71">
        <v>39253</v>
      </c>
      <c r="B11590" s="70" t="s">
        <v>10891</v>
      </c>
      <c r="C11590" s="71" t="s">
        <v>16</v>
      </c>
      <c r="D11590" s="72">
        <v>15.55</v>
      </c>
    </row>
    <row r="11591" spans="1:4" x14ac:dyDescent="0.25">
      <c r="A11591" s="71">
        <v>39246</v>
      </c>
      <c r="B11591" s="70" t="s">
        <v>10892</v>
      </c>
      <c r="C11591" s="71" t="s">
        <v>16</v>
      </c>
      <c r="D11591" s="72">
        <v>5.5</v>
      </c>
    </row>
    <row r="11592" spans="1:4" x14ac:dyDescent="0.25">
      <c r="A11592" s="71">
        <v>39247</v>
      </c>
      <c r="B11592" s="70" t="s">
        <v>10893</v>
      </c>
      <c r="C11592" s="71" t="s">
        <v>16</v>
      </c>
      <c r="D11592" s="72">
        <v>4.8</v>
      </c>
    </row>
    <row r="11593" spans="1:4" x14ac:dyDescent="0.25">
      <c r="A11593" s="71">
        <v>2446</v>
      </c>
      <c r="B11593" s="70" t="s">
        <v>10894</v>
      </c>
      <c r="C11593" s="71" t="s">
        <v>16</v>
      </c>
      <c r="D11593" s="72">
        <v>7.9</v>
      </c>
    </row>
    <row r="11594" spans="1:4" x14ac:dyDescent="0.25">
      <c r="A11594" s="71">
        <v>2442</v>
      </c>
      <c r="B11594" s="70" t="s">
        <v>10895</v>
      </c>
      <c r="C11594" s="71" t="s">
        <v>16</v>
      </c>
      <c r="D11594" s="72">
        <v>11.07</v>
      </c>
    </row>
    <row r="11595" spans="1:4" x14ac:dyDescent="0.25">
      <c r="A11595" s="71">
        <v>39248</v>
      </c>
      <c r="B11595" s="70" t="s">
        <v>10896</v>
      </c>
      <c r="C11595" s="71" t="s">
        <v>16</v>
      </c>
      <c r="D11595" s="72">
        <v>15.42</v>
      </c>
    </row>
    <row r="11596" spans="1:4" x14ac:dyDescent="0.25">
      <c r="A11596" s="71">
        <v>2438</v>
      </c>
      <c r="B11596" s="70" t="s">
        <v>10897</v>
      </c>
      <c r="C11596" s="71" t="s">
        <v>44</v>
      </c>
      <c r="D11596" s="72">
        <v>11.9</v>
      </c>
    </row>
    <row r="11597" spans="1:4" x14ac:dyDescent="0.25">
      <c r="A11597" s="71">
        <v>40922</v>
      </c>
      <c r="B11597" s="70" t="s">
        <v>10898</v>
      </c>
      <c r="C11597" s="71" t="s">
        <v>6388</v>
      </c>
      <c r="D11597" s="72">
        <v>2618.0100000000002</v>
      </c>
    </row>
    <row r="11598" spans="1:4" x14ac:dyDescent="0.25">
      <c r="A11598" s="71">
        <v>36486</v>
      </c>
      <c r="B11598" s="70" t="s">
        <v>10899</v>
      </c>
      <c r="C11598" s="71" t="s">
        <v>14</v>
      </c>
      <c r="D11598" s="72"/>
    </row>
    <row r="11599" spans="1:4" x14ac:dyDescent="0.25">
      <c r="A11599" s="71">
        <v>37777</v>
      </c>
      <c r="B11599" s="70" t="s">
        <v>10900</v>
      </c>
      <c r="C11599" s="71" t="s">
        <v>14</v>
      </c>
      <c r="D11599" s="72"/>
    </row>
    <row r="11600" spans="1:4" x14ac:dyDescent="0.25">
      <c r="A11600" s="71">
        <v>12624</v>
      </c>
      <c r="B11600" s="70" t="s">
        <v>10901</v>
      </c>
      <c r="C11600" s="71" t="s">
        <v>14</v>
      </c>
      <c r="D11600" s="72">
        <v>32.89</v>
      </c>
    </row>
    <row r="11601" spans="1:4" x14ac:dyDescent="0.25">
      <c r="A11601" s="71">
        <v>517</v>
      </c>
      <c r="B11601" s="70" t="s">
        <v>10902</v>
      </c>
      <c r="C11601" s="71" t="s">
        <v>198</v>
      </c>
      <c r="D11601" s="72"/>
    </row>
    <row r="11602" spans="1:4" x14ac:dyDescent="0.25">
      <c r="A11602" s="71">
        <v>37534</v>
      </c>
      <c r="B11602" s="70" t="s">
        <v>10903</v>
      </c>
      <c r="C11602" s="71" t="s">
        <v>66</v>
      </c>
      <c r="D11602" s="72"/>
    </row>
    <row r="11603" spans="1:4" x14ac:dyDescent="0.25">
      <c r="A11603" s="71">
        <v>37535</v>
      </c>
      <c r="B11603" s="70" t="s">
        <v>10904</v>
      </c>
      <c r="C11603" s="71" t="s">
        <v>66</v>
      </c>
      <c r="D11603" s="72"/>
    </row>
    <row r="11604" spans="1:4" x14ac:dyDescent="0.25">
      <c r="A11604" s="71">
        <v>37533</v>
      </c>
      <c r="B11604" s="70" t="s">
        <v>10905</v>
      </c>
      <c r="C11604" s="71" t="s">
        <v>66</v>
      </c>
      <c r="D11604" s="72"/>
    </row>
    <row r="11605" spans="1:4" x14ac:dyDescent="0.25">
      <c r="A11605" s="71">
        <v>37537</v>
      </c>
      <c r="B11605" s="70" t="s">
        <v>10906</v>
      </c>
      <c r="C11605" s="71" t="s">
        <v>66</v>
      </c>
      <c r="D11605" s="72"/>
    </row>
    <row r="11606" spans="1:4" x14ac:dyDescent="0.25">
      <c r="A11606" s="71">
        <v>37536</v>
      </c>
      <c r="B11606" s="70" t="s">
        <v>10907</v>
      </c>
      <c r="C11606" s="71" t="s">
        <v>66</v>
      </c>
      <c r="D11606" s="72"/>
    </row>
    <row r="11607" spans="1:4" x14ac:dyDescent="0.25">
      <c r="A11607" s="71">
        <v>37532</v>
      </c>
      <c r="B11607" s="70" t="s">
        <v>10908</v>
      </c>
      <c r="C11607" s="71" t="s">
        <v>66</v>
      </c>
      <c r="D11607" s="72"/>
    </row>
    <row r="11608" spans="1:4" x14ac:dyDescent="0.25">
      <c r="A11608" s="71">
        <v>2696</v>
      </c>
      <c r="B11608" s="70" t="s">
        <v>10909</v>
      </c>
      <c r="C11608" s="71" t="s">
        <v>44</v>
      </c>
      <c r="D11608" s="72">
        <v>9.2200000000000006</v>
      </c>
    </row>
    <row r="11609" spans="1:4" x14ac:dyDescent="0.25">
      <c r="A11609" s="71">
        <v>40928</v>
      </c>
      <c r="B11609" s="70" t="s">
        <v>10910</v>
      </c>
      <c r="C11609" s="71" t="s">
        <v>6388</v>
      </c>
      <c r="D11609" s="72">
        <v>2028.4</v>
      </c>
    </row>
    <row r="11610" spans="1:4" x14ac:dyDescent="0.25">
      <c r="A11610" s="71">
        <v>4083</v>
      </c>
      <c r="B11610" s="70" t="s">
        <v>10911</v>
      </c>
      <c r="C11610" s="71" t="s">
        <v>44</v>
      </c>
      <c r="D11610" s="72">
        <v>12.54</v>
      </c>
    </row>
    <row r="11611" spans="1:4" x14ac:dyDescent="0.25">
      <c r="A11611" s="71">
        <v>40818</v>
      </c>
      <c r="B11611" s="70" t="s">
        <v>10912</v>
      </c>
      <c r="C11611" s="71" t="s">
        <v>6388</v>
      </c>
      <c r="D11611" s="72">
        <v>2758.8</v>
      </c>
    </row>
    <row r="11612" spans="1:4" x14ac:dyDescent="0.25">
      <c r="A11612" s="71">
        <v>43146</v>
      </c>
      <c r="B11612" s="70" t="s">
        <v>10913</v>
      </c>
      <c r="C11612" s="71" t="s">
        <v>66</v>
      </c>
      <c r="D11612" s="72">
        <v>8.93</v>
      </c>
    </row>
    <row r="11613" spans="1:4" x14ac:dyDescent="0.25">
      <c r="A11613" s="71">
        <v>2705</v>
      </c>
      <c r="B11613" s="70" t="s">
        <v>10914</v>
      </c>
      <c r="C11613" s="71" t="s">
        <v>10915</v>
      </c>
      <c r="D11613" s="72">
        <v>1.1000000000000001</v>
      </c>
    </row>
    <row r="11614" spans="1:4" x14ac:dyDescent="0.25">
      <c r="A11614" s="71">
        <v>14250</v>
      </c>
      <c r="B11614" s="70" t="s">
        <v>10916</v>
      </c>
      <c r="C11614" s="71" t="s">
        <v>10915</v>
      </c>
      <c r="D11614" s="72">
        <v>1.1200000000000001</v>
      </c>
    </row>
    <row r="11615" spans="1:4" x14ac:dyDescent="0.25">
      <c r="A11615" s="71">
        <v>11683</v>
      </c>
      <c r="B11615" s="70" t="s">
        <v>10917</v>
      </c>
      <c r="C11615" s="71" t="s">
        <v>14</v>
      </c>
      <c r="D11615" s="72">
        <v>76.48</v>
      </c>
    </row>
    <row r="11616" spans="1:4" x14ac:dyDescent="0.25">
      <c r="A11616" s="71">
        <v>11684</v>
      </c>
      <c r="B11616" s="70" t="s">
        <v>10918</v>
      </c>
      <c r="C11616" s="71" t="s">
        <v>14</v>
      </c>
      <c r="D11616" s="72">
        <v>83.71</v>
      </c>
    </row>
    <row r="11617" spans="1:4" x14ac:dyDescent="0.25">
      <c r="A11617" s="71">
        <v>6141</v>
      </c>
      <c r="B11617" s="70" t="s">
        <v>10919</v>
      </c>
      <c r="C11617" s="71" t="s">
        <v>14</v>
      </c>
      <c r="D11617" s="72">
        <v>5.7</v>
      </c>
    </row>
    <row r="11618" spans="1:4" x14ac:dyDescent="0.25">
      <c r="A11618" s="71">
        <v>11681</v>
      </c>
      <c r="B11618" s="70" t="s">
        <v>10920</v>
      </c>
      <c r="C11618" s="71" t="s">
        <v>14</v>
      </c>
      <c r="D11618" s="72">
        <v>7.19</v>
      </c>
    </row>
    <row r="11619" spans="1:4" x14ac:dyDescent="0.25">
      <c r="A11619" s="71">
        <v>2706</v>
      </c>
      <c r="B11619" s="70" t="s">
        <v>10921</v>
      </c>
      <c r="C11619" s="71" t="s">
        <v>44</v>
      </c>
      <c r="D11619" s="72">
        <v>58.65</v>
      </c>
    </row>
    <row r="11620" spans="1:4" x14ac:dyDescent="0.25">
      <c r="A11620" s="71">
        <v>40811</v>
      </c>
      <c r="B11620" s="70" t="s">
        <v>10922</v>
      </c>
      <c r="C11620" s="71" t="s">
        <v>6388</v>
      </c>
      <c r="D11620" s="72">
        <v>12903</v>
      </c>
    </row>
    <row r="11621" spans="1:4" x14ac:dyDescent="0.25">
      <c r="A11621" s="71">
        <v>2707</v>
      </c>
      <c r="B11621" s="70" t="s">
        <v>10923</v>
      </c>
      <c r="C11621" s="71" t="s">
        <v>44</v>
      </c>
      <c r="D11621" s="72">
        <v>61.92</v>
      </c>
    </row>
    <row r="11622" spans="1:4" x14ac:dyDescent="0.25">
      <c r="A11622" s="71">
        <v>40813</v>
      </c>
      <c r="B11622" s="70" t="s">
        <v>10924</v>
      </c>
      <c r="C11622" s="71" t="s">
        <v>6388</v>
      </c>
      <c r="D11622" s="72">
        <v>13622.7</v>
      </c>
    </row>
    <row r="11623" spans="1:4" x14ac:dyDescent="0.25">
      <c r="A11623" s="71">
        <v>2708</v>
      </c>
      <c r="B11623" s="70" t="s">
        <v>10925</v>
      </c>
      <c r="C11623" s="71" t="s">
        <v>44</v>
      </c>
      <c r="D11623" s="72">
        <v>73.84</v>
      </c>
    </row>
    <row r="11624" spans="1:4" x14ac:dyDescent="0.25">
      <c r="A11624" s="71">
        <v>40814</v>
      </c>
      <c r="B11624" s="70" t="s">
        <v>10926</v>
      </c>
      <c r="C11624" s="71" t="s">
        <v>6388</v>
      </c>
      <c r="D11624" s="72">
        <v>16246.31</v>
      </c>
    </row>
    <row r="11625" spans="1:4" x14ac:dyDescent="0.25">
      <c r="A11625" s="71">
        <v>38403</v>
      </c>
      <c r="B11625" s="70" t="s">
        <v>10927</v>
      </c>
      <c r="C11625" s="71" t="s">
        <v>14</v>
      </c>
      <c r="D11625" s="72">
        <v>57.75</v>
      </c>
    </row>
    <row r="11626" spans="1:4" x14ac:dyDescent="0.25">
      <c r="A11626" s="71">
        <v>43482</v>
      </c>
      <c r="B11626" s="70" t="s">
        <v>10928</v>
      </c>
      <c r="C11626" s="71" t="s">
        <v>44</v>
      </c>
      <c r="D11626" s="72">
        <v>0.81</v>
      </c>
    </row>
    <row r="11627" spans="1:4" x14ac:dyDescent="0.25">
      <c r="A11627" s="71">
        <v>43494</v>
      </c>
      <c r="B11627" s="70" t="s">
        <v>10929</v>
      </c>
      <c r="C11627" s="71" t="s">
        <v>6388</v>
      </c>
      <c r="D11627" s="72">
        <v>153.54</v>
      </c>
    </row>
    <row r="11628" spans="1:4" x14ac:dyDescent="0.25">
      <c r="A11628" s="71">
        <v>43483</v>
      </c>
      <c r="B11628" s="70" t="s">
        <v>10930</v>
      </c>
      <c r="C11628" s="71" t="s">
        <v>44</v>
      </c>
      <c r="D11628" s="72">
        <v>1.43</v>
      </c>
    </row>
    <row r="11629" spans="1:4" x14ac:dyDescent="0.25">
      <c r="A11629" s="71">
        <v>43495</v>
      </c>
      <c r="B11629" s="70" t="s">
        <v>10931</v>
      </c>
      <c r="C11629" s="71" t="s">
        <v>6388</v>
      </c>
      <c r="D11629" s="72">
        <v>270.51</v>
      </c>
    </row>
    <row r="11630" spans="1:4" x14ac:dyDescent="0.25">
      <c r="A11630" s="71">
        <v>43484</v>
      </c>
      <c r="B11630" s="70" t="s">
        <v>10932</v>
      </c>
      <c r="C11630" s="71" t="s">
        <v>44</v>
      </c>
      <c r="D11630" s="72">
        <v>1.26</v>
      </c>
    </row>
    <row r="11631" spans="1:4" x14ac:dyDescent="0.25">
      <c r="A11631" s="71">
        <v>43496</v>
      </c>
      <c r="B11631" s="70" t="s">
        <v>10933</v>
      </c>
      <c r="C11631" s="71" t="s">
        <v>6388</v>
      </c>
      <c r="D11631" s="72">
        <v>238.02</v>
      </c>
    </row>
    <row r="11632" spans="1:4" x14ac:dyDescent="0.25">
      <c r="A11632" s="71">
        <v>43485</v>
      </c>
      <c r="B11632" s="70" t="s">
        <v>10934</v>
      </c>
      <c r="C11632" s="71" t="s">
        <v>44</v>
      </c>
      <c r="D11632" s="72">
        <v>1.1299999999999999</v>
      </c>
    </row>
    <row r="11633" spans="1:4" x14ac:dyDescent="0.25">
      <c r="A11633" s="71">
        <v>43497</v>
      </c>
      <c r="B11633" s="70" t="s">
        <v>10935</v>
      </c>
      <c r="C11633" s="71" t="s">
        <v>6388</v>
      </c>
      <c r="D11633" s="72">
        <v>212.45</v>
      </c>
    </row>
    <row r="11634" spans="1:4" x14ac:dyDescent="0.25">
      <c r="A11634" s="71">
        <v>43487</v>
      </c>
      <c r="B11634" s="70" t="s">
        <v>10936</v>
      </c>
      <c r="C11634" s="71" t="s">
        <v>44</v>
      </c>
      <c r="D11634" s="72">
        <v>1.28</v>
      </c>
    </row>
    <row r="11635" spans="1:4" x14ac:dyDescent="0.25">
      <c r="A11635" s="71">
        <v>43499</v>
      </c>
      <c r="B11635" s="70" t="s">
        <v>10937</v>
      </c>
      <c r="C11635" s="71" t="s">
        <v>6388</v>
      </c>
      <c r="D11635" s="72">
        <v>241.99</v>
      </c>
    </row>
    <row r="11636" spans="1:4" x14ac:dyDescent="0.25">
      <c r="A11636" s="71">
        <v>43486</v>
      </c>
      <c r="B11636" s="70" t="s">
        <v>10938</v>
      </c>
      <c r="C11636" s="71" t="s">
        <v>44</v>
      </c>
      <c r="D11636" s="72">
        <v>0.77</v>
      </c>
    </row>
    <row r="11637" spans="1:4" x14ac:dyDescent="0.25">
      <c r="A11637" s="71">
        <v>43498</v>
      </c>
      <c r="B11637" s="70" t="s">
        <v>10939</v>
      </c>
      <c r="C11637" s="71" t="s">
        <v>6388</v>
      </c>
      <c r="D11637" s="72">
        <v>146</v>
      </c>
    </row>
    <row r="11638" spans="1:4" x14ac:dyDescent="0.25">
      <c r="A11638" s="71">
        <v>43488</v>
      </c>
      <c r="B11638" s="70" t="s">
        <v>10940</v>
      </c>
      <c r="C11638" s="71" t="s">
        <v>44</v>
      </c>
      <c r="D11638" s="72">
        <v>0.89</v>
      </c>
    </row>
    <row r="11639" spans="1:4" x14ac:dyDescent="0.25">
      <c r="A11639" s="71">
        <v>43500</v>
      </c>
      <c r="B11639" s="70" t="s">
        <v>10941</v>
      </c>
      <c r="C11639" s="71" t="s">
        <v>6388</v>
      </c>
      <c r="D11639" s="72">
        <v>167.95</v>
      </c>
    </row>
    <row r="11640" spans="1:4" x14ac:dyDescent="0.25">
      <c r="A11640" s="71">
        <v>43489</v>
      </c>
      <c r="B11640" s="70" t="s">
        <v>10942</v>
      </c>
      <c r="C11640" s="71" t="s">
        <v>44</v>
      </c>
      <c r="D11640" s="72">
        <v>1.31</v>
      </c>
    </row>
    <row r="11641" spans="1:4" x14ac:dyDescent="0.25">
      <c r="A11641" s="71">
        <v>43501</v>
      </c>
      <c r="B11641" s="70" t="s">
        <v>10943</v>
      </c>
      <c r="C11641" s="71" t="s">
        <v>6388</v>
      </c>
      <c r="D11641" s="72">
        <v>247.11</v>
      </c>
    </row>
    <row r="11642" spans="1:4" x14ac:dyDescent="0.25">
      <c r="A11642" s="71">
        <v>43490</v>
      </c>
      <c r="B11642" s="70" t="s">
        <v>10944</v>
      </c>
      <c r="C11642" s="71" t="s">
        <v>44</v>
      </c>
      <c r="D11642" s="72">
        <v>1.85</v>
      </c>
    </row>
    <row r="11643" spans="1:4" x14ac:dyDescent="0.25">
      <c r="A11643" s="71">
        <v>43502</v>
      </c>
      <c r="B11643" s="70" t="s">
        <v>10945</v>
      </c>
      <c r="C11643" s="71" t="s">
        <v>6388</v>
      </c>
      <c r="D11643" s="72">
        <v>348.39</v>
      </c>
    </row>
    <row r="11644" spans="1:4" x14ac:dyDescent="0.25">
      <c r="A11644" s="71">
        <v>43491</v>
      </c>
      <c r="B11644" s="70" t="s">
        <v>10946</v>
      </c>
      <c r="C11644" s="71" t="s">
        <v>44</v>
      </c>
      <c r="D11644" s="72">
        <v>1.39</v>
      </c>
    </row>
    <row r="11645" spans="1:4" x14ac:dyDescent="0.25">
      <c r="A11645" s="71">
        <v>43503</v>
      </c>
      <c r="B11645" s="70" t="s">
        <v>10947</v>
      </c>
      <c r="C11645" s="71" t="s">
        <v>6388</v>
      </c>
      <c r="D11645" s="72">
        <v>261.93</v>
      </c>
    </row>
    <row r="11646" spans="1:4" x14ac:dyDescent="0.25">
      <c r="A11646" s="71">
        <v>43492</v>
      </c>
      <c r="B11646" s="70" t="s">
        <v>10948</v>
      </c>
      <c r="C11646" s="71" t="s">
        <v>44</v>
      </c>
      <c r="D11646" s="72">
        <v>1.82</v>
      </c>
    </row>
    <row r="11647" spans="1:4" x14ac:dyDescent="0.25">
      <c r="A11647" s="71">
        <v>43504</v>
      </c>
      <c r="B11647" s="70" t="s">
        <v>10949</v>
      </c>
      <c r="C11647" s="71" t="s">
        <v>6388</v>
      </c>
      <c r="D11647" s="72">
        <v>342.83</v>
      </c>
    </row>
    <row r="11648" spans="1:4" x14ac:dyDescent="0.25">
      <c r="A11648" s="71">
        <v>43493</v>
      </c>
      <c r="B11648" s="70" t="s">
        <v>10950</v>
      </c>
      <c r="C11648" s="71" t="s">
        <v>44</v>
      </c>
      <c r="D11648" s="72">
        <v>0.74</v>
      </c>
    </row>
    <row r="11649" spans="1:4" x14ac:dyDescent="0.25">
      <c r="A11649" s="71">
        <v>43505</v>
      </c>
      <c r="B11649" s="70" t="s">
        <v>10951</v>
      </c>
      <c r="C11649" s="71" t="s">
        <v>6388</v>
      </c>
      <c r="D11649" s="72">
        <v>138.97999999999999</v>
      </c>
    </row>
    <row r="11650" spans="1:4" x14ac:dyDescent="0.25">
      <c r="A11650" s="71">
        <v>37774</v>
      </c>
      <c r="B11650" s="70" t="s">
        <v>10952</v>
      </c>
      <c r="C11650" s="71" t="s">
        <v>14</v>
      </c>
      <c r="D11650" s="72"/>
    </row>
    <row r="11651" spans="1:4" x14ac:dyDescent="0.25">
      <c r="A11651" s="71">
        <v>38629</v>
      </c>
      <c r="B11651" s="70" t="s">
        <v>10953</v>
      </c>
      <c r="C11651" s="71" t="s">
        <v>14</v>
      </c>
      <c r="D11651" s="72"/>
    </row>
    <row r="11652" spans="1:4" x14ac:dyDescent="0.25">
      <c r="A11652" s="71">
        <v>38630</v>
      </c>
      <c r="B11652" s="70" t="s">
        <v>10954</v>
      </c>
      <c r="C11652" s="71" t="s">
        <v>14</v>
      </c>
      <c r="D11652" s="72"/>
    </row>
    <row r="11653" spans="1:4" x14ac:dyDescent="0.25">
      <c r="A11653" s="71">
        <v>38476</v>
      </c>
      <c r="B11653" s="70" t="s">
        <v>10955</v>
      </c>
      <c r="C11653" s="71" t="s">
        <v>14</v>
      </c>
      <c r="D11653" s="72">
        <v>221.04</v>
      </c>
    </row>
    <row r="11654" spans="1:4" x14ac:dyDescent="0.25">
      <c r="A11654" s="71">
        <v>38477</v>
      </c>
      <c r="B11654" s="70" t="s">
        <v>10956</v>
      </c>
      <c r="C11654" s="71" t="s">
        <v>14</v>
      </c>
      <c r="D11654" s="72">
        <v>586.12</v>
      </c>
    </row>
    <row r="11655" spans="1:4" x14ac:dyDescent="0.25">
      <c r="A11655" s="71">
        <v>45112</v>
      </c>
      <c r="B11655" s="70" t="s">
        <v>10957</v>
      </c>
      <c r="C11655" s="71" t="s">
        <v>14</v>
      </c>
      <c r="D11655" s="72">
        <v>1119291.29</v>
      </c>
    </row>
    <row r="11656" spans="1:4" x14ac:dyDescent="0.25">
      <c r="A11656" s="71">
        <v>14525</v>
      </c>
      <c r="B11656" s="70" t="s">
        <v>10958</v>
      </c>
      <c r="C11656" s="71" t="s">
        <v>14</v>
      </c>
      <c r="D11656" s="72">
        <v>973117.09</v>
      </c>
    </row>
    <row r="11657" spans="1:4" x14ac:dyDescent="0.25">
      <c r="A11657" s="71">
        <v>36408</v>
      </c>
      <c r="B11657" s="70" t="s">
        <v>10959</v>
      </c>
      <c r="C11657" s="71" t="s">
        <v>14</v>
      </c>
      <c r="D11657" s="72">
        <v>1187988</v>
      </c>
    </row>
    <row r="11658" spans="1:4" x14ac:dyDescent="0.25">
      <c r="A11658" s="71">
        <v>2723</v>
      </c>
      <c r="B11658" s="70" t="s">
        <v>10960</v>
      </c>
      <c r="C11658" s="71" t="s">
        <v>14</v>
      </c>
      <c r="D11658" s="72">
        <v>723123.08</v>
      </c>
    </row>
    <row r="11659" spans="1:4" x14ac:dyDescent="0.25">
      <c r="A11659" s="71">
        <v>10685</v>
      </c>
      <c r="B11659" s="70" t="s">
        <v>10961</v>
      </c>
      <c r="C11659" s="71" t="s">
        <v>14</v>
      </c>
      <c r="D11659" s="72">
        <v>860000</v>
      </c>
    </row>
    <row r="11660" spans="1:4" x14ac:dyDescent="0.25">
      <c r="A11660" s="71">
        <v>40636</v>
      </c>
      <c r="B11660" s="70" t="s">
        <v>10962</v>
      </c>
      <c r="C11660" s="71" t="s">
        <v>14</v>
      </c>
      <c r="D11660" s="72">
        <v>1190883.8799999999</v>
      </c>
    </row>
    <row r="11661" spans="1:4" x14ac:dyDescent="0.25">
      <c r="A11661" s="71">
        <v>4111</v>
      </c>
      <c r="B11661" s="70" t="s">
        <v>10963</v>
      </c>
      <c r="C11661" s="71" t="s">
        <v>14</v>
      </c>
      <c r="D11661" s="72">
        <v>51.56</v>
      </c>
    </row>
    <row r="11662" spans="1:4" x14ac:dyDescent="0.25">
      <c r="A11662" s="71">
        <v>44538</v>
      </c>
      <c r="B11662" s="70" t="s">
        <v>19647</v>
      </c>
      <c r="C11662" s="71" t="s">
        <v>14</v>
      </c>
      <c r="D11662" s="72">
        <v>48.63</v>
      </c>
    </row>
    <row r="11663" spans="1:4" x14ac:dyDescent="0.25">
      <c r="A11663" s="71">
        <v>12</v>
      </c>
      <c r="B11663" s="70" t="s">
        <v>10964</v>
      </c>
      <c r="C11663" s="71" t="s">
        <v>14</v>
      </c>
      <c r="D11663" s="72">
        <v>6.13</v>
      </c>
    </row>
    <row r="11664" spans="1:4" x14ac:dyDescent="0.25">
      <c r="A11664" s="71">
        <v>37554</v>
      </c>
      <c r="B11664" s="70" t="s">
        <v>10965</v>
      </c>
      <c r="C11664" s="71" t="s">
        <v>14</v>
      </c>
      <c r="D11664" s="72">
        <v>217.26</v>
      </c>
    </row>
    <row r="11665" spans="1:4" x14ac:dyDescent="0.25">
      <c r="A11665" s="71">
        <v>37555</v>
      </c>
      <c r="B11665" s="70" t="s">
        <v>10966</v>
      </c>
      <c r="C11665" s="71" t="s">
        <v>14</v>
      </c>
      <c r="D11665" s="72">
        <v>264.27999999999997</v>
      </c>
    </row>
    <row r="11666" spans="1:4" x14ac:dyDescent="0.25">
      <c r="A11666" s="71">
        <v>10902</v>
      </c>
      <c r="B11666" s="70" t="s">
        <v>10967</v>
      </c>
      <c r="C11666" s="71" t="s">
        <v>14</v>
      </c>
      <c r="D11666" s="72">
        <v>66.31</v>
      </c>
    </row>
    <row r="11667" spans="1:4" x14ac:dyDescent="0.25">
      <c r="A11667" s="71">
        <v>20965</v>
      </c>
      <c r="B11667" s="70" t="s">
        <v>10968</v>
      </c>
      <c r="C11667" s="71" t="s">
        <v>14</v>
      </c>
      <c r="D11667" s="72">
        <v>66.930000000000007</v>
      </c>
    </row>
    <row r="11668" spans="1:4" x14ac:dyDescent="0.25">
      <c r="A11668" s="71">
        <v>20966</v>
      </c>
      <c r="B11668" s="70" t="s">
        <v>10969</v>
      </c>
      <c r="C11668" s="71" t="s">
        <v>14</v>
      </c>
      <c r="D11668" s="72">
        <v>72.069999999999993</v>
      </c>
    </row>
    <row r="11669" spans="1:4" x14ac:dyDescent="0.25">
      <c r="A11669" s="71">
        <v>10903</v>
      </c>
      <c r="B11669" s="70" t="s">
        <v>10970</v>
      </c>
      <c r="C11669" s="71" t="s">
        <v>14</v>
      </c>
      <c r="D11669" s="72">
        <v>109.23</v>
      </c>
    </row>
    <row r="11670" spans="1:4" x14ac:dyDescent="0.25">
      <c r="A11670" s="71">
        <v>20967</v>
      </c>
      <c r="B11670" s="70" t="s">
        <v>10971</v>
      </c>
      <c r="C11670" s="71" t="s">
        <v>14</v>
      </c>
      <c r="D11670" s="72">
        <v>109.23</v>
      </c>
    </row>
    <row r="11671" spans="1:4" x14ac:dyDescent="0.25">
      <c r="A11671" s="71">
        <v>20968</v>
      </c>
      <c r="B11671" s="70" t="s">
        <v>10972</v>
      </c>
      <c r="C11671" s="71" t="s">
        <v>14</v>
      </c>
      <c r="D11671" s="72">
        <v>119.8</v>
      </c>
    </row>
    <row r="11672" spans="1:4" x14ac:dyDescent="0.25">
      <c r="A11672" s="71">
        <v>11359</v>
      </c>
      <c r="B11672" s="70" t="s">
        <v>10973</v>
      </c>
      <c r="C11672" s="71" t="s">
        <v>14</v>
      </c>
      <c r="D11672" s="72">
        <v>1039</v>
      </c>
    </row>
    <row r="11673" spans="1:4" x14ac:dyDescent="0.25">
      <c r="A11673" s="71">
        <v>39017</v>
      </c>
      <c r="B11673" s="70" t="s">
        <v>10974</v>
      </c>
      <c r="C11673" s="71" t="s">
        <v>14</v>
      </c>
      <c r="D11673" s="72"/>
    </row>
    <row r="11674" spans="1:4" x14ac:dyDescent="0.25">
      <c r="A11674" s="71">
        <v>39315</v>
      </c>
      <c r="B11674" s="70" t="s">
        <v>10975</v>
      </c>
      <c r="C11674" s="71" t="s">
        <v>14</v>
      </c>
      <c r="D11674" s="72"/>
    </row>
    <row r="11675" spans="1:4" x14ac:dyDescent="0.25">
      <c r="A11675" s="71">
        <v>39016</v>
      </c>
      <c r="B11675" s="70" t="s">
        <v>10976</v>
      </c>
      <c r="C11675" s="71" t="s">
        <v>14</v>
      </c>
      <c r="D11675" s="72"/>
    </row>
    <row r="11676" spans="1:4" x14ac:dyDescent="0.25">
      <c r="A11676" s="71">
        <v>39481</v>
      </c>
      <c r="B11676" s="70" t="s">
        <v>10977</v>
      </c>
      <c r="C11676" s="71" t="s">
        <v>14</v>
      </c>
      <c r="D11676" s="72"/>
    </row>
    <row r="11677" spans="1:4" x14ac:dyDescent="0.25">
      <c r="A11677" s="71">
        <v>39013</v>
      </c>
      <c r="B11677" s="70" t="s">
        <v>10978</v>
      </c>
      <c r="C11677" s="71" t="s">
        <v>14</v>
      </c>
      <c r="D11677" s="72"/>
    </row>
    <row r="11678" spans="1:4" x14ac:dyDescent="0.25">
      <c r="A11678" s="71">
        <v>44919</v>
      </c>
      <c r="B11678" s="70" t="s">
        <v>10979</v>
      </c>
      <c r="C11678" s="71" t="s">
        <v>14</v>
      </c>
      <c r="D11678" s="72"/>
    </row>
    <row r="11679" spans="1:4" x14ac:dyDescent="0.25">
      <c r="A11679" s="71">
        <v>40433</v>
      </c>
      <c r="B11679" s="70" t="s">
        <v>10980</v>
      </c>
      <c r="C11679" s="71" t="s">
        <v>14</v>
      </c>
      <c r="D11679" s="72"/>
    </row>
    <row r="11680" spans="1:4" x14ac:dyDescent="0.25">
      <c r="A11680" s="71">
        <v>20219</v>
      </c>
      <c r="B11680" s="70" t="s">
        <v>10981</v>
      </c>
      <c r="C11680" s="71" t="s">
        <v>14</v>
      </c>
      <c r="D11680" s="72"/>
    </row>
    <row r="11681" spans="1:4" x14ac:dyDescent="0.25">
      <c r="A11681" s="71">
        <v>36484</v>
      </c>
      <c r="B11681" s="70" t="s">
        <v>10982</v>
      </c>
      <c r="C11681" s="71" t="s">
        <v>14</v>
      </c>
      <c r="D11681" s="72"/>
    </row>
    <row r="11682" spans="1:4" x14ac:dyDescent="0.25">
      <c r="A11682" s="71">
        <v>38368</v>
      </c>
      <c r="B11682" s="70" t="s">
        <v>10983</v>
      </c>
      <c r="C11682" s="71" t="s">
        <v>14</v>
      </c>
      <c r="D11682" s="72"/>
    </row>
    <row r="11683" spans="1:4" x14ac:dyDescent="0.25">
      <c r="A11683" s="71">
        <v>38367</v>
      </c>
      <c r="B11683" s="70" t="s">
        <v>10984</v>
      </c>
      <c r="C11683" s="71" t="s">
        <v>14</v>
      </c>
      <c r="D11683" s="72">
        <v>10.94</v>
      </c>
    </row>
    <row r="11684" spans="1:4" x14ac:dyDescent="0.25">
      <c r="A11684" s="71">
        <v>38091</v>
      </c>
      <c r="B11684" s="70" t="s">
        <v>10985</v>
      </c>
      <c r="C11684" s="71" t="s">
        <v>14</v>
      </c>
      <c r="D11684" s="72">
        <v>2.11</v>
      </c>
    </row>
    <row r="11685" spans="1:4" x14ac:dyDescent="0.25">
      <c r="A11685" s="71">
        <v>38095</v>
      </c>
      <c r="B11685" s="70" t="s">
        <v>10986</v>
      </c>
      <c r="C11685" s="71" t="s">
        <v>14</v>
      </c>
      <c r="D11685" s="72">
        <v>4.46</v>
      </c>
    </row>
    <row r="11686" spans="1:4" x14ac:dyDescent="0.25">
      <c r="A11686" s="71">
        <v>38092</v>
      </c>
      <c r="B11686" s="70" t="s">
        <v>10987</v>
      </c>
      <c r="C11686" s="71" t="s">
        <v>14</v>
      </c>
      <c r="D11686" s="72">
        <v>2</v>
      </c>
    </row>
    <row r="11687" spans="1:4" x14ac:dyDescent="0.25">
      <c r="A11687" s="71">
        <v>38093</v>
      </c>
      <c r="B11687" s="70" t="s">
        <v>10988</v>
      </c>
      <c r="C11687" s="71" t="s">
        <v>14</v>
      </c>
      <c r="D11687" s="72">
        <v>2.0699999999999998</v>
      </c>
    </row>
    <row r="11688" spans="1:4" x14ac:dyDescent="0.25">
      <c r="A11688" s="71">
        <v>38096</v>
      </c>
      <c r="B11688" s="70" t="s">
        <v>10989</v>
      </c>
      <c r="C11688" s="71" t="s">
        <v>14</v>
      </c>
      <c r="D11688" s="72">
        <v>4.8</v>
      </c>
    </row>
    <row r="11689" spans="1:4" x14ac:dyDescent="0.25">
      <c r="A11689" s="71">
        <v>38094</v>
      </c>
      <c r="B11689" s="70" t="s">
        <v>10990</v>
      </c>
      <c r="C11689" s="71" t="s">
        <v>14</v>
      </c>
      <c r="D11689" s="72">
        <v>2.5299999999999998</v>
      </c>
    </row>
    <row r="11690" spans="1:4" x14ac:dyDescent="0.25">
      <c r="A11690" s="71">
        <v>38097</v>
      </c>
      <c r="B11690" s="70" t="s">
        <v>10991</v>
      </c>
      <c r="C11690" s="71" t="s">
        <v>14</v>
      </c>
      <c r="D11690" s="72">
        <v>5.15</v>
      </c>
    </row>
    <row r="11691" spans="1:4" x14ac:dyDescent="0.25">
      <c r="A11691" s="71">
        <v>38098</v>
      </c>
      <c r="B11691" s="70" t="s">
        <v>10992</v>
      </c>
      <c r="C11691" s="71" t="s">
        <v>14</v>
      </c>
      <c r="D11691" s="72">
        <v>5.15</v>
      </c>
    </row>
    <row r="11692" spans="1:4" x14ac:dyDescent="0.25">
      <c r="A11692" s="71">
        <v>11186</v>
      </c>
      <c r="B11692" s="70" t="s">
        <v>10993</v>
      </c>
      <c r="C11692" s="71" t="s">
        <v>37</v>
      </c>
      <c r="D11692" s="72">
        <v>459.75</v>
      </c>
    </row>
    <row r="11693" spans="1:4" x14ac:dyDescent="0.25">
      <c r="A11693" s="71">
        <v>11558</v>
      </c>
      <c r="B11693" s="70" t="s">
        <v>10994</v>
      </c>
      <c r="C11693" s="71" t="s">
        <v>9488</v>
      </c>
      <c r="D11693" s="72">
        <v>16.72</v>
      </c>
    </row>
    <row r="11694" spans="1:4" x14ac:dyDescent="0.25">
      <c r="A11694" s="71">
        <v>11557</v>
      </c>
      <c r="B11694" s="70" t="s">
        <v>10995</v>
      </c>
      <c r="C11694" s="71" t="s">
        <v>9488</v>
      </c>
      <c r="D11694" s="72">
        <v>42.32</v>
      </c>
    </row>
    <row r="11695" spans="1:4" x14ac:dyDescent="0.25">
      <c r="A11695" s="71">
        <v>2759</v>
      </c>
      <c r="B11695" s="70" t="s">
        <v>10996</v>
      </c>
      <c r="C11695" s="71" t="s">
        <v>14</v>
      </c>
      <c r="D11695" s="72"/>
    </row>
    <row r="11696" spans="1:4" x14ac:dyDescent="0.25">
      <c r="A11696" s="71">
        <v>38124</v>
      </c>
      <c r="B11696" s="70" t="s">
        <v>10997</v>
      </c>
      <c r="C11696" s="71" t="s">
        <v>14</v>
      </c>
      <c r="D11696" s="72">
        <v>30</v>
      </c>
    </row>
    <row r="11697" spans="1:4" x14ac:dyDescent="0.25">
      <c r="A11697" s="71">
        <v>38380</v>
      </c>
      <c r="B11697" s="70" t="s">
        <v>10998</v>
      </c>
      <c r="C11697" s="71" t="s">
        <v>14</v>
      </c>
      <c r="D11697" s="72">
        <v>18.21</v>
      </c>
    </row>
    <row r="11698" spans="1:4" x14ac:dyDescent="0.25">
      <c r="A11698" s="71">
        <v>45278</v>
      </c>
      <c r="B11698" s="70" t="s">
        <v>19648</v>
      </c>
      <c r="C11698" s="71" t="s">
        <v>14</v>
      </c>
      <c r="D11698" s="72">
        <v>160.54</v>
      </c>
    </row>
    <row r="11699" spans="1:4" x14ac:dyDescent="0.25">
      <c r="A11699" s="71">
        <v>42429</v>
      </c>
      <c r="B11699" s="70" t="s">
        <v>10999</v>
      </c>
      <c r="C11699" s="71" t="s">
        <v>14</v>
      </c>
      <c r="D11699" s="72"/>
    </row>
    <row r="11700" spans="1:4" x14ac:dyDescent="0.25">
      <c r="A11700" s="71">
        <v>39616</v>
      </c>
      <c r="B11700" s="70" t="s">
        <v>11000</v>
      </c>
      <c r="C11700" s="71" t="s">
        <v>14</v>
      </c>
      <c r="D11700" s="72"/>
    </row>
    <row r="11701" spans="1:4" x14ac:dyDescent="0.25">
      <c r="A11701" s="71">
        <v>39618</v>
      </c>
      <c r="B11701" s="70" t="s">
        <v>11001</v>
      </c>
      <c r="C11701" s="71" t="s">
        <v>14</v>
      </c>
      <c r="D11701" s="72"/>
    </row>
    <row r="11702" spans="1:4" x14ac:dyDescent="0.25">
      <c r="A11702" s="71">
        <v>39619</v>
      </c>
      <c r="B11702" s="70" t="s">
        <v>11002</v>
      </c>
      <c r="C11702" s="71" t="s">
        <v>14</v>
      </c>
      <c r="D11702" s="72"/>
    </row>
    <row r="11703" spans="1:4" x14ac:dyDescent="0.25">
      <c r="A11703" s="71">
        <v>39613</v>
      </c>
      <c r="B11703" s="70" t="s">
        <v>11003</v>
      </c>
      <c r="C11703" s="71" t="s">
        <v>14</v>
      </c>
      <c r="D11703" s="72"/>
    </row>
    <row r="11704" spans="1:4" x14ac:dyDescent="0.25">
      <c r="A11704" s="71">
        <v>39614</v>
      </c>
      <c r="B11704" s="70" t="s">
        <v>11004</v>
      </c>
      <c r="C11704" s="71" t="s">
        <v>14</v>
      </c>
      <c r="D11704" s="72"/>
    </row>
    <row r="11705" spans="1:4" x14ac:dyDescent="0.25">
      <c r="A11705" s="71">
        <v>38538</v>
      </c>
      <c r="B11705" s="70" t="s">
        <v>11005</v>
      </c>
      <c r="C11705" s="71" t="s">
        <v>16</v>
      </c>
      <c r="D11705" s="72"/>
    </row>
    <row r="11706" spans="1:4" x14ac:dyDescent="0.25">
      <c r="A11706" s="71">
        <v>38539</v>
      </c>
      <c r="B11706" s="70" t="s">
        <v>11006</v>
      </c>
      <c r="C11706" s="71" t="s">
        <v>16</v>
      </c>
      <c r="D11706" s="72"/>
    </row>
    <row r="11707" spans="1:4" x14ac:dyDescent="0.25">
      <c r="A11707" s="71">
        <v>38540</v>
      </c>
      <c r="B11707" s="70" t="s">
        <v>11007</v>
      </c>
      <c r="C11707" s="71" t="s">
        <v>16</v>
      </c>
      <c r="D11707" s="72"/>
    </row>
    <row r="11708" spans="1:4" x14ac:dyDescent="0.25">
      <c r="A11708" s="71">
        <v>38384</v>
      </c>
      <c r="B11708" s="70" t="s">
        <v>11008</v>
      </c>
      <c r="C11708" s="71" t="s">
        <v>14</v>
      </c>
      <c r="D11708" s="72">
        <v>13.11</v>
      </c>
    </row>
    <row r="11709" spans="1:4" x14ac:dyDescent="0.25">
      <c r="A11709" s="71">
        <v>13</v>
      </c>
      <c r="B11709" s="70" t="s">
        <v>11009</v>
      </c>
      <c r="C11709" s="71" t="s">
        <v>66</v>
      </c>
      <c r="D11709" s="72">
        <v>26.4</v>
      </c>
    </row>
    <row r="11710" spans="1:4" x14ac:dyDescent="0.25">
      <c r="A11710" s="71">
        <v>2762</v>
      </c>
      <c r="B11710" s="70" t="s">
        <v>11010</v>
      </c>
      <c r="C11710" s="71" t="s">
        <v>16</v>
      </c>
      <c r="D11710" s="72"/>
    </row>
    <row r="11711" spans="1:4" x14ac:dyDescent="0.25">
      <c r="A11711" s="71">
        <v>21142</v>
      </c>
      <c r="B11711" s="70" t="s">
        <v>11011</v>
      </c>
      <c r="C11711" s="71" t="s">
        <v>14</v>
      </c>
      <c r="D11711" s="72">
        <v>25.45</v>
      </c>
    </row>
    <row r="11712" spans="1:4" x14ac:dyDescent="0.25">
      <c r="A11712" s="71">
        <v>4223</v>
      </c>
      <c r="B11712" s="70" t="s">
        <v>11012</v>
      </c>
      <c r="C11712" s="71" t="s">
        <v>198</v>
      </c>
      <c r="D11712" s="72">
        <v>3.91</v>
      </c>
    </row>
    <row r="11713" spans="1:4" x14ac:dyDescent="0.25">
      <c r="A11713" s="71">
        <v>37372</v>
      </c>
      <c r="B11713" s="70" t="s">
        <v>11013</v>
      </c>
      <c r="C11713" s="71" t="s">
        <v>44</v>
      </c>
      <c r="D11713" s="72">
        <v>1.43</v>
      </c>
    </row>
    <row r="11714" spans="1:4" x14ac:dyDescent="0.25">
      <c r="A11714" s="71">
        <v>40863</v>
      </c>
      <c r="B11714" s="70" t="s">
        <v>11014</v>
      </c>
      <c r="C11714" s="71" t="s">
        <v>6388</v>
      </c>
      <c r="D11714" s="72">
        <v>270.51</v>
      </c>
    </row>
    <row r="11715" spans="1:4" x14ac:dyDescent="0.25">
      <c r="A11715" s="71">
        <v>38475</v>
      </c>
      <c r="B11715" s="70" t="s">
        <v>19649</v>
      </c>
      <c r="C11715" s="71" t="s">
        <v>14</v>
      </c>
      <c r="D11715" s="72">
        <v>84.78</v>
      </c>
    </row>
    <row r="11716" spans="1:4" x14ac:dyDescent="0.25">
      <c r="A11716" s="71">
        <v>38474</v>
      </c>
      <c r="B11716" s="70" t="s">
        <v>19650</v>
      </c>
      <c r="C11716" s="71" t="s">
        <v>14</v>
      </c>
      <c r="D11716" s="72">
        <v>85.96</v>
      </c>
    </row>
    <row r="11717" spans="1:4" x14ac:dyDescent="0.25">
      <c r="A11717" s="71">
        <v>10886</v>
      </c>
      <c r="B11717" s="70" t="s">
        <v>11015</v>
      </c>
      <c r="C11717" s="71" t="s">
        <v>14</v>
      </c>
      <c r="D11717" s="72">
        <v>197.51</v>
      </c>
    </row>
    <row r="11718" spans="1:4" x14ac:dyDescent="0.25">
      <c r="A11718" s="71">
        <v>10888</v>
      </c>
      <c r="B11718" s="70" t="s">
        <v>11016</v>
      </c>
      <c r="C11718" s="71" t="s">
        <v>14</v>
      </c>
      <c r="D11718" s="72">
        <v>625.09</v>
      </c>
    </row>
    <row r="11719" spans="1:4" x14ac:dyDescent="0.25">
      <c r="A11719" s="71">
        <v>10889</v>
      </c>
      <c r="B11719" s="70" t="s">
        <v>11017</v>
      </c>
      <c r="C11719" s="71" t="s">
        <v>14</v>
      </c>
      <c r="D11719" s="72">
        <v>677.19</v>
      </c>
    </row>
    <row r="11720" spans="1:4" x14ac:dyDescent="0.25">
      <c r="A11720" s="71">
        <v>10890</v>
      </c>
      <c r="B11720" s="70" t="s">
        <v>11018</v>
      </c>
      <c r="C11720" s="71" t="s">
        <v>14</v>
      </c>
      <c r="D11720" s="72">
        <v>312.54000000000002</v>
      </c>
    </row>
    <row r="11721" spans="1:4" x14ac:dyDescent="0.25">
      <c r="A11721" s="71">
        <v>10891</v>
      </c>
      <c r="B11721" s="70" t="s">
        <v>11019</v>
      </c>
      <c r="C11721" s="71" t="s">
        <v>14</v>
      </c>
      <c r="D11721" s="72">
        <v>191</v>
      </c>
    </row>
    <row r="11722" spans="1:4" x14ac:dyDescent="0.25">
      <c r="A11722" s="71">
        <v>10892</v>
      </c>
      <c r="B11722" s="70" t="s">
        <v>11020</v>
      </c>
      <c r="C11722" s="71" t="s">
        <v>14</v>
      </c>
      <c r="D11722" s="72">
        <v>225.73</v>
      </c>
    </row>
    <row r="11723" spans="1:4" x14ac:dyDescent="0.25">
      <c r="A11723" s="71">
        <v>20977</v>
      </c>
      <c r="B11723" s="70" t="s">
        <v>11021</v>
      </c>
      <c r="C11723" s="71" t="s">
        <v>14</v>
      </c>
      <c r="D11723" s="72">
        <v>269.13</v>
      </c>
    </row>
    <row r="11724" spans="1:4" x14ac:dyDescent="0.25">
      <c r="A11724" s="71">
        <v>3073</v>
      </c>
      <c r="B11724" s="70" t="s">
        <v>11022</v>
      </c>
      <c r="C11724" s="71" t="s">
        <v>14</v>
      </c>
      <c r="D11724" s="72">
        <v>166.27</v>
      </c>
    </row>
    <row r="11725" spans="1:4" x14ac:dyDescent="0.25">
      <c r="A11725" s="71">
        <v>3074</v>
      </c>
      <c r="B11725" s="70" t="s">
        <v>11023</v>
      </c>
      <c r="C11725" s="71" t="s">
        <v>14</v>
      </c>
      <c r="D11725" s="72">
        <v>104.97</v>
      </c>
    </row>
    <row r="11726" spans="1:4" x14ac:dyDescent="0.25">
      <c r="A11726" s="71">
        <v>3076</v>
      </c>
      <c r="B11726" s="70" t="s">
        <v>11024</v>
      </c>
      <c r="C11726" s="71" t="s">
        <v>14</v>
      </c>
      <c r="D11726" s="72">
        <v>136.69</v>
      </c>
    </row>
    <row r="11727" spans="1:4" x14ac:dyDescent="0.25">
      <c r="A11727" s="71">
        <v>3075</v>
      </c>
      <c r="B11727" s="70" t="s">
        <v>11025</v>
      </c>
      <c r="C11727" s="71" t="s">
        <v>14</v>
      </c>
      <c r="D11727" s="72">
        <v>86.38</v>
      </c>
    </row>
    <row r="11728" spans="1:4" x14ac:dyDescent="0.25">
      <c r="A11728" s="71">
        <v>10781</v>
      </c>
      <c r="B11728" s="70" t="s">
        <v>11026</v>
      </c>
      <c r="C11728" s="71" t="s">
        <v>14</v>
      </c>
      <c r="D11728" s="72">
        <v>11.71</v>
      </c>
    </row>
    <row r="11729" spans="1:4" x14ac:dyDescent="0.25">
      <c r="A11729" s="71">
        <v>11480</v>
      </c>
      <c r="B11729" s="70" t="s">
        <v>11027</v>
      </c>
      <c r="C11729" s="71" t="s">
        <v>10431</v>
      </c>
      <c r="D11729" s="72">
        <v>126.14</v>
      </c>
    </row>
    <row r="11730" spans="1:4" x14ac:dyDescent="0.25">
      <c r="A11730" s="71">
        <v>43612</v>
      </c>
      <c r="B11730" s="70" t="s">
        <v>11028</v>
      </c>
      <c r="C11730" s="71" t="s">
        <v>10431</v>
      </c>
      <c r="D11730" s="72">
        <v>99.28</v>
      </c>
    </row>
    <row r="11731" spans="1:4" x14ac:dyDescent="0.25">
      <c r="A11731" s="71">
        <v>43613</v>
      </c>
      <c r="B11731" s="70" t="s">
        <v>11029</v>
      </c>
      <c r="C11731" s="71" t="s">
        <v>10431</v>
      </c>
      <c r="D11731" s="72">
        <v>82.19</v>
      </c>
    </row>
    <row r="11732" spans="1:4" x14ac:dyDescent="0.25">
      <c r="A11732" s="71">
        <v>11469</v>
      </c>
      <c r="B11732" s="70" t="s">
        <v>11030</v>
      </c>
      <c r="C11732" s="71" t="s">
        <v>14</v>
      </c>
      <c r="D11732" s="72">
        <v>13.46</v>
      </c>
    </row>
    <row r="11733" spans="1:4" x14ac:dyDescent="0.25">
      <c r="A11733" s="71">
        <v>11468</v>
      </c>
      <c r="B11733" s="70" t="s">
        <v>11031</v>
      </c>
      <c r="C11733" s="71" t="s">
        <v>14</v>
      </c>
      <c r="D11733" s="72">
        <v>13.47</v>
      </c>
    </row>
    <row r="11734" spans="1:4" x14ac:dyDescent="0.25">
      <c r="A11734" s="71">
        <v>11484</v>
      </c>
      <c r="B11734" s="70" t="s">
        <v>11032</v>
      </c>
      <c r="C11734" s="71" t="s">
        <v>14</v>
      </c>
      <c r="D11734" s="72">
        <v>59.18</v>
      </c>
    </row>
    <row r="11735" spans="1:4" x14ac:dyDescent="0.25">
      <c r="A11735" s="71">
        <v>38155</v>
      </c>
      <c r="B11735" s="70" t="s">
        <v>11033</v>
      </c>
      <c r="C11735" s="71" t="s">
        <v>14</v>
      </c>
      <c r="D11735" s="72">
        <v>91.88</v>
      </c>
    </row>
    <row r="11736" spans="1:4" x14ac:dyDescent="0.25">
      <c r="A11736" s="71">
        <v>11467</v>
      </c>
      <c r="B11736" s="70" t="s">
        <v>11034</v>
      </c>
      <c r="C11736" s="71" t="s">
        <v>14</v>
      </c>
      <c r="D11736" s="72">
        <v>20.99</v>
      </c>
    </row>
    <row r="11737" spans="1:4" x14ac:dyDescent="0.25">
      <c r="A11737" s="71">
        <v>38153</v>
      </c>
      <c r="B11737" s="70" t="s">
        <v>11035</v>
      </c>
      <c r="C11737" s="71" t="s">
        <v>10431</v>
      </c>
      <c r="D11737" s="72">
        <v>53.63</v>
      </c>
    </row>
    <row r="11738" spans="1:4" x14ac:dyDescent="0.25">
      <c r="A11738" s="71">
        <v>43607</v>
      </c>
      <c r="B11738" s="70" t="s">
        <v>11036</v>
      </c>
      <c r="C11738" s="71" t="s">
        <v>10431</v>
      </c>
      <c r="D11738" s="72">
        <v>101.43</v>
      </c>
    </row>
    <row r="11739" spans="1:4" x14ac:dyDescent="0.25">
      <c r="A11739" s="71">
        <v>3080</v>
      </c>
      <c r="B11739" s="70" t="s">
        <v>11037</v>
      </c>
      <c r="C11739" s="71" t="s">
        <v>10431</v>
      </c>
      <c r="D11739" s="72">
        <v>68.2</v>
      </c>
    </row>
    <row r="11740" spans="1:4" x14ac:dyDescent="0.25">
      <c r="A11740" s="71">
        <v>3081</v>
      </c>
      <c r="B11740" s="70" t="s">
        <v>11038</v>
      </c>
      <c r="C11740" s="71" t="s">
        <v>10431</v>
      </c>
      <c r="D11740" s="72">
        <v>134.93</v>
      </c>
    </row>
    <row r="11741" spans="1:4" x14ac:dyDescent="0.25">
      <c r="A11741" s="71">
        <v>3090</v>
      </c>
      <c r="B11741" s="70" t="s">
        <v>11039</v>
      </c>
      <c r="C11741" s="71" t="s">
        <v>10431</v>
      </c>
      <c r="D11741" s="72">
        <v>60.87</v>
      </c>
    </row>
    <row r="11742" spans="1:4" x14ac:dyDescent="0.25">
      <c r="A11742" s="71">
        <v>43611</v>
      </c>
      <c r="B11742" s="70" t="s">
        <v>11040</v>
      </c>
      <c r="C11742" s="71" t="s">
        <v>10431</v>
      </c>
      <c r="D11742" s="72">
        <v>101.01</v>
      </c>
    </row>
    <row r="11743" spans="1:4" x14ac:dyDescent="0.25">
      <c r="A11743" s="71">
        <v>3103</v>
      </c>
      <c r="B11743" s="70" t="s">
        <v>11041</v>
      </c>
      <c r="C11743" s="71" t="s">
        <v>14</v>
      </c>
      <c r="D11743" s="72">
        <v>50.47</v>
      </c>
    </row>
    <row r="11744" spans="1:4" x14ac:dyDescent="0.25">
      <c r="A11744" s="71">
        <v>3097</v>
      </c>
      <c r="B11744" s="70" t="s">
        <v>11042</v>
      </c>
      <c r="C11744" s="71" t="s">
        <v>10431</v>
      </c>
      <c r="D11744" s="72">
        <v>76.36</v>
      </c>
    </row>
    <row r="11745" spans="1:4" x14ac:dyDescent="0.25">
      <c r="A11745" s="71">
        <v>3099</v>
      </c>
      <c r="B11745" s="70" t="s">
        <v>11043</v>
      </c>
      <c r="C11745" s="71" t="s">
        <v>10431</v>
      </c>
      <c r="D11745" s="72">
        <v>122.27</v>
      </c>
    </row>
    <row r="11746" spans="1:4" x14ac:dyDescent="0.25">
      <c r="A11746" s="71">
        <v>38151</v>
      </c>
      <c r="B11746" s="70" t="s">
        <v>11044</v>
      </c>
      <c r="C11746" s="71" t="s">
        <v>10431</v>
      </c>
      <c r="D11746" s="72">
        <v>88.64</v>
      </c>
    </row>
    <row r="11747" spans="1:4" x14ac:dyDescent="0.25">
      <c r="A11747" s="71">
        <v>38152</v>
      </c>
      <c r="B11747" s="70" t="s">
        <v>11045</v>
      </c>
      <c r="C11747" s="71" t="s">
        <v>10431</v>
      </c>
      <c r="D11747" s="72">
        <v>142.99</v>
      </c>
    </row>
    <row r="11748" spans="1:4" x14ac:dyDescent="0.25">
      <c r="A11748" s="71">
        <v>43610</v>
      </c>
      <c r="B11748" s="70" t="s">
        <v>11046</v>
      </c>
      <c r="C11748" s="71" t="s">
        <v>10431</v>
      </c>
      <c r="D11748" s="72">
        <v>75.760000000000005</v>
      </c>
    </row>
    <row r="11749" spans="1:4" x14ac:dyDescent="0.25">
      <c r="A11749" s="71">
        <v>3093</v>
      </c>
      <c r="B11749" s="70" t="s">
        <v>11047</v>
      </c>
      <c r="C11749" s="71" t="s">
        <v>10431</v>
      </c>
      <c r="D11749" s="72">
        <v>122.27</v>
      </c>
    </row>
    <row r="11750" spans="1:4" x14ac:dyDescent="0.25">
      <c r="A11750" s="71">
        <v>38165</v>
      </c>
      <c r="B11750" s="70" t="s">
        <v>11048</v>
      </c>
      <c r="C11750" s="71" t="s">
        <v>10431</v>
      </c>
      <c r="D11750" s="72">
        <v>80.42</v>
      </c>
    </row>
    <row r="11751" spans="1:4" x14ac:dyDescent="0.25">
      <c r="A11751" s="71">
        <v>38177</v>
      </c>
      <c r="B11751" s="70" t="s">
        <v>11049</v>
      </c>
      <c r="C11751" s="71" t="s">
        <v>14</v>
      </c>
      <c r="D11751" s="72">
        <v>23.89</v>
      </c>
    </row>
    <row r="11752" spans="1:4" x14ac:dyDescent="0.25">
      <c r="A11752" s="71">
        <v>11458</v>
      </c>
      <c r="B11752" s="70" t="s">
        <v>11050</v>
      </c>
      <c r="C11752" s="71" t="s">
        <v>14</v>
      </c>
      <c r="D11752" s="72">
        <v>28.53</v>
      </c>
    </row>
    <row r="11753" spans="1:4" x14ac:dyDescent="0.25">
      <c r="A11753" s="71">
        <v>3108</v>
      </c>
      <c r="B11753" s="70" t="s">
        <v>11051</v>
      </c>
      <c r="C11753" s="71" t="s">
        <v>14</v>
      </c>
      <c r="D11753" s="72">
        <v>121.28</v>
      </c>
    </row>
    <row r="11754" spans="1:4" x14ac:dyDescent="0.25">
      <c r="A11754" s="71">
        <v>3105</v>
      </c>
      <c r="B11754" s="70" t="s">
        <v>11052</v>
      </c>
      <c r="C11754" s="71" t="s">
        <v>14</v>
      </c>
      <c r="D11754" s="72">
        <v>158.63</v>
      </c>
    </row>
    <row r="11755" spans="1:4" x14ac:dyDescent="0.25">
      <c r="A11755" s="71">
        <v>38178</v>
      </c>
      <c r="B11755" s="70" t="s">
        <v>11053</v>
      </c>
      <c r="C11755" s="71" t="s">
        <v>14</v>
      </c>
      <c r="D11755" s="72">
        <v>26.29</v>
      </c>
    </row>
    <row r="11756" spans="1:4" x14ac:dyDescent="0.25">
      <c r="A11756" s="71">
        <v>43575</v>
      </c>
      <c r="B11756" s="70" t="s">
        <v>11054</v>
      </c>
      <c r="C11756" s="71" t="s">
        <v>14</v>
      </c>
      <c r="D11756" s="72">
        <v>56.97</v>
      </c>
    </row>
    <row r="11757" spans="1:4" x14ac:dyDescent="0.25">
      <c r="A11757" s="71">
        <v>43577</v>
      </c>
      <c r="B11757" s="70" t="s">
        <v>11055</v>
      </c>
      <c r="C11757" s="71" t="s">
        <v>14</v>
      </c>
      <c r="D11757" s="72">
        <v>99.04</v>
      </c>
    </row>
    <row r="11758" spans="1:4" x14ac:dyDescent="0.25">
      <c r="A11758" s="71">
        <v>43458</v>
      </c>
      <c r="B11758" s="70" t="s">
        <v>11056</v>
      </c>
      <c r="C11758" s="71" t="s">
        <v>44</v>
      </c>
      <c r="D11758" s="72">
        <v>0.06</v>
      </c>
    </row>
    <row r="11759" spans="1:4" x14ac:dyDescent="0.25">
      <c r="A11759" s="71">
        <v>43470</v>
      </c>
      <c r="B11759" s="70" t="s">
        <v>11057</v>
      </c>
      <c r="C11759" s="71" t="s">
        <v>6388</v>
      </c>
      <c r="D11759" s="72">
        <v>11.14</v>
      </c>
    </row>
    <row r="11760" spans="1:4" x14ac:dyDescent="0.25">
      <c r="A11760" s="71">
        <v>43459</v>
      </c>
      <c r="B11760" s="70" t="s">
        <v>11058</v>
      </c>
      <c r="C11760" s="71" t="s">
        <v>44</v>
      </c>
      <c r="D11760" s="72">
        <v>0.44</v>
      </c>
    </row>
    <row r="11761" spans="1:4" x14ac:dyDescent="0.25">
      <c r="A11761" s="71">
        <v>43471</v>
      </c>
      <c r="B11761" s="70" t="s">
        <v>11059</v>
      </c>
      <c r="C11761" s="71" t="s">
        <v>6388</v>
      </c>
      <c r="D11761" s="72">
        <v>82.31</v>
      </c>
    </row>
    <row r="11762" spans="1:4" x14ac:dyDescent="0.25">
      <c r="A11762" s="71">
        <v>43460</v>
      </c>
      <c r="B11762" s="70" t="s">
        <v>11060</v>
      </c>
      <c r="C11762" s="71" t="s">
        <v>44</v>
      </c>
      <c r="D11762" s="72">
        <v>0.86</v>
      </c>
    </row>
    <row r="11763" spans="1:4" x14ac:dyDescent="0.25">
      <c r="A11763" s="71">
        <v>43472</v>
      </c>
      <c r="B11763" s="70" t="s">
        <v>11061</v>
      </c>
      <c r="C11763" s="71" t="s">
        <v>6388</v>
      </c>
      <c r="D11763" s="72">
        <v>161.72999999999999</v>
      </c>
    </row>
    <row r="11764" spans="1:4" x14ac:dyDescent="0.25">
      <c r="A11764" s="71">
        <v>43461</v>
      </c>
      <c r="B11764" s="70" t="s">
        <v>11062</v>
      </c>
      <c r="C11764" s="71" t="s">
        <v>44</v>
      </c>
      <c r="D11764" s="72">
        <v>0.31</v>
      </c>
    </row>
    <row r="11765" spans="1:4" x14ac:dyDescent="0.25">
      <c r="A11765" s="71">
        <v>43473</v>
      </c>
      <c r="B11765" s="70" t="s">
        <v>11063</v>
      </c>
      <c r="C11765" s="71" t="s">
        <v>6388</v>
      </c>
      <c r="D11765" s="72">
        <v>59.01</v>
      </c>
    </row>
    <row r="11766" spans="1:4" x14ac:dyDescent="0.25">
      <c r="A11766" s="71">
        <v>43463</v>
      </c>
      <c r="B11766" s="70" t="s">
        <v>11064</v>
      </c>
      <c r="C11766" s="71" t="s">
        <v>44</v>
      </c>
      <c r="D11766" s="72">
        <v>0.08</v>
      </c>
    </row>
    <row r="11767" spans="1:4" x14ac:dyDescent="0.25">
      <c r="A11767" s="71">
        <v>43475</v>
      </c>
      <c r="B11767" s="70" t="s">
        <v>11065</v>
      </c>
      <c r="C11767" s="71" t="s">
        <v>6388</v>
      </c>
      <c r="D11767" s="72">
        <v>15.46</v>
      </c>
    </row>
    <row r="11768" spans="1:4" x14ac:dyDescent="0.25">
      <c r="A11768" s="71">
        <v>43462</v>
      </c>
      <c r="B11768" s="70" t="s">
        <v>11066</v>
      </c>
      <c r="C11768" s="71" t="s">
        <v>44</v>
      </c>
      <c r="D11768" s="72">
        <v>0.01</v>
      </c>
    </row>
    <row r="11769" spans="1:4" x14ac:dyDescent="0.25">
      <c r="A11769" s="71">
        <v>43474</v>
      </c>
      <c r="B11769" s="70" t="s">
        <v>11067</v>
      </c>
      <c r="C11769" s="71" t="s">
        <v>6388</v>
      </c>
      <c r="D11769" s="72">
        <v>2.35</v>
      </c>
    </row>
    <row r="11770" spans="1:4" x14ac:dyDescent="0.25">
      <c r="A11770" s="71">
        <v>43464</v>
      </c>
      <c r="B11770" s="70" t="s">
        <v>11068</v>
      </c>
      <c r="C11770" s="71" t="s">
        <v>44</v>
      </c>
      <c r="D11770" s="72">
        <v>0.01</v>
      </c>
    </row>
    <row r="11771" spans="1:4" x14ac:dyDescent="0.25">
      <c r="A11771" s="71">
        <v>43476</v>
      </c>
      <c r="B11771" s="70" t="s">
        <v>11069</v>
      </c>
      <c r="C11771" s="71" t="s">
        <v>6388</v>
      </c>
      <c r="D11771" s="72">
        <v>0.01</v>
      </c>
    </row>
    <row r="11772" spans="1:4" x14ac:dyDescent="0.25">
      <c r="A11772" s="71">
        <v>43465</v>
      </c>
      <c r="B11772" s="70" t="s">
        <v>11070</v>
      </c>
      <c r="C11772" s="71" t="s">
        <v>44</v>
      </c>
      <c r="D11772" s="72">
        <v>0.78</v>
      </c>
    </row>
    <row r="11773" spans="1:4" x14ac:dyDescent="0.25">
      <c r="A11773" s="71">
        <v>43477</v>
      </c>
      <c r="B11773" s="70" t="s">
        <v>11071</v>
      </c>
      <c r="C11773" s="71" t="s">
        <v>6388</v>
      </c>
      <c r="D11773" s="72">
        <v>147.87</v>
      </c>
    </row>
    <row r="11774" spans="1:4" x14ac:dyDescent="0.25">
      <c r="A11774" s="71">
        <v>43466</v>
      </c>
      <c r="B11774" s="70" t="s">
        <v>11072</v>
      </c>
      <c r="C11774" s="71" t="s">
        <v>44</v>
      </c>
      <c r="D11774" s="72">
        <v>2.0499999999999998</v>
      </c>
    </row>
    <row r="11775" spans="1:4" x14ac:dyDescent="0.25">
      <c r="A11775" s="71">
        <v>43478</v>
      </c>
      <c r="B11775" s="70" t="s">
        <v>11073</v>
      </c>
      <c r="C11775" s="71" t="s">
        <v>6388</v>
      </c>
      <c r="D11775" s="72">
        <v>387.36</v>
      </c>
    </row>
    <row r="11776" spans="1:4" x14ac:dyDescent="0.25">
      <c r="A11776" s="71">
        <v>43467</v>
      </c>
      <c r="B11776" s="70" t="s">
        <v>11074</v>
      </c>
      <c r="C11776" s="71" t="s">
        <v>44</v>
      </c>
      <c r="D11776" s="72">
        <v>0.61</v>
      </c>
    </row>
    <row r="11777" spans="1:4" x14ac:dyDescent="0.25">
      <c r="A11777" s="71">
        <v>43479</v>
      </c>
      <c r="B11777" s="70" t="s">
        <v>11075</v>
      </c>
      <c r="C11777" s="71" t="s">
        <v>6388</v>
      </c>
      <c r="D11777" s="72">
        <v>114.77</v>
      </c>
    </row>
    <row r="11778" spans="1:4" x14ac:dyDescent="0.25">
      <c r="A11778" s="71">
        <v>43468</v>
      </c>
      <c r="B11778" s="70" t="s">
        <v>11076</v>
      </c>
      <c r="C11778" s="71" t="s">
        <v>44</v>
      </c>
      <c r="D11778" s="72">
        <v>1.21</v>
      </c>
    </row>
    <row r="11779" spans="1:4" x14ac:dyDescent="0.25">
      <c r="A11779" s="71">
        <v>43480</v>
      </c>
      <c r="B11779" s="70" t="s">
        <v>11077</v>
      </c>
      <c r="C11779" s="71" t="s">
        <v>6388</v>
      </c>
      <c r="D11779" s="72">
        <v>228.92</v>
      </c>
    </row>
    <row r="11780" spans="1:4" x14ac:dyDescent="0.25">
      <c r="A11780" s="71">
        <v>43469</v>
      </c>
      <c r="B11780" s="70" t="s">
        <v>11078</v>
      </c>
      <c r="C11780" s="71" t="s">
        <v>44</v>
      </c>
      <c r="D11780" s="72">
        <v>0.05</v>
      </c>
    </row>
    <row r="11781" spans="1:4" x14ac:dyDescent="0.25">
      <c r="A11781" s="71">
        <v>43481</v>
      </c>
      <c r="B11781" s="70" t="s">
        <v>11079</v>
      </c>
      <c r="C11781" s="71" t="s">
        <v>6388</v>
      </c>
      <c r="D11781" s="72">
        <v>9.89</v>
      </c>
    </row>
    <row r="11782" spans="1:4" x14ac:dyDescent="0.25">
      <c r="A11782" s="71">
        <v>45204</v>
      </c>
      <c r="B11782" s="70" t="s">
        <v>19651</v>
      </c>
      <c r="C11782" s="71" t="s">
        <v>14</v>
      </c>
      <c r="D11782" s="72">
        <v>62.73</v>
      </c>
    </row>
    <row r="11783" spans="1:4" x14ac:dyDescent="0.25">
      <c r="A11783" s="71">
        <v>3119</v>
      </c>
      <c r="B11783" s="70" t="s">
        <v>11080</v>
      </c>
      <c r="C11783" s="71" t="s">
        <v>14</v>
      </c>
      <c r="D11783" s="72">
        <v>3.09</v>
      </c>
    </row>
    <row r="11784" spans="1:4" x14ac:dyDescent="0.25">
      <c r="A11784" s="71">
        <v>3122</v>
      </c>
      <c r="B11784" s="70" t="s">
        <v>11081</v>
      </c>
      <c r="C11784" s="71" t="s">
        <v>14</v>
      </c>
      <c r="D11784" s="72">
        <v>6.28</v>
      </c>
    </row>
    <row r="11785" spans="1:4" x14ac:dyDescent="0.25">
      <c r="A11785" s="71">
        <v>3121</v>
      </c>
      <c r="B11785" s="70" t="s">
        <v>11082</v>
      </c>
      <c r="C11785" s="71" t="s">
        <v>14</v>
      </c>
      <c r="D11785" s="72">
        <v>7.12</v>
      </c>
    </row>
    <row r="11786" spans="1:4" x14ac:dyDescent="0.25">
      <c r="A11786" s="71">
        <v>3120</v>
      </c>
      <c r="B11786" s="70" t="s">
        <v>11083</v>
      </c>
      <c r="C11786" s="71" t="s">
        <v>14</v>
      </c>
      <c r="D11786" s="72">
        <v>13.5</v>
      </c>
    </row>
    <row r="11787" spans="1:4" x14ac:dyDescent="0.25">
      <c r="A11787" s="71">
        <v>11455</v>
      </c>
      <c r="B11787" s="70" t="s">
        <v>11084</v>
      </c>
      <c r="C11787" s="71" t="s">
        <v>14</v>
      </c>
      <c r="D11787" s="72">
        <v>19.53</v>
      </c>
    </row>
    <row r="11788" spans="1:4" x14ac:dyDescent="0.25">
      <c r="A11788" s="71">
        <v>11456</v>
      </c>
      <c r="B11788" s="70" t="s">
        <v>11085</v>
      </c>
      <c r="C11788" s="71" t="s">
        <v>14</v>
      </c>
      <c r="D11788" s="72">
        <v>23.35</v>
      </c>
    </row>
    <row r="11789" spans="1:4" x14ac:dyDescent="0.25">
      <c r="A11789" s="71">
        <v>3107</v>
      </c>
      <c r="B11789" s="70" t="s">
        <v>11086</v>
      </c>
      <c r="C11789" s="71" t="s">
        <v>14</v>
      </c>
      <c r="D11789" s="72">
        <v>9.85</v>
      </c>
    </row>
    <row r="11790" spans="1:4" x14ac:dyDescent="0.25">
      <c r="A11790" s="71">
        <v>43583</v>
      </c>
      <c r="B11790" s="70" t="s">
        <v>11087</v>
      </c>
      <c r="C11790" s="71" t="s">
        <v>14</v>
      </c>
      <c r="D11790" s="72">
        <v>11.11</v>
      </c>
    </row>
    <row r="11791" spans="1:4" x14ac:dyDescent="0.25">
      <c r="A11791" s="71">
        <v>43586</v>
      </c>
      <c r="B11791" s="70" t="s">
        <v>11088</v>
      </c>
      <c r="C11791" s="71" t="s">
        <v>14</v>
      </c>
      <c r="D11791" s="72">
        <v>11.38</v>
      </c>
    </row>
    <row r="11792" spans="1:4" x14ac:dyDescent="0.25">
      <c r="A11792" s="71">
        <v>11461</v>
      </c>
      <c r="B11792" s="70" t="s">
        <v>11089</v>
      </c>
      <c r="C11792" s="71" t="s">
        <v>14</v>
      </c>
      <c r="D11792" s="72">
        <v>12.4</v>
      </c>
    </row>
    <row r="11793" spans="1:4" x14ac:dyDescent="0.25">
      <c r="A11793" s="71">
        <v>43587</v>
      </c>
      <c r="B11793" s="70" t="s">
        <v>11090</v>
      </c>
      <c r="C11793" s="71" t="s">
        <v>14</v>
      </c>
      <c r="D11793" s="72">
        <v>14.31</v>
      </c>
    </row>
    <row r="11794" spans="1:4" x14ac:dyDescent="0.25">
      <c r="A11794" s="71">
        <v>3106</v>
      </c>
      <c r="B11794" s="70" t="s">
        <v>11091</v>
      </c>
      <c r="C11794" s="71" t="s">
        <v>14</v>
      </c>
      <c r="D11794" s="72">
        <v>18.16</v>
      </c>
    </row>
    <row r="11795" spans="1:4" x14ac:dyDescent="0.25">
      <c r="A11795" s="71">
        <v>44539</v>
      </c>
      <c r="B11795" s="70" t="s">
        <v>19652</v>
      </c>
      <c r="C11795" s="71" t="s">
        <v>66</v>
      </c>
      <c r="D11795" s="72">
        <v>3.3</v>
      </c>
    </row>
    <row r="11796" spans="1:4" x14ac:dyDescent="0.25">
      <c r="A11796" s="71">
        <v>3123</v>
      </c>
      <c r="B11796" s="70" t="s">
        <v>11092</v>
      </c>
      <c r="C11796" s="71" t="s">
        <v>66</v>
      </c>
      <c r="D11796" s="72">
        <v>3.08</v>
      </c>
    </row>
    <row r="11797" spans="1:4" x14ac:dyDescent="0.25">
      <c r="A11797" s="71">
        <v>38125</v>
      </c>
      <c r="B11797" s="70" t="s">
        <v>11093</v>
      </c>
      <c r="C11797" s="71" t="s">
        <v>66</v>
      </c>
      <c r="D11797" s="72">
        <v>2.14</v>
      </c>
    </row>
    <row r="11798" spans="1:4" x14ac:dyDescent="0.25">
      <c r="A11798" s="71">
        <v>39014</v>
      </c>
      <c r="B11798" s="70" t="s">
        <v>11094</v>
      </c>
      <c r="C11798" s="71" t="s">
        <v>66</v>
      </c>
      <c r="D11798" s="72">
        <v>8.92</v>
      </c>
    </row>
    <row r="11799" spans="1:4" x14ac:dyDescent="0.25">
      <c r="A11799" s="71">
        <v>39365</v>
      </c>
      <c r="B11799" s="70" t="s">
        <v>11095</v>
      </c>
      <c r="C11799" s="71" t="s">
        <v>14</v>
      </c>
      <c r="D11799" s="72">
        <v>2033.06</v>
      </c>
    </row>
    <row r="11800" spans="1:4" x14ac:dyDescent="0.25">
      <c r="A11800" s="71">
        <v>39366</v>
      </c>
      <c r="B11800" s="70" t="s">
        <v>11096</v>
      </c>
      <c r="C11800" s="71" t="s">
        <v>14</v>
      </c>
      <c r="D11800" s="72">
        <v>3084.48</v>
      </c>
    </row>
    <row r="11801" spans="1:4" x14ac:dyDescent="0.25">
      <c r="A11801" s="71">
        <v>39367</v>
      </c>
      <c r="B11801" s="70" t="s">
        <v>11097</v>
      </c>
      <c r="C11801" s="71" t="s">
        <v>14</v>
      </c>
      <c r="D11801" s="72">
        <v>5285.06</v>
      </c>
    </row>
    <row r="11802" spans="1:4" x14ac:dyDescent="0.25">
      <c r="A11802" s="71">
        <v>45263</v>
      </c>
      <c r="B11802" s="70" t="s">
        <v>19653</v>
      </c>
      <c r="C11802" s="71" t="s">
        <v>14</v>
      </c>
      <c r="D11802" s="72">
        <v>19.2</v>
      </c>
    </row>
    <row r="11803" spans="1:4" x14ac:dyDescent="0.25">
      <c r="A11803" s="71">
        <v>37394</v>
      </c>
      <c r="B11803" s="70" t="s">
        <v>11098</v>
      </c>
      <c r="C11803" s="71" t="s">
        <v>11099</v>
      </c>
      <c r="D11803" s="72"/>
    </row>
    <row r="11804" spans="1:4" x14ac:dyDescent="0.25">
      <c r="A11804" s="71">
        <v>14146</v>
      </c>
      <c r="B11804" s="70" t="s">
        <v>11100</v>
      </c>
      <c r="C11804" s="71" t="s">
        <v>11099</v>
      </c>
      <c r="D11804" s="72"/>
    </row>
    <row r="11805" spans="1:4" x14ac:dyDescent="0.25">
      <c r="A11805" s="71">
        <v>938</v>
      </c>
      <c r="B11805" s="70" t="s">
        <v>11101</v>
      </c>
      <c r="C11805" s="71" t="s">
        <v>16</v>
      </c>
      <c r="D11805" s="72">
        <v>1.63</v>
      </c>
    </row>
    <row r="11806" spans="1:4" x14ac:dyDescent="0.25">
      <c r="A11806" s="71">
        <v>937</v>
      </c>
      <c r="B11806" s="70" t="s">
        <v>11102</v>
      </c>
      <c r="C11806" s="71" t="s">
        <v>16</v>
      </c>
      <c r="D11806" s="72">
        <v>9.51</v>
      </c>
    </row>
    <row r="11807" spans="1:4" x14ac:dyDescent="0.25">
      <c r="A11807" s="71">
        <v>939</v>
      </c>
      <c r="B11807" s="70" t="s">
        <v>11103</v>
      </c>
      <c r="C11807" s="71" t="s">
        <v>16</v>
      </c>
      <c r="D11807" s="72">
        <v>2.64</v>
      </c>
    </row>
    <row r="11808" spans="1:4" x14ac:dyDescent="0.25">
      <c r="A11808" s="71">
        <v>944</v>
      </c>
      <c r="B11808" s="70" t="s">
        <v>11104</v>
      </c>
      <c r="C11808" s="71" t="s">
        <v>16</v>
      </c>
      <c r="D11808" s="72">
        <v>4.17</v>
      </c>
    </row>
    <row r="11809" spans="1:4" x14ac:dyDescent="0.25">
      <c r="A11809" s="71">
        <v>940</v>
      </c>
      <c r="B11809" s="70" t="s">
        <v>11105</v>
      </c>
      <c r="C11809" s="71" t="s">
        <v>16</v>
      </c>
      <c r="D11809" s="72">
        <v>6.02</v>
      </c>
    </row>
    <row r="11810" spans="1:4" x14ac:dyDescent="0.25">
      <c r="A11810" s="71">
        <v>44397</v>
      </c>
      <c r="B11810" s="70" t="s">
        <v>11106</v>
      </c>
      <c r="C11810" s="71" t="s">
        <v>16</v>
      </c>
      <c r="D11810" s="72">
        <v>3.22</v>
      </c>
    </row>
    <row r="11811" spans="1:4" x14ac:dyDescent="0.25">
      <c r="A11811" s="71">
        <v>406</v>
      </c>
      <c r="B11811" s="70" t="s">
        <v>11107</v>
      </c>
      <c r="C11811" s="71" t="s">
        <v>14</v>
      </c>
      <c r="D11811" s="72">
        <v>87.72</v>
      </c>
    </row>
    <row r="11812" spans="1:4" x14ac:dyDescent="0.25">
      <c r="A11812" s="71">
        <v>42529</v>
      </c>
      <c r="B11812" s="70" t="s">
        <v>11108</v>
      </c>
      <c r="C11812" s="71" t="s">
        <v>16</v>
      </c>
      <c r="D11812" s="72"/>
    </row>
    <row r="11813" spans="1:4" x14ac:dyDescent="0.25">
      <c r="A11813" s="71">
        <v>39634</v>
      </c>
      <c r="B11813" s="70" t="s">
        <v>11109</v>
      </c>
      <c r="C11813" s="71" t="s">
        <v>16</v>
      </c>
      <c r="D11813" s="72">
        <v>9.74</v>
      </c>
    </row>
    <row r="11814" spans="1:4" x14ac:dyDescent="0.25">
      <c r="A11814" s="71">
        <v>39701</v>
      </c>
      <c r="B11814" s="70" t="s">
        <v>11110</v>
      </c>
      <c r="C11814" s="71" t="s">
        <v>14</v>
      </c>
      <c r="D11814" s="72"/>
    </row>
    <row r="11815" spans="1:4" x14ac:dyDescent="0.25">
      <c r="A11815" s="71">
        <v>12815</v>
      </c>
      <c r="B11815" s="70" t="s">
        <v>11111</v>
      </c>
      <c r="C11815" s="71" t="s">
        <v>14</v>
      </c>
      <c r="D11815" s="72">
        <v>18.559999999999999</v>
      </c>
    </row>
    <row r="11816" spans="1:4" x14ac:dyDescent="0.25">
      <c r="A11816" s="71">
        <v>39431</v>
      </c>
      <c r="B11816" s="70" t="s">
        <v>11112</v>
      </c>
      <c r="C11816" s="71" t="s">
        <v>16</v>
      </c>
      <c r="D11816" s="72">
        <v>0.34</v>
      </c>
    </row>
    <row r="11817" spans="1:4" x14ac:dyDescent="0.25">
      <c r="A11817" s="71">
        <v>39432</v>
      </c>
      <c r="B11817" s="70" t="s">
        <v>11113</v>
      </c>
      <c r="C11817" s="71" t="s">
        <v>16</v>
      </c>
      <c r="D11817" s="72">
        <v>3.07</v>
      </c>
    </row>
    <row r="11818" spans="1:4" x14ac:dyDescent="0.25">
      <c r="A11818" s="71">
        <v>20111</v>
      </c>
      <c r="B11818" s="70" t="s">
        <v>11114</v>
      </c>
      <c r="C11818" s="71" t="s">
        <v>14</v>
      </c>
      <c r="D11818" s="72">
        <v>11.9</v>
      </c>
    </row>
    <row r="11819" spans="1:4" x14ac:dyDescent="0.25">
      <c r="A11819" s="71">
        <v>21127</v>
      </c>
      <c r="B11819" s="70" t="s">
        <v>11115</v>
      </c>
      <c r="C11819" s="71" t="s">
        <v>14</v>
      </c>
      <c r="D11819" s="72">
        <v>4.5</v>
      </c>
    </row>
    <row r="11820" spans="1:4" x14ac:dyDescent="0.25">
      <c r="A11820" s="71">
        <v>404</v>
      </c>
      <c r="B11820" s="70" t="s">
        <v>11116</v>
      </c>
      <c r="C11820" s="71" t="s">
        <v>16</v>
      </c>
      <c r="D11820" s="72">
        <v>1.62</v>
      </c>
    </row>
    <row r="11821" spans="1:4" x14ac:dyDescent="0.25">
      <c r="A11821" s="71">
        <v>14151</v>
      </c>
      <c r="B11821" s="70" t="s">
        <v>11117</v>
      </c>
      <c r="C11821" s="71" t="s">
        <v>14</v>
      </c>
      <c r="D11821" s="72"/>
    </row>
    <row r="11822" spans="1:4" x14ac:dyDescent="0.25">
      <c r="A11822" s="71">
        <v>14153</v>
      </c>
      <c r="B11822" s="70" t="s">
        <v>11118</v>
      </c>
      <c r="C11822" s="71" t="s">
        <v>14</v>
      </c>
      <c r="D11822" s="72"/>
    </row>
    <row r="11823" spans="1:4" x14ac:dyDescent="0.25">
      <c r="A11823" s="71">
        <v>14152</v>
      </c>
      <c r="B11823" s="70" t="s">
        <v>11119</v>
      </c>
      <c r="C11823" s="71" t="s">
        <v>14</v>
      </c>
      <c r="D11823" s="72"/>
    </row>
    <row r="11824" spans="1:4" x14ac:dyDescent="0.25">
      <c r="A11824" s="71">
        <v>14154</v>
      </c>
      <c r="B11824" s="70" t="s">
        <v>11120</v>
      </c>
      <c r="C11824" s="71" t="s">
        <v>14</v>
      </c>
      <c r="D11824" s="72"/>
    </row>
    <row r="11825" spans="1:4" x14ac:dyDescent="0.25">
      <c r="A11825" s="71">
        <v>3146</v>
      </c>
      <c r="B11825" s="70" t="s">
        <v>11121</v>
      </c>
      <c r="C11825" s="71" t="s">
        <v>14</v>
      </c>
      <c r="D11825" s="72">
        <v>5</v>
      </c>
    </row>
    <row r="11826" spans="1:4" x14ac:dyDescent="0.25">
      <c r="A11826" s="71">
        <v>3143</v>
      </c>
      <c r="B11826" s="70" t="s">
        <v>19654</v>
      </c>
      <c r="C11826" s="71" t="s">
        <v>14</v>
      </c>
      <c r="D11826" s="72">
        <v>11.37</v>
      </c>
    </row>
    <row r="11827" spans="1:4" x14ac:dyDescent="0.25">
      <c r="A11827" s="71">
        <v>3148</v>
      </c>
      <c r="B11827" s="70" t="s">
        <v>11122</v>
      </c>
      <c r="C11827" s="71" t="s">
        <v>14</v>
      </c>
      <c r="D11827" s="72">
        <v>18.440000000000001</v>
      </c>
    </row>
    <row r="11828" spans="1:4" x14ac:dyDescent="0.25">
      <c r="A11828" s="71">
        <v>4310</v>
      </c>
      <c r="B11828" s="70" t="s">
        <v>11123</v>
      </c>
      <c r="C11828" s="71" t="s">
        <v>14</v>
      </c>
      <c r="D11828" s="72">
        <v>2.4300000000000002</v>
      </c>
    </row>
    <row r="11829" spans="1:4" x14ac:dyDescent="0.25">
      <c r="A11829" s="71">
        <v>4311</v>
      </c>
      <c r="B11829" s="70" t="s">
        <v>11124</v>
      </c>
      <c r="C11829" s="71" t="s">
        <v>14</v>
      </c>
      <c r="D11829" s="72">
        <v>1.71</v>
      </c>
    </row>
    <row r="11830" spans="1:4" x14ac:dyDescent="0.25">
      <c r="A11830" s="71">
        <v>4312</v>
      </c>
      <c r="B11830" s="70" t="s">
        <v>11125</v>
      </c>
      <c r="C11830" s="71" t="s">
        <v>14</v>
      </c>
      <c r="D11830" s="72">
        <v>2.39</v>
      </c>
    </row>
    <row r="11831" spans="1:4" x14ac:dyDescent="0.25">
      <c r="A11831" s="71">
        <v>13261</v>
      </c>
      <c r="B11831" s="70" t="s">
        <v>11126</v>
      </c>
      <c r="C11831" s="71" t="s">
        <v>14</v>
      </c>
      <c r="D11831" s="72">
        <v>3.36</v>
      </c>
    </row>
    <row r="11832" spans="1:4" x14ac:dyDescent="0.25">
      <c r="A11832" s="71">
        <v>3272</v>
      </c>
      <c r="B11832" s="70" t="s">
        <v>11127</v>
      </c>
      <c r="C11832" s="71" t="s">
        <v>14</v>
      </c>
      <c r="D11832" s="72">
        <v>55.33</v>
      </c>
    </row>
    <row r="11833" spans="1:4" x14ac:dyDescent="0.25">
      <c r="A11833" s="71">
        <v>3265</v>
      </c>
      <c r="B11833" s="70" t="s">
        <v>11128</v>
      </c>
      <c r="C11833" s="71" t="s">
        <v>14</v>
      </c>
      <c r="D11833" s="72">
        <v>43.96</v>
      </c>
    </row>
    <row r="11834" spans="1:4" x14ac:dyDescent="0.25">
      <c r="A11834" s="71">
        <v>3264</v>
      </c>
      <c r="B11834" s="70" t="s">
        <v>11129</v>
      </c>
      <c r="C11834" s="71" t="s">
        <v>14</v>
      </c>
      <c r="D11834" s="72">
        <v>31.61</v>
      </c>
    </row>
    <row r="11835" spans="1:4" x14ac:dyDescent="0.25">
      <c r="A11835" s="71">
        <v>3262</v>
      </c>
      <c r="B11835" s="70" t="s">
        <v>11130</v>
      </c>
      <c r="C11835" s="71" t="s">
        <v>14</v>
      </c>
      <c r="D11835" s="72">
        <v>19.239999999999998</v>
      </c>
    </row>
    <row r="11836" spans="1:4" x14ac:dyDescent="0.25">
      <c r="A11836" s="71">
        <v>3267</v>
      </c>
      <c r="B11836" s="70" t="s">
        <v>11131</v>
      </c>
      <c r="C11836" s="71" t="s">
        <v>14</v>
      </c>
      <c r="D11836" s="72">
        <v>103.23</v>
      </c>
    </row>
    <row r="11837" spans="1:4" x14ac:dyDescent="0.25">
      <c r="A11837" s="71">
        <v>3266</v>
      </c>
      <c r="B11837" s="70" t="s">
        <v>11132</v>
      </c>
      <c r="C11837" s="71" t="s">
        <v>14</v>
      </c>
      <c r="D11837" s="72">
        <v>65.680000000000007</v>
      </c>
    </row>
    <row r="11838" spans="1:4" x14ac:dyDescent="0.25">
      <c r="A11838" s="71">
        <v>3268</v>
      </c>
      <c r="B11838" s="70" t="s">
        <v>11133</v>
      </c>
      <c r="C11838" s="71" t="s">
        <v>14</v>
      </c>
      <c r="D11838" s="72">
        <v>139.57</v>
      </c>
    </row>
    <row r="11839" spans="1:4" x14ac:dyDescent="0.25">
      <c r="A11839" s="71">
        <v>3263</v>
      </c>
      <c r="B11839" s="70" t="s">
        <v>11134</v>
      </c>
      <c r="C11839" s="71" t="s">
        <v>14</v>
      </c>
      <c r="D11839" s="72">
        <v>26.28</v>
      </c>
    </row>
    <row r="11840" spans="1:4" x14ac:dyDescent="0.25">
      <c r="A11840" s="71">
        <v>3271</v>
      </c>
      <c r="B11840" s="70" t="s">
        <v>11135</v>
      </c>
      <c r="C11840" s="71" t="s">
        <v>14</v>
      </c>
      <c r="D11840" s="72">
        <v>206.34</v>
      </c>
    </row>
    <row r="11841" spans="1:4" x14ac:dyDescent="0.25">
      <c r="A11841" s="71">
        <v>3270</v>
      </c>
      <c r="B11841" s="70" t="s">
        <v>11136</v>
      </c>
      <c r="C11841" s="71" t="s">
        <v>14</v>
      </c>
      <c r="D11841" s="72">
        <v>346.67</v>
      </c>
    </row>
    <row r="11842" spans="1:4" x14ac:dyDescent="0.25">
      <c r="A11842" s="71">
        <v>45256</v>
      </c>
      <c r="B11842" s="70" t="s">
        <v>19655</v>
      </c>
      <c r="C11842" s="71" t="s">
        <v>14</v>
      </c>
      <c r="D11842" s="72">
        <v>22.82</v>
      </c>
    </row>
    <row r="11843" spans="1:4" x14ac:dyDescent="0.25">
      <c r="A11843" s="71">
        <v>3275</v>
      </c>
      <c r="B11843" s="70" t="s">
        <v>11137</v>
      </c>
      <c r="C11843" s="71" t="s">
        <v>37</v>
      </c>
      <c r="D11843" s="72">
        <v>156.36000000000001</v>
      </c>
    </row>
    <row r="11844" spans="1:4" x14ac:dyDescent="0.25">
      <c r="A11844" s="71">
        <v>39512</v>
      </c>
      <c r="B11844" s="70" t="s">
        <v>11138</v>
      </c>
      <c r="C11844" s="71" t="s">
        <v>37</v>
      </c>
      <c r="D11844" s="72"/>
    </row>
    <row r="11845" spans="1:4" x14ac:dyDescent="0.25">
      <c r="A11845" s="71">
        <v>39511</v>
      </c>
      <c r="B11845" s="70" t="s">
        <v>11139</v>
      </c>
      <c r="C11845" s="71" t="s">
        <v>37</v>
      </c>
      <c r="D11845" s="72"/>
    </row>
    <row r="11846" spans="1:4" x14ac:dyDescent="0.25">
      <c r="A11846" s="71">
        <v>39513</v>
      </c>
      <c r="B11846" s="70" t="s">
        <v>11140</v>
      </c>
      <c r="C11846" s="71" t="s">
        <v>37</v>
      </c>
      <c r="D11846" s="72"/>
    </row>
    <row r="11847" spans="1:4" x14ac:dyDescent="0.25">
      <c r="A11847" s="71">
        <v>3286</v>
      </c>
      <c r="B11847" s="70" t="s">
        <v>11141</v>
      </c>
      <c r="C11847" s="71" t="s">
        <v>37</v>
      </c>
      <c r="D11847" s="72">
        <v>102.57</v>
      </c>
    </row>
    <row r="11848" spans="1:4" x14ac:dyDescent="0.25">
      <c r="A11848" s="71">
        <v>3287</v>
      </c>
      <c r="B11848" s="70" t="s">
        <v>11142</v>
      </c>
      <c r="C11848" s="71" t="s">
        <v>37</v>
      </c>
      <c r="D11848" s="72">
        <v>155</v>
      </c>
    </row>
    <row r="11849" spans="1:4" x14ac:dyDescent="0.25">
      <c r="A11849" s="71">
        <v>3283</v>
      </c>
      <c r="B11849" s="70" t="s">
        <v>11143</v>
      </c>
      <c r="C11849" s="71" t="s">
        <v>37</v>
      </c>
      <c r="D11849" s="72">
        <v>32.56</v>
      </c>
    </row>
    <row r="11850" spans="1:4" x14ac:dyDescent="0.25">
      <c r="A11850" s="71">
        <v>11587</v>
      </c>
      <c r="B11850" s="70" t="s">
        <v>11144</v>
      </c>
      <c r="C11850" s="71" t="s">
        <v>37</v>
      </c>
      <c r="D11850" s="72">
        <v>107.22</v>
      </c>
    </row>
    <row r="11851" spans="1:4" x14ac:dyDescent="0.25">
      <c r="A11851" s="71">
        <v>36225</v>
      </c>
      <c r="B11851" s="70" t="s">
        <v>11145</v>
      </c>
      <c r="C11851" s="71" t="s">
        <v>37</v>
      </c>
      <c r="D11851" s="72">
        <v>43.56</v>
      </c>
    </row>
    <row r="11852" spans="1:4" x14ac:dyDescent="0.25">
      <c r="A11852" s="71">
        <v>36230</v>
      </c>
      <c r="B11852" s="70" t="s">
        <v>11146</v>
      </c>
      <c r="C11852" s="71" t="s">
        <v>37</v>
      </c>
      <c r="D11852" s="72">
        <v>32</v>
      </c>
    </row>
    <row r="11853" spans="1:4" x14ac:dyDescent="0.25">
      <c r="A11853" s="71">
        <v>36238</v>
      </c>
      <c r="B11853" s="70" t="s">
        <v>11147</v>
      </c>
      <c r="C11853" s="71" t="s">
        <v>37</v>
      </c>
      <c r="D11853" s="72">
        <v>31.27</v>
      </c>
    </row>
    <row r="11854" spans="1:4" x14ac:dyDescent="0.25">
      <c r="A11854" s="71">
        <v>39363</v>
      </c>
      <c r="B11854" s="70" t="s">
        <v>11148</v>
      </c>
      <c r="C11854" s="71" t="s">
        <v>14</v>
      </c>
      <c r="D11854" s="72">
        <v>5992.77</v>
      </c>
    </row>
    <row r="11855" spans="1:4" x14ac:dyDescent="0.25">
      <c r="A11855" s="71">
        <v>39361</v>
      </c>
      <c r="B11855" s="70" t="s">
        <v>11149</v>
      </c>
      <c r="C11855" s="71" t="s">
        <v>14</v>
      </c>
      <c r="D11855" s="72">
        <v>1830.83</v>
      </c>
    </row>
    <row r="11856" spans="1:4" x14ac:dyDescent="0.25">
      <c r="A11856" s="71">
        <v>39362</v>
      </c>
      <c r="B11856" s="70" t="s">
        <v>11150</v>
      </c>
      <c r="C11856" s="71" t="s">
        <v>14</v>
      </c>
      <c r="D11856" s="72">
        <v>3234.26</v>
      </c>
    </row>
    <row r="11857" spans="1:4" x14ac:dyDescent="0.25">
      <c r="A11857" s="71">
        <v>39364</v>
      </c>
      <c r="B11857" s="70" t="s">
        <v>11151</v>
      </c>
      <c r="C11857" s="71" t="s">
        <v>14</v>
      </c>
      <c r="D11857" s="72">
        <v>12640.33</v>
      </c>
    </row>
    <row r="11858" spans="1:4" x14ac:dyDescent="0.25">
      <c r="A11858" s="71">
        <v>14576</v>
      </c>
      <c r="B11858" s="70" t="s">
        <v>11152</v>
      </c>
      <c r="C11858" s="71" t="s">
        <v>14</v>
      </c>
      <c r="D11858" s="72"/>
    </row>
    <row r="11859" spans="1:4" x14ac:dyDescent="0.25">
      <c r="A11859" s="71">
        <v>13877</v>
      </c>
      <c r="B11859" s="70" t="s">
        <v>11153</v>
      </c>
      <c r="C11859" s="71" t="s">
        <v>14</v>
      </c>
      <c r="D11859" s="72"/>
    </row>
    <row r="11860" spans="1:4" x14ac:dyDescent="0.25">
      <c r="A11860" s="71">
        <v>7307</v>
      </c>
      <c r="B11860" s="70" t="s">
        <v>11154</v>
      </c>
      <c r="C11860" s="71" t="s">
        <v>198</v>
      </c>
      <c r="D11860" s="72">
        <v>41.35</v>
      </c>
    </row>
    <row r="11861" spans="1:4" x14ac:dyDescent="0.25">
      <c r="A11861" s="71">
        <v>38122</v>
      </c>
      <c r="B11861" s="70" t="s">
        <v>11155</v>
      </c>
      <c r="C11861" s="71" t="s">
        <v>198</v>
      </c>
      <c r="D11861" s="72">
        <v>16.809999999999999</v>
      </c>
    </row>
    <row r="11862" spans="1:4" x14ac:dyDescent="0.25">
      <c r="A11862" s="71">
        <v>43653</v>
      </c>
      <c r="B11862" s="70" t="s">
        <v>11156</v>
      </c>
      <c r="C11862" s="71" t="s">
        <v>198</v>
      </c>
      <c r="D11862" s="72">
        <v>35.409999999999997</v>
      </c>
    </row>
    <row r="11863" spans="1:4" x14ac:dyDescent="0.25">
      <c r="A11863" s="71">
        <v>45334</v>
      </c>
      <c r="B11863" s="70" t="s">
        <v>19656</v>
      </c>
      <c r="C11863" s="71" t="s">
        <v>14</v>
      </c>
      <c r="D11863" s="72">
        <v>31.98</v>
      </c>
    </row>
    <row r="11864" spans="1:4" x14ac:dyDescent="0.25">
      <c r="A11864" s="71">
        <v>12344</v>
      </c>
      <c r="B11864" s="70" t="s">
        <v>11157</v>
      </c>
      <c r="C11864" s="71" t="s">
        <v>14</v>
      </c>
      <c r="D11864" s="72">
        <v>3.06</v>
      </c>
    </row>
    <row r="11865" spans="1:4" x14ac:dyDescent="0.25">
      <c r="A11865" s="71">
        <v>12343</v>
      </c>
      <c r="B11865" s="70" t="s">
        <v>11158</v>
      </c>
      <c r="C11865" s="71" t="s">
        <v>14</v>
      </c>
      <c r="D11865" s="72">
        <v>4.74</v>
      </c>
    </row>
    <row r="11866" spans="1:4" x14ac:dyDescent="0.25">
      <c r="A11866" s="71">
        <v>3295</v>
      </c>
      <c r="B11866" s="70" t="s">
        <v>11159</v>
      </c>
      <c r="C11866" s="71" t="s">
        <v>14</v>
      </c>
      <c r="D11866" s="72">
        <v>16.579999999999998</v>
      </c>
    </row>
    <row r="11867" spans="1:4" x14ac:dyDescent="0.25">
      <c r="A11867" s="71">
        <v>3302</v>
      </c>
      <c r="B11867" s="70" t="s">
        <v>11160</v>
      </c>
      <c r="C11867" s="71" t="s">
        <v>14</v>
      </c>
      <c r="D11867" s="72">
        <v>17.329999999999998</v>
      </c>
    </row>
    <row r="11868" spans="1:4" x14ac:dyDescent="0.25">
      <c r="A11868" s="71">
        <v>3297</v>
      </c>
      <c r="B11868" s="70" t="s">
        <v>11161</v>
      </c>
      <c r="C11868" s="71" t="s">
        <v>14</v>
      </c>
      <c r="D11868" s="72">
        <v>18.5</v>
      </c>
    </row>
    <row r="11869" spans="1:4" x14ac:dyDescent="0.25">
      <c r="A11869" s="71">
        <v>3294</v>
      </c>
      <c r="B11869" s="70" t="s">
        <v>11162</v>
      </c>
      <c r="C11869" s="71" t="s">
        <v>14</v>
      </c>
      <c r="D11869" s="72">
        <v>18.78</v>
      </c>
    </row>
    <row r="11870" spans="1:4" x14ac:dyDescent="0.25">
      <c r="A11870" s="71">
        <v>3292</v>
      </c>
      <c r="B11870" s="70" t="s">
        <v>11163</v>
      </c>
      <c r="C11870" s="71" t="s">
        <v>14</v>
      </c>
      <c r="D11870" s="72">
        <v>17.649999999999999</v>
      </c>
    </row>
    <row r="11871" spans="1:4" x14ac:dyDescent="0.25">
      <c r="A11871" s="71">
        <v>3298</v>
      </c>
      <c r="B11871" s="70" t="s">
        <v>11164</v>
      </c>
      <c r="C11871" s="71" t="s">
        <v>14</v>
      </c>
      <c r="D11871" s="72">
        <v>41.36</v>
      </c>
    </row>
    <row r="11872" spans="1:4" x14ac:dyDescent="0.25">
      <c r="A11872" s="71">
        <v>34802</v>
      </c>
      <c r="B11872" s="70" t="s">
        <v>11165</v>
      </c>
      <c r="C11872" s="71" t="s">
        <v>14</v>
      </c>
      <c r="D11872" s="72">
        <v>1132.8499999999999</v>
      </c>
    </row>
    <row r="11873" spans="1:4" x14ac:dyDescent="0.25">
      <c r="A11873" s="71">
        <v>11588</v>
      </c>
      <c r="B11873" s="70" t="s">
        <v>11166</v>
      </c>
      <c r="C11873" s="71" t="s">
        <v>14</v>
      </c>
      <c r="D11873" s="72">
        <v>1222.1600000000001</v>
      </c>
    </row>
    <row r="11874" spans="1:4" x14ac:dyDescent="0.25">
      <c r="A11874" s="71">
        <v>34383</v>
      </c>
      <c r="B11874" s="70" t="s">
        <v>11167</v>
      </c>
      <c r="C11874" s="71" t="s">
        <v>14</v>
      </c>
      <c r="D11874" s="72">
        <v>1344.47</v>
      </c>
    </row>
    <row r="11875" spans="1:4" x14ac:dyDescent="0.25">
      <c r="A11875" s="71">
        <v>40451</v>
      </c>
      <c r="B11875" s="70" t="s">
        <v>11168</v>
      </c>
      <c r="C11875" s="71" t="s">
        <v>37</v>
      </c>
      <c r="D11875" s="72">
        <v>108.68</v>
      </c>
    </row>
    <row r="11876" spans="1:4" x14ac:dyDescent="0.25">
      <c r="A11876" s="71">
        <v>40453</v>
      </c>
      <c r="B11876" s="70" t="s">
        <v>11169</v>
      </c>
      <c r="C11876" s="71" t="s">
        <v>37</v>
      </c>
      <c r="D11876" s="72">
        <v>117.59</v>
      </c>
    </row>
    <row r="11877" spans="1:4" x14ac:dyDescent="0.25">
      <c r="A11877" s="71">
        <v>40452</v>
      </c>
      <c r="B11877" s="70" t="s">
        <v>11170</v>
      </c>
      <c r="C11877" s="71" t="s">
        <v>37</v>
      </c>
      <c r="D11877" s="72">
        <v>128.97999999999999</v>
      </c>
    </row>
    <row r="11878" spans="1:4" x14ac:dyDescent="0.25">
      <c r="A11878" s="71">
        <v>11594</v>
      </c>
      <c r="B11878" s="70" t="s">
        <v>11171</v>
      </c>
      <c r="C11878" s="71" t="s">
        <v>14</v>
      </c>
      <c r="D11878" s="72">
        <v>389.54</v>
      </c>
    </row>
    <row r="11879" spans="1:4" x14ac:dyDescent="0.25">
      <c r="A11879" s="71">
        <v>3311</v>
      </c>
      <c r="B11879" s="70" t="s">
        <v>11172</v>
      </c>
      <c r="C11879" s="71" t="s">
        <v>42</v>
      </c>
      <c r="D11879" s="72">
        <v>389.54</v>
      </c>
    </row>
    <row r="11880" spans="1:4" x14ac:dyDescent="0.25">
      <c r="A11880" s="71">
        <v>11599</v>
      </c>
      <c r="B11880" s="70" t="s">
        <v>11173</v>
      </c>
      <c r="C11880" s="71" t="s">
        <v>14</v>
      </c>
      <c r="D11880" s="72">
        <v>518.04</v>
      </c>
    </row>
    <row r="11881" spans="1:4" x14ac:dyDescent="0.25">
      <c r="A11881" s="71">
        <v>11593</v>
      </c>
      <c r="B11881" s="70" t="s">
        <v>11174</v>
      </c>
      <c r="C11881" s="71" t="s">
        <v>14</v>
      </c>
      <c r="D11881" s="72">
        <v>726.26</v>
      </c>
    </row>
    <row r="11882" spans="1:4" x14ac:dyDescent="0.25">
      <c r="A11882" s="71">
        <v>3314</v>
      </c>
      <c r="B11882" s="70" t="s">
        <v>11175</v>
      </c>
      <c r="C11882" s="71" t="s">
        <v>42</v>
      </c>
      <c r="D11882" s="72">
        <v>519.42999999999995</v>
      </c>
    </row>
    <row r="11883" spans="1:4" x14ac:dyDescent="0.25">
      <c r="A11883" s="71">
        <v>11597</v>
      </c>
      <c r="B11883" s="70" t="s">
        <v>11176</v>
      </c>
      <c r="C11883" s="71" t="s">
        <v>14</v>
      </c>
      <c r="D11883" s="72">
        <v>604.03</v>
      </c>
    </row>
    <row r="11884" spans="1:4" x14ac:dyDescent="0.25">
      <c r="A11884" s="71">
        <v>3309</v>
      </c>
      <c r="B11884" s="70" t="s">
        <v>11177</v>
      </c>
      <c r="C11884" s="71" t="s">
        <v>42</v>
      </c>
      <c r="D11884" s="72">
        <v>412.49</v>
      </c>
    </row>
    <row r="11885" spans="1:4" x14ac:dyDescent="0.25">
      <c r="A11885" s="71">
        <v>40440</v>
      </c>
      <c r="B11885" s="70" t="s">
        <v>11178</v>
      </c>
      <c r="C11885" s="71" t="s">
        <v>42</v>
      </c>
      <c r="D11885" s="72">
        <v>541.03</v>
      </c>
    </row>
    <row r="11886" spans="1:4" x14ac:dyDescent="0.25">
      <c r="A11886" s="71">
        <v>40441</v>
      </c>
      <c r="B11886" s="70" t="s">
        <v>11179</v>
      </c>
      <c r="C11886" s="71" t="s">
        <v>42</v>
      </c>
      <c r="D11886" s="72">
        <v>345.42</v>
      </c>
    </row>
    <row r="11887" spans="1:4" x14ac:dyDescent="0.25">
      <c r="A11887" s="71">
        <v>34612</v>
      </c>
      <c r="B11887" s="70" t="s">
        <v>11180</v>
      </c>
      <c r="C11887" s="71" t="s">
        <v>14</v>
      </c>
      <c r="D11887" s="72">
        <v>747.08</v>
      </c>
    </row>
    <row r="11888" spans="1:4" x14ac:dyDescent="0.25">
      <c r="A11888" s="71">
        <v>34635</v>
      </c>
      <c r="B11888" s="70" t="s">
        <v>11181</v>
      </c>
      <c r="C11888" s="71" t="s">
        <v>14</v>
      </c>
      <c r="D11888" s="72">
        <v>960.7</v>
      </c>
    </row>
    <row r="11889" spans="1:4" x14ac:dyDescent="0.25">
      <c r="A11889" s="71">
        <v>34633</v>
      </c>
      <c r="B11889" s="70" t="s">
        <v>11182</v>
      </c>
      <c r="C11889" s="71" t="s">
        <v>14</v>
      </c>
      <c r="D11889" s="72">
        <v>1058.95</v>
      </c>
    </row>
    <row r="11890" spans="1:4" x14ac:dyDescent="0.25">
      <c r="A11890" s="71">
        <v>40449</v>
      </c>
      <c r="B11890" s="70" t="s">
        <v>11183</v>
      </c>
      <c r="C11890" s="71" t="s">
        <v>42</v>
      </c>
      <c r="D11890" s="72">
        <v>290.38</v>
      </c>
    </row>
    <row r="11891" spans="1:4" x14ac:dyDescent="0.25">
      <c r="A11891" s="71">
        <v>11592</v>
      </c>
      <c r="B11891" s="70" t="s">
        <v>11184</v>
      </c>
      <c r="C11891" s="71" t="s">
        <v>14</v>
      </c>
      <c r="D11891" s="72">
        <v>519.42999999999995</v>
      </c>
    </row>
    <row r="11892" spans="1:4" x14ac:dyDescent="0.25">
      <c r="A11892" s="71">
        <v>34800</v>
      </c>
      <c r="B11892" s="70" t="s">
        <v>11185</v>
      </c>
      <c r="C11892" s="71" t="s">
        <v>42</v>
      </c>
      <c r="D11892" s="72">
        <v>363.13</v>
      </c>
    </row>
    <row r="11893" spans="1:4" x14ac:dyDescent="0.25">
      <c r="A11893" s="71">
        <v>11596</v>
      </c>
      <c r="B11893" s="70" t="s">
        <v>11186</v>
      </c>
      <c r="C11893" s="71" t="s">
        <v>14</v>
      </c>
      <c r="D11893" s="72">
        <v>412.49</v>
      </c>
    </row>
    <row r="11894" spans="1:4" x14ac:dyDescent="0.25">
      <c r="A11894" s="71">
        <v>40438</v>
      </c>
      <c r="B11894" s="70" t="s">
        <v>11187</v>
      </c>
      <c r="C11894" s="71" t="s">
        <v>42</v>
      </c>
      <c r="D11894" s="72">
        <v>241.92</v>
      </c>
    </row>
    <row r="11895" spans="1:4" x14ac:dyDescent="0.25">
      <c r="A11895" s="71">
        <v>40436</v>
      </c>
      <c r="B11895" s="70" t="s">
        <v>11188</v>
      </c>
      <c r="C11895" s="71" t="s">
        <v>42</v>
      </c>
      <c r="D11895" s="72">
        <v>301.66000000000003</v>
      </c>
    </row>
    <row r="11896" spans="1:4" x14ac:dyDescent="0.25">
      <c r="A11896" s="71">
        <v>4315</v>
      </c>
      <c r="B11896" s="70" t="s">
        <v>11189</v>
      </c>
      <c r="C11896" s="71" t="s">
        <v>14</v>
      </c>
      <c r="D11896" s="72">
        <v>1.76</v>
      </c>
    </row>
    <row r="11897" spans="1:4" x14ac:dyDescent="0.25">
      <c r="A11897" s="71">
        <v>402</v>
      </c>
      <c r="B11897" s="70" t="s">
        <v>11190</v>
      </c>
      <c r="C11897" s="71" t="s">
        <v>14</v>
      </c>
      <c r="D11897" s="72">
        <v>23.86</v>
      </c>
    </row>
    <row r="11898" spans="1:4" x14ac:dyDescent="0.25">
      <c r="A11898" s="71">
        <v>4226</v>
      </c>
      <c r="B11898" s="70" t="s">
        <v>11191</v>
      </c>
      <c r="C11898" s="71" t="s">
        <v>66</v>
      </c>
      <c r="D11898" s="72">
        <v>8.57</v>
      </c>
    </row>
    <row r="11899" spans="1:4" x14ac:dyDescent="0.25">
      <c r="A11899" s="71">
        <v>4222</v>
      </c>
      <c r="B11899" s="70" t="s">
        <v>11192</v>
      </c>
      <c r="C11899" s="71" t="s">
        <v>198</v>
      </c>
      <c r="D11899" s="72">
        <v>5.98</v>
      </c>
    </row>
    <row r="11900" spans="1:4" x14ac:dyDescent="0.25">
      <c r="A11900" s="71">
        <v>34804</v>
      </c>
      <c r="B11900" s="70" t="s">
        <v>11193</v>
      </c>
      <c r="C11900" s="71" t="s">
        <v>37</v>
      </c>
      <c r="D11900" s="72">
        <v>43.85</v>
      </c>
    </row>
    <row r="11901" spans="1:4" x14ac:dyDescent="0.25">
      <c r="A11901" s="71">
        <v>4013</v>
      </c>
      <c r="B11901" s="70" t="s">
        <v>11194</v>
      </c>
      <c r="C11901" s="71" t="s">
        <v>37</v>
      </c>
      <c r="D11901" s="72"/>
    </row>
    <row r="11902" spans="1:4" x14ac:dyDescent="0.25">
      <c r="A11902" s="71">
        <v>4011</v>
      </c>
      <c r="B11902" s="70" t="s">
        <v>11195</v>
      </c>
      <c r="C11902" s="71" t="s">
        <v>37</v>
      </c>
      <c r="D11902" s="72"/>
    </row>
    <row r="11903" spans="1:4" x14ac:dyDescent="0.25">
      <c r="A11903" s="71">
        <v>4021</v>
      </c>
      <c r="B11903" s="70" t="s">
        <v>11196</v>
      </c>
      <c r="C11903" s="71" t="s">
        <v>37</v>
      </c>
      <c r="D11903" s="72"/>
    </row>
    <row r="11904" spans="1:4" x14ac:dyDescent="0.25">
      <c r="A11904" s="71">
        <v>4019</v>
      </c>
      <c r="B11904" s="70" t="s">
        <v>11197</v>
      </c>
      <c r="C11904" s="71" t="s">
        <v>37</v>
      </c>
      <c r="D11904" s="72"/>
    </row>
    <row r="11905" spans="1:4" x14ac:dyDescent="0.25">
      <c r="A11905" s="71">
        <v>4012</v>
      </c>
      <c r="B11905" s="70" t="s">
        <v>11198</v>
      </c>
      <c r="C11905" s="71" t="s">
        <v>37</v>
      </c>
      <c r="D11905" s="72"/>
    </row>
    <row r="11906" spans="1:4" x14ac:dyDescent="0.25">
      <c r="A11906" s="71">
        <v>4020</v>
      </c>
      <c r="B11906" s="70" t="s">
        <v>11199</v>
      </c>
      <c r="C11906" s="71" t="s">
        <v>37</v>
      </c>
      <c r="D11906" s="72"/>
    </row>
    <row r="11907" spans="1:4" x14ac:dyDescent="0.25">
      <c r="A11907" s="71">
        <v>4018</v>
      </c>
      <c r="B11907" s="70" t="s">
        <v>11200</v>
      </c>
      <c r="C11907" s="71" t="s">
        <v>37</v>
      </c>
      <c r="D11907" s="72"/>
    </row>
    <row r="11908" spans="1:4" x14ac:dyDescent="0.25">
      <c r="A11908" s="71">
        <v>36498</v>
      </c>
      <c r="B11908" s="70" t="s">
        <v>11201</v>
      </c>
      <c r="C11908" s="71" t="s">
        <v>14</v>
      </c>
      <c r="D11908" s="72"/>
    </row>
    <row r="11909" spans="1:4" x14ac:dyDescent="0.25">
      <c r="A11909" s="71">
        <v>12872</v>
      </c>
      <c r="B11909" s="70" t="s">
        <v>11202</v>
      </c>
      <c r="C11909" s="71" t="s">
        <v>44</v>
      </c>
      <c r="D11909" s="72">
        <v>10.39</v>
      </c>
    </row>
    <row r="11910" spans="1:4" x14ac:dyDescent="0.25">
      <c r="A11910" s="71">
        <v>41075</v>
      </c>
      <c r="B11910" s="70" t="s">
        <v>11203</v>
      </c>
      <c r="C11910" s="71" t="s">
        <v>6388</v>
      </c>
      <c r="D11910" s="72">
        <v>2286.9299999999998</v>
      </c>
    </row>
    <row r="11911" spans="1:4" x14ac:dyDescent="0.25">
      <c r="A11911" s="71">
        <v>44324</v>
      </c>
      <c r="B11911" s="70" t="s">
        <v>11204</v>
      </c>
      <c r="C11911" s="71" t="s">
        <v>66</v>
      </c>
      <c r="D11911" s="72">
        <v>3.04</v>
      </c>
    </row>
    <row r="11912" spans="1:4" x14ac:dyDescent="0.25">
      <c r="A11912" s="71">
        <v>3315</v>
      </c>
      <c r="B11912" s="70" t="s">
        <v>11205</v>
      </c>
      <c r="C11912" s="71" t="s">
        <v>66</v>
      </c>
      <c r="D11912" s="72">
        <v>0.88</v>
      </c>
    </row>
    <row r="11913" spans="1:4" x14ac:dyDescent="0.25">
      <c r="A11913" s="71">
        <v>36870</v>
      </c>
      <c r="B11913" s="70" t="s">
        <v>11206</v>
      </c>
      <c r="C11913" s="71" t="s">
        <v>66</v>
      </c>
      <c r="D11913" s="72">
        <v>0.68</v>
      </c>
    </row>
    <row r="11914" spans="1:4" x14ac:dyDescent="0.25">
      <c r="A11914" s="71">
        <v>5092</v>
      </c>
      <c r="B11914" s="70" t="s">
        <v>11207</v>
      </c>
      <c r="C11914" s="71" t="s">
        <v>9488</v>
      </c>
      <c r="D11914" s="72">
        <v>20.46</v>
      </c>
    </row>
    <row r="11915" spans="1:4" x14ac:dyDescent="0.25">
      <c r="A11915" s="71">
        <v>11462</v>
      </c>
      <c r="B11915" s="70" t="s">
        <v>11208</v>
      </c>
      <c r="C11915" s="71" t="s">
        <v>9488</v>
      </c>
      <c r="D11915" s="72">
        <v>20.92</v>
      </c>
    </row>
    <row r="11916" spans="1:4" x14ac:dyDescent="0.25">
      <c r="A11916" s="71">
        <v>36529</v>
      </c>
      <c r="B11916" s="70" t="s">
        <v>11209</v>
      </c>
      <c r="C11916" s="71" t="s">
        <v>14</v>
      </c>
      <c r="D11916" s="72"/>
    </row>
    <row r="11917" spans="1:4" x14ac:dyDescent="0.25">
      <c r="A11917" s="71">
        <v>3318</v>
      </c>
      <c r="B11917" s="70" t="s">
        <v>11210</v>
      </c>
      <c r="C11917" s="71" t="s">
        <v>14</v>
      </c>
      <c r="D11917" s="72"/>
    </row>
    <row r="11918" spans="1:4" x14ac:dyDescent="0.25">
      <c r="A11918" s="71">
        <v>3324</v>
      </c>
      <c r="B11918" s="70" t="s">
        <v>11211</v>
      </c>
      <c r="C11918" s="71" t="s">
        <v>37</v>
      </c>
      <c r="D11918" s="72">
        <v>7.67</v>
      </c>
    </row>
    <row r="11919" spans="1:4" x14ac:dyDescent="0.25">
      <c r="A11919" s="71">
        <v>3322</v>
      </c>
      <c r="B11919" s="70" t="s">
        <v>11212</v>
      </c>
      <c r="C11919" s="71" t="s">
        <v>37</v>
      </c>
      <c r="D11919" s="72">
        <v>10.75</v>
      </c>
    </row>
    <row r="11920" spans="1:4" x14ac:dyDescent="0.25">
      <c r="A11920" s="71">
        <v>5076</v>
      </c>
      <c r="B11920" s="70" t="s">
        <v>11213</v>
      </c>
      <c r="C11920" s="71" t="s">
        <v>66</v>
      </c>
      <c r="D11920" s="72">
        <v>20.45</v>
      </c>
    </row>
    <row r="11921" spans="1:4" x14ac:dyDescent="0.25">
      <c r="A11921" s="71">
        <v>5077</v>
      </c>
      <c r="B11921" s="70" t="s">
        <v>11214</v>
      </c>
      <c r="C11921" s="71" t="s">
        <v>66</v>
      </c>
      <c r="D11921" s="72">
        <v>22.6</v>
      </c>
    </row>
    <row r="11922" spans="1:4" x14ac:dyDescent="0.25">
      <c r="A11922" s="71">
        <v>45242</v>
      </c>
      <c r="B11922" s="70" t="s">
        <v>19657</v>
      </c>
      <c r="C11922" s="71" t="s">
        <v>14</v>
      </c>
      <c r="D11922" s="72">
        <v>53.22</v>
      </c>
    </row>
    <row r="11923" spans="1:4" x14ac:dyDescent="0.25">
      <c r="A11923" s="71">
        <v>11837</v>
      </c>
      <c r="B11923" s="70" t="s">
        <v>11215</v>
      </c>
      <c r="C11923" s="71" t="s">
        <v>14</v>
      </c>
      <c r="D11923" s="72">
        <v>60.29</v>
      </c>
    </row>
    <row r="11924" spans="1:4" x14ac:dyDescent="0.25">
      <c r="A11924" s="71">
        <v>415</v>
      </c>
      <c r="B11924" s="70" t="s">
        <v>11216</v>
      </c>
      <c r="C11924" s="71" t="s">
        <v>14</v>
      </c>
      <c r="D11924" s="72">
        <v>24.72</v>
      </c>
    </row>
    <row r="11925" spans="1:4" x14ac:dyDescent="0.25">
      <c r="A11925" s="71">
        <v>38055</v>
      </c>
      <c r="B11925" s="70" t="s">
        <v>11217</v>
      </c>
      <c r="C11925" s="71" t="s">
        <v>14</v>
      </c>
      <c r="D11925" s="72">
        <v>5.47</v>
      </c>
    </row>
    <row r="11926" spans="1:4" x14ac:dyDescent="0.25">
      <c r="A11926" s="71">
        <v>416</v>
      </c>
      <c r="B11926" s="70" t="s">
        <v>11218</v>
      </c>
      <c r="C11926" s="71" t="s">
        <v>14</v>
      </c>
      <c r="D11926" s="72">
        <v>9.0500000000000007</v>
      </c>
    </row>
    <row r="11927" spans="1:4" x14ac:dyDescent="0.25">
      <c r="A11927" s="71">
        <v>425</v>
      </c>
      <c r="B11927" s="70" t="s">
        <v>11219</v>
      </c>
      <c r="C11927" s="71" t="s">
        <v>14</v>
      </c>
      <c r="D11927" s="72">
        <v>5.61</v>
      </c>
    </row>
    <row r="11928" spans="1:4" x14ac:dyDescent="0.25">
      <c r="A11928" s="71">
        <v>426</v>
      </c>
      <c r="B11928" s="70" t="s">
        <v>11220</v>
      </c>
      <c r="C11928" s="71" t="s">
        <v>14</v>
      </c>
      <c r="D11928" s="72">
        <v>30.9</v>
      </c>
    </row>
    <row r="11929" spans="1:4" x14ac:dyDescent="0.25">
      <c r="A11929" s="71">
        <v>38056</v>
      </c>
      <c r="B11929" s="70" t="s">
        <v>11221</v>
      </c>
      <c r="C11929" s="71" t="s">
        <v>14</v>
      </c>
      <c r="D11929" s="72">
        <v>30.17</v>
      </c>
    </row>
    <row r="11930" spans="1:4" x14ac:dyDescent="0.25">
      <c r="A11930" s="71">
        <v>1564</v>
      </c>
      <c r="B11930" s="70" t="s">
        <v>11222</v>
      </c>
      <c r="C11930" s="71" t="s">
        <v>14</v>
      </c>
      <c r="D11930" s="72">
        <v>11.51</v>
      </c>
    </row>
    <row r="11931" spans="1:4" x14ac:dyDescent="0.25">
      <c r="A11931" s="71">
        <v>11032</v>
      </c>
      <c r="B11931" s="70" t="s">
        <v>11223</v>
      </c>
      <c r="C11931" s="71" t="s">
        <v>14</v>
      </c>
      <c r="D11931" s="72">
        <v>9.94</v>
      </c>
    </row>
    <row r="11932" spans="1:4" x14ac:dyDescent="0.25">
      <c r="A11932" s="71">
        <v>36786</v>
      </c>
      <c r="B11932" s="70" t="s">
        <v>11224</v>
      </c>
      <c r="C11932" s="71" t="s">
        <v>11225</v>
      </c>
      <c r="D11932" s="72"/>
    </row>
    <row r="11933" spans="1:4" x14ac:dyDescent="0.25">
      <c r="A11933" s="71">
        <v>36785</v>
      </c>
      <c r="B11933" s="70" t="s">
        <v>11226</v>
      </c>
      <c r="C11933" s="71" t="s">
        <v>11225</v>
      </c>
      <c r="D11933" s="72"/>
    </row>
    <row r="11934" spans="1:4" x14ac:dyDescent="0.25">
      <c r="A11934" s="71">
        <v>36782</v>
      </c>
      <c r="B11934" s="70" t="s">
        <v>11227</v>
      </c>
      <c r="C11934" s="71" t="s">
        <v>11225</v>
      </c>
      <c r="D11934" s="72"/>
    </row>
    <row r="11935" spans="1:4" x14ac:dyDescent="0.25">
      <c r="A11935" s="71">
        <v>44481</v>
      </c>
      <c r="B11935" s="70" t="s">
        <v>19658</v>
      </c>
      <c r="C11935" s="71" t="s">
        <v>11225</v>
      </c>
      <c r="D11935" s="72"/>
    </row>
    <row r="11936" spans="1:4" x14ac:dyDescent="0.25">
      <c r="A11936" s="71">
        <v>4824</v>
      </c>
      <c r="B11936" s="70" t="s">
        <v>11228</v>
      </c>
      <c r="C11936" s="71" t="s">
        <v>66</v>
      </c>
      <c r="D11936" s="72">
        <v>0.85</v>
      </c>
    </row>
    <row r="11937" spans="1:4" x14ac:dyDescent="0.25">
      <c r="A11937" s="71">
        <v>11795</v>
      </c>
      <c r="B11937" s="70" t="s">
        <v>11229</v>
      </c>
      <c r="C11937" s="71" t="s">
        <v>37</v>
      </c>
      <c r="D11937" s="72">
        <v>671.69</v>
      </c>
    </row>
    <row r="11938" spans="1:4" x14ac:dyDescent="0.25">
      <c r="A11938" s="71">
        <v>134</v>
      </c>
      <c r="B11938" s="70" t="s">
        <v>11230</v>
      </c>
      <c r="C11938" s="71" t="s">
        <v>66</v>
      </c>
      <c r="D11938" s="72">
        <v>1.71</v>
      </c>
    </row>
    <row r="11939" spans="1:4" x14ac:dyDescent="0.25">
      <c r="A11939" s="71">
        <v>4229</v>
      </c>
      <c r="B11939" s="70" t="s">
        <v>11231</v>
      </c>
      <c r="C11939" s="71" t="s">
        <v>66</v>
      </c>
      <c r="D11939" s="72">
        <v>44.39</v>
      </c>
    </row>
    <row r="11940" spans="1:4" x14ac:dyDescent="0.25">
      <c r="A11940" s="71">
        <v>11731</v>
      </c>
      <c r="B11940" s="70" t="s">
        <v>11232</v>
      </c>
      <c r="C11940" s="71" t="s">
        <v>14</v>
      </c>
      <c r="D11940" s="72">
        <v>10.02</v>
      </c>
    </row>
    <row r="11941" spans="1:4" x14ac:dyDescent="0.25">
      <c r="A11941" s="71">
        <v>11732</v>
      </c>
      <c r="B11941" s="70" t="s">
        <v>11233</v>
      </c>
      <c r="C11941" s="71" t="s">
        <v>14</v>
      </c>
      <c r="D11941" s="72">
        <v>26.27</v>
      </c>
    </row>
    <row r="11942" spans="1:4" x14ac:dyDescent="0.25">
      <c r="A11942" s="71">
        <v>11244</v>
      </c>
      <c r="B11942" s="70" t="s">
        <v>11234</v>
      </c>
      <c r="C11942" s="71" t="s">
        <v>14</v>
      </c>
      <c r="D11942" s="72"/>
    </row>
    <row r="11943" spans="1:4" x14ac:dyDescent="0.25">
      <c r="A11943" s="71">
        <v>11235</v>
      </c>
      <c r="B11943" s="70" t="s">
        <v>11235</v>
      </c>
      <c r="C11943" s="71" t="s">
        <v>14</v>
      </c>
      <c r="D11943" s="72"/>
    </row>
    <row r="11944" spans="1:4" x14ac:dyDescent="0.25">
      <c r="A11944" s="71">
        <v>11236</v>
      </c>
      <c r="B11944" s="70" t="s">
        <v>11236</v>
      </c>
      <c r="C11944" s="71" t="s">
        <v>14</v>
      </c>
      <c r="D11944" s="72"/>
    </row>
    <row r="11945" spans="1:4" x14ac:dyDescent="0.25">
      <c r="A11945" s="71">
        <v>11245</v>
      </c>
      <c r="B11945" s="70" t="s">
        <v>11237</v>
      </c>
      <c r="C11945" s="71" t="s">
        <v>14</v>
      </c>
      <c r="D11945" s="72"/>
    </row>
    <row r="11946" spans="1:4" x14ac:dyDescent="0.25">
      <c r="A11946" s="71">
        <v>36494</v>
      </c>
      <c r="B11946" s="70" t="s">
        <v>11238</v>
      </c>
      <c r="C11946" s="71" t="s">
        <v>14</v>
      </c>
      <c r="D11946" s="72"/>
    </row>
    <row r="11947" spans="1:4" x14ac:dyDescent="0.25">
      <c r="A11947" s="71">
        <v>36493</v>
      </c>
      <c r="B11947" s="70" t="s">
        <v>11239</v>
      </c>
      <c r="C11947" s="71" t="s">
        <v>14</v>
      </c>
      <c r="D11947" s="72"/>
    </row>
    <row r="11948" spans="1:4" x14ac:dyDescent="0.25">
      <c r="A11948" s="71">
        <v>36492</v>
      </c>
      <c r="B11948" s="70" t="s">
        <v>11240</v>
      </c>
      <c r="C11948" s="71" t="s">
        <v>14</v>
      </c>
      <c r="D11948" s="72"/>
    </row>
    <row r="11949" spans="1:4" x14ac:dyDescent="0.25">
      <c r="A11949" s="71">
        <v>36499</v>
      </c>
      <c r="B11949" s="70" t="s">
        <v>11241</v>
      </c>
      <c r="C11949" s="71" t="s">
        <v>14</v>
      </c>
      <c r="D11949" s="72"/>
    </row>
    <row r="11950" spans="1:4" x14ac:dyDescent="0.25">
      <c r="A11950" s="71">
        <v>13533</v>
      </c>
      <c r="B11950" s="70" t="s">
        <v>11242</v>
      </c>
      <c r="C11950" s="71" t="s">
        <v>14</v>
      </c>
      <c r="D11950" s="72"/>
    </row>
    <row r="11951" spans="1:4" x14ac:dyDescent="0.25">
      <c r="A11951" s="71">
        <v>13333</v>
      </c>
      <c r="B11951" s="70" t="s">
        <v>11243</v>
      </c>
      <c r="C11951" s="71" t="s">
        <v>14</v>
      </c>
      <c r="D11951" s="72"/>
    </row>
    <row r="11952" spans="1:4" x14ac:dyDescent="0.25">
      <c r="A11952" s="71">
        <v>39585</v>
      </c>
      <c r="B11952" s="70" t="s">
        <v>11244</v>
      </c>
      <c r="C11952" s="71" t="s">
        <v>14</v>
      </c>
      <c r="D11952" s="72"/>
    </row>
    <row r="11953" spans="1:4" x14ac:dyDescent="0.25">
      <c r="A11953" s="71">
        <v>39586</v>
      </c>
      <c r="B11953" s="70" t="s">
        <v>11245</v>
      </c>
      <c r="C11953" s="71" t="s">
        <v>14</v>
      </c>
      <c r="D11953" s="72"/>
    </row>
    <row r="11954" spans="1:4" x14ac:dyDescent="0.25">
      <c r="A11954" s="71">
        <v>39587</v>
      </c>
      <c r="B11954" s="70" t="s">
        <v>11246</v>
      </c>
      <c r="C11954" s="71" t="s">
        <v>14</v>
      </c>
      <c r="D11954" s="72"/>
    </row>
    <row r="11955" spans="1:4" x14ac:dyDescent="0.25">
      <c r="A11955" s="71">
        <v>39588</v>
      </c>
      <c r="B11955" s="70" t="s">
        <v>11247</v>
      </c>
      <c r="C11955" s="71" t="s">
        <v>14</v>
      </c>
      <c r="D11955" s="72"/>
    </row>
    <row r="11956" spans="1:4" x14ac:dyDescent="0.25">
      <c r="A11956" s="71">
        <v>39584</v>
      </c>
      <c r="B11956" s="70" t="s">
        <v>11248</v>
      </c>
      <c r="C11956" s="71" t="s">
        <v>14</v>
      </c>
      <c r="D11956" s="72"/>
    </row>
    <row r="11957" spans="1:4" x14ac:dyDescent="0.25">
      <c r="A11957" s="71">
        <v>39590</v>
      </c>
      <c r="B11957" s="70" t="s">
        <v>11249</v>
      </c>
      <c r="C11957" s="71" t="s">
        <v>14</v>
      </c>
      <c r="D11957" s="72"/>
    </row>
    <row r="11958" spans="1:4" x14ac:dyDescent="0.25">
      <c r="A11958" s="71">
        <v>39592</v>
      </c>
      <c r="B11958" s="70" t="s">
        <v>11250</v>
      </c>
      <c r="C11958" s="71" t="s">
        <v>14</v>
      </c>
      <c r="D11958" s="72"/>
    </row>
    <row r="11959" spans="1:4" x14ac:dyDescent="0.25">
      <c r="A11959" s="71">
        <v>39593</v>
      </c>
      <c r="B11959" s="70" t="s">
        <v>11251</v>
      </c>
      <c r="C11959" s="71" t="s">
        <v>14</v>
      </c>
      <c r="D11959" s="72"/>
    </row>
    <row r="11960" spans="1:4" x14ac:dyDescent="0.25">
      <c r="A11960" s="71">
        <v>14254</v>
      </c>
      <c r="B11960" s="70" t="s">
        <v>11252</v>
      </c>
      <c r="C11960" s="71" t="s">
        <v>14</v>
      </c>
      <c r="D11960" s="72"/>
    </row>
    <row r="11961" spans="1:4" x14ac:dyDescent="0.25">
      <c r="A11961" s="71">
        <v>44494</v>
      </c>
      <c r="B11961" s="70" t="s">
        <v>19659</v>
      </c>
      <c r="C11961" s="71" t="s">
        <v>14</v>
      </c>
      <c r="D11961" s="72"/>
    </row>
    <row r="11962" spans="1:4" x14ac:dyDescent="0.25">
      <c r="A11962" s="71">
        <v>25019</v>
      </c>
      <c r="B11962" s="70" t="s">
        <v>11253</v>
      </c>
      <c r="C11962" s="71" t="s">
        <v>14</v>
      </c>
      <c r="D11962" s="72"/>
    </row>
    <row r="11963" spans="1:4" x14ac:dyDescent="0.25">
      <c r="A11963" s="71">
        <v>36501</v>
      </c>
      <c r="B11963" s="70" t="s">
        <v>11254</v>
      </c>
      <c r="C11963" s="71" t="s">
        <v>14</v>
      </c>
      <c r="D11963" s="72"/>
    </row>
    <row r="11964" spans="1:4" x14ac:dyDescent="0.25">
      <c r="A11964" s="71">
        <v>44493</v>
      </c>
      <c r="B11964" s="70" t="s">
        <v>19660</v>
      </c>
      <c r="C11964" s="71" t="s">
        <v>14</v>
      </c>
      <c r="D11964" s="72"/>
    </row>
    <row r="11965" spans="1:4" x14ac:dyDescent="0.25">
      <c r="A11965" s="71">
        <v>36500</v>
      </c>
      <c r="B11965" s="70" t="s">
        <v>11255</v>
      </c>
      <c r="C11965" s="71" t="s">
        <v>14</v>
      </c>
      <c r="D11965" s="72"/>
    </row>
    <row r="11966" spans="1:4" x14ac:dyDescent="0.25">
      <c r="A11966" s="71">
        <v>20017</v>
      </c>
      <c r="B11966" s="70" t="s">
        <v>11256</v>
      </c>
      <c r="C11966" s="71" t="s">
        <v>16</v>
      </c>
      <c r="D11966" s="72">
        <v>8.36</v>
      </c>
    </row>
    <row r="11967" spans="1:4" x14ac:dyDescent="0.25">
      <c r="A11967" s="71">
        <v>20007</v>
      </c>
      <c r="B11967" s="70" t="s">
        <v>11257</v>
      </c>
      <c r="C11967" s="71" t="s">
        <v>16</v>
      </c>
      <c r="D11967" s="72">
        <v>4.99</v>
      </c>
    </row>
    <row r="11968" spans="1:4" x14ac:dyDescent="0.25">
      <c r="A11968" s="71">
        <v>39831</v>
      </c>
      <c r="B11968" s="70" t="s">
        <v>11258</v>
      </c>
      <c r="C11968" s="71" t="s">
        <v>9523</v>
      </c>
      <c r="D11968" s="72">
        <v>292.83</v>
      </c>
    </row>
    <row r="11969" spans="1:4" x14ac:dyDescent="0.25">
      <c r="A11969" s="71">
        <v>36888</v>
      </c>
      <c r="B11969" s="70" t="s">
        <v>11259</v>
      </c>
      <c r="C11969" s="71" t="s">
        <v>16</v>
      </c>
      <c r="D11969" s="72">
        <v>38.85</v>
      </c>
    </row>
    <row r="11970" spans="1:4" x14ac:dyDescent="0.25">
      <c r="A11970" s="71">
        <v>39836</v>
      </c>
      <c r="B11970" s="70" t="s">
        <v>11260</v>
      </c>
      <c r="C11970" s="71" t="s">
        <v>9523</v>
      </c>
      <c r="D11970" s="72">
        <v>257.31</v>
      </c>
    </row>
    <row r="11971" spans="1:4" x14ac:dyDescent="0.25">
      <c r="A11971" s="71">
        <v>39830</v>
      </c>
      <c r="B11971" s="70" t="s">
        <v>11261</v>
      </c>
      <c r="C11971" s="71" t="s">
        <v>9523</v>
      </c>
      <c r="D11971" s="72">
        <v>293.45999999999998</v>
      </c>
    </row>
    <row r="11972" spans="1:4" x14ac:dyDescent="0.25">
      <c r="A11972" s="71">
        <v>36497</v>
      </c>
      <c r="B11972" s="70" t="s">
        <v>11262</v>
      </c>
      <c r="C11972" s="71" t="s">
        <v>14</v>
      </c>
      <c r="D11972" s="72">
        <v>2673.07</v>
      </c>
    </row>
    <row r="11973" spans="1:4" x14ac:dyDescent="0.25">
      <c r="A11973" s="71">
        <v>40527</v>
      </c>
      <c r="B11973" s="70" t="s">
        <v>11263</v>
      </c>
      <c r="C11973" s="71" t="s">
        <v>14</v>
      </c>
      <c r="D11973" s="72">
        <v>2341.4899999999998</v>
      </c>
    </row>
    <row r="11974" spans="1:4" x14ac:dyDescent="0.25">
      <c r="A11974" s="71">
        <v>36487</v>
      </c>
      <c r="B11974" s="70" t="s">
        <v>11264</v>
      </c>
      <c r="C11974" s="71" t="s">
        <v>14</v>
      </c>
      <c r="D11974" s="72">
        <v>4654.2299999999996</v>
      </c>
    </row>
    <row r="11975" spans="1:4" x14ac:dyDescent="0.25">
      <c r="A11975" s="71">
        <v>44475</v>
      </c>
      <c r="B11975" s="70" t="s">
        <v>19661</v>
      </c>
      <c r="C11975" s="71" t="s">
        <v>14</v>
      </c>
      <c r="D11975" s="72"/>
    </row>
    <row r="11976" spans="1:4" x14ac:dyDescent="0.25">
      <c r="A11976" s="71">
        <v>44474</v>
      </c>
      <c r="B11976" s="70" t="s">
        <v>19662</v>
      </c>
      <c r="C11976" s="71" t="s">
        <v>14</v>
      </c>
      <c r="D11976" s="72"/>
    </row>
    <row r="11977" spans="1:4" x14ac:dyDescent="0.25">
      <c r="A11977" s="71">
        <v>44490</v>
      </c>
      <c r="B11977" s="70" t="s">
        <v>19663</v>
      </c>
      <c r="C11977" s="71" t="s">
        <v>14</v>
      </c>
      <c r="D11977" s="72"/>
    </row>
    <row r="11978" spans="1:4" x14ac:dyDescent="0.25">
      <c r="A11978" s="71">
        <v>37776</v>
      </c>
      <c r="B11978" s="70" t="s">
        <v>11265</v>
      </c>
      <c r="C11978" s="71" t="s">
        <v>14</v>
      </c>
      <c r="D11978" s="72"/>
    </row>
    <row r="11979" spans="1:4" x14ac:dyDescent="0.25">
      <c r="A11979" s="71">
        <v>37775</v>
      </c>
      <c r="B11979" s="70" t="s">
        <v>11266</v>
      </c>
      <c r="C11979" s="71" t="s">
        <v>14</v>
      </c>
      <c r="D11979" s="72"/>
    </row>
    <row r="11980" spans="1:4" x14ac:dyDescent="0.25">
      <c r="A11980" s="71">
        <v>36491</v>
      </c>
      <c r="B11980" s="70" t="s">
        <v>11267</v>
      </c>
      <c r="C11980" s="71" t="s">
        <v>14</v>
      </c>
      <c r="D11980" s="72"/>
    </row>
    <row r="11981" spans="1:4" x14ac:dyDescent="0.25">
      <c r="A11981" s="71">
        <v>10712</v>
      </c>
      <c r="B11981" s="70" t="s">
        <v>11268</v>
      </c>
      <c r="C11981" s="71" t="s">
        <v>14</v>
      </c>
      <c r="D11981" s="72"/>
    </row>
    <row r="11982" spans="1:4" x14ac:dyDescent="0.25">
      <c r="A11982" s="71">
        <v>3363</v>
      </c>
      <c r="B11982" s="70" t="s">
        <v>11269</v>
      </c>
      <c r="C11982" s="71" t="s">
        <v>14</v>
      </c>
      <c r="D11982" s="72"/>
    </row>
    <row r="11983" spans="1:4" x14ac:dyDescent="0.25">
      <c r="A11983" s="71">
        <v>3365</v>
      </c>
      <c r="B11983" s="70" t="s">
        <v>11270</v>
      </c>
      <c r="C11983" s="71" t="s">
        <v>14</v>
      </c>
      <c r="D11983" s="72"/>
    </row>
    <row r="11984" spans="1:4" x14ac:dyDescent="0.25">
      <c r="A11984" s="71">
        <v>7569</v>
      </c>
      <c r="B11984" s="70" t="s">
        <v>11271</v>
      </c>
      <c r="C11984" s="71" t="s">
        <v>14</v>
      </c>
      <c r="D11984" s="72">
        <v>111.41</v>
      </c>
    </row>
    <row r="11985" spans="1:4" x14ac:dyDescent="0.25">
      <c r="A11985" s="71">
        <v>3378</v>
      </c>
      <c r="B11985" s="70" t="s">
        <v>11272</v>
      </c>
      <c r="C11985" s="71" t="s">
        <v>14</v>
      </c>
      <c r="D11985" s="72">
        <v>87.51</v>
      </c>
    </row>
    <row r="11986" spans="1:4" x14ac:dyDescent="0.25">
      <c r="A11986" s="71">
        <v>3380</v>
      </c>
      <c r="B11986" s="70" t="s">
        <v>11273</v>
      </c>
      <c r="C11986" s="71" t="s">
        <v>14</v>
      </c>
      <c r="D11986" s="72">
        <v>61.26</v>
      </c>
    </row>
    <row r="11987" spans="1:4" x14ac:dyDescent="0.25">
      <c r="A11987" s="71">
        <v>3379</v>
      </c>
      <c r="B11987" s="70" t="s">
        <v>11274</v>
      </c>
      <c r="C11987" s="71" t="s">
        <v>14</v>
      </c>
      <c r="D11987" s="72">
        <v>59.14</v>
      </c>
    </row>
    <row r="11988" spans="1:4" x14ac:dyDescent="0.25">
      <c r="A11988" s="71">
        <v>11991</v>
      </c>
      <c r="B11988" s="70" t="s">
        <v>11275</v>
      </c>
      <c r="C11988" s="71" t="s">
        <v>14</v>
      </c>
      <c r="D11988" s="72">
        <v>68.67</v>
      </c>
    </row>
    <row r="11989" spans="1:4" x14ac:dyDescent="0.25">
      <c r="A11989" s="71">
        <v>44305</v>
      </c>
      <c r="B11989" s="70" t="s">
        <v>11276</v>
      </c>
      <c r="C11989" s="71" t="s">
        <v>14</v>
      </c>
      <c r="D11989" s="72">
        <v>1933.88</v>
      </c>
    </row>
    <row r="11990" spans="1:4" x14ac:dyDescent="0.25">
      <c r="A11990" s="71">
        <v>34349</v>
      </c>
      <c r="B11990" s="70" t="s">
        <v>11277</v>
      </c>
      <c r="C11990" s="71" t="s">
        <v>14</v>
      </c>
      <c r="D11990" s="72">
        <v>24.91</v>
      </c>
    </row>
    <row r="11991" spans="1:4" x14ac:dyDescent="0.25">
      <c r="A11991" s="71">
        <v>11029</v>
      </c>
      <c r="B11991" s="70" t="s">
        <v>11278</v>
      </c>
      <c r="C11991" s="71" t="s">
        <v>10431</v>
      </c>
      <c r="D11991" s="72">
        <v>1.52</v>
      </c>
    </row>
    <row r="11992" spans="1:4" x14ac:dyDescent="0.25">
      <c r="A11992" s="71">
        <v>4316</v>
      </c>
      <c r="B11992" s="70" t="s">
        <v>11279</v>
      </c>
      <c r="C11992" s="71" t="s">
        <v>14</v>
      </c>
      <c r="D11992" s="72">
        <v>1.54</v>
      </c>
    </row>
    <row r="11993" spans="1:4" x14ac:dyDescent="0.25">
      <c r="A11993" s="71">
        <v>4313</v>
      </c>
      <c r="B11993" s="70" t="s">
        <v>11280</v>
      </c>
      <c r="C11993" s="71" t="s">
        <v>10431</v>
      </c>
      <c r="D11993" s="72">
        <v>2.21</v>
      </c>
    </row>
    <row r="11994" spans="1:4" x14ac:dyDescent="0.25">
      <c r="A11994" s="71">
        <v>4317</v>
      </c>
      <c r="B11994" s="70" t="s">
        <v>11281</v>
      </c>
      <c r="C11994" s="71" t="s">
        <v>14</v>
      </c>
      <c r="D11994" s="72">
        <v>2.5099999999999998</v>
      </c>
    </row>
    <row r="11995" spans="1:4" x14ac:dyDescent="0.25">
      <c r="A11995" s="71">
        <v>4314</v>
      </c>
      <c r="B11995" s="70" t="s">
        <v>11282</v>
      </c>
      <c r="C11995" s="71" t="s">
        <v>10431</v>
      </c>
      <c r="D11995" s="72">
        <v>2.94</v>
      </c>
    </row>
    <row r="11996" spans="1:4" x14ac:dyDescent="0.25">
      <c r="A11996" s="71">
        <v>10921</v>
      </c>
      <c r="B11996" s="70" t="s">
        <v>11283</v>
      </c>
      <c r="C11996" s="71" t="s">
        <v>14</v>
      </c>
      <c r="D11996" s="72"/>
    </row>
    <row r="11997" spans="1:4" x14ac:dyDescent="0.25">
      <c r="A11997" s="71">
        <v>10922</v>
      </c>
      <c r="B11997" s="70" t="s">
        <v>11284</v>
      </c>
      <c r="C11997" s="71" t="s">
        <v>14</v>
      </c>
      <c r="D11997" s="72"/>
    </row>
    <row r="11998" spans="1:4" x14ac:dyDescent="0.25">
      <c r="A11998" s="71">
        <v>10923</v>
      </c>
      <c r="B11998" s="70" t="s">
        <v>11285</v>
      </c>
      <c r="C11998" s="71" t="s">
        <v>14</v>
      </c>
      <c r="D11998" s="72"/>
    </row>
    <row r="11999" spans="1:4" x14ac:dyDescent="0.25">
      <c r="A11999" s="71">
        <v>10924</v>
      </c>
      <c r="B11999" s="70" t="s">
        <v>11286</v>
      </c>
      <c r="C11999" s="71" t="s">
        <v>14</v>
      </c>
      <c r="D11999" s="72"/>
    </row>
    <row r="12000" spans="1:4" x14ac:dyDescent="0.25">
      <c r="A12000" s="71">
        <v>37772</v>
      </c>
      <c r="B12000" s="70" t="s">
        <v>11287</v>
      </c>
      <c r="C12000" s="71" t="s">
        <v>14</v>
      </c>
      <c r="D12000" s="72"/>
    </row>
    <row r="12001" spans="1:4" x14ac:dyDescent="0.25">
      <c r="A12001" s="71">
        <v>37771</v>
      </c>
      <c r="B12001" s="70" t="s">
        <v>11288</v>
      </c>
      <c r="C12001" s="71" t="s">
        <v>14</v>
      </c>
      <c r="D12001" s="72"/>
    </row>
    <row r="12002" spans="1:4" x14ac:dyDescent="0.25">
      <c r="A12002" s="71">
        <v>12772</v>
      </c>
      <c r="B12002" s="70" t="s">
        <v>11289</v>
      </c>
      <c r="C12002" s="71" t="s">
        <v>14</v>
      </c>
      <c r="D12002" s="72"/>
    </row>
    <row r="12003" spans="1:4" x14ac:dyDescent="0.25">
      <c r="A12003" s="71">
        <v>12770</v>
      </c>
      <c r="B12003" s="70" t="s">
        <v>11290</v>
      </c>
      <c r="C12003" s="71" t="s">
        <v>14</v>
      </c>
      <c r="D12003" s="72"/>
    </row>
    <row r="12004" spans="1:4" x14ac:dyDescent="0.25">
      <c r="A12004" s="71">
        <v>12775</v>
      </c>
      <c r="B12004" s="70" t="s">
        <v>11291</v>
      </c>
      <c r="C12004" s="71" t="s">
        <v>14</v>
      </c>
      <c r="D12004" s="72"/>
    </row>
    <row r="12005" spans="1:4" x14ac:dyDescent="0.25">
      <c r="A12005" s="71">
        <v>12768</v>
      </c>
      <c r="B12005" s="70" t="s">
        <v>11292</v>
      </c>
      <c r="C12005" s="71" t="s">
        <v>14</v>
      </c>
      <c r="D12005" s="72"/>
    </row>
    <row r="12006" spans="1:4" x14ac:dyDescent="0.25">
      <c r="A12006" s="71">
        <v>12769</v>
      </c>
      <c r="B12006" s="70" t="s">
        <v>11293</v>
      </c>
      <c r="C12006" s="71" t="s">
        <v>14</v>
      </c>
      <c r="D12006" s="72"/>
    </row>
    <row r="12007" spans="1:4" x14ac:dyDescent="0.25">
      <c r="A12007" s="71">
        <v>12773</v>
      </c>
      <c r="B12007" s="70" t="s">
        <v>11294</v>
      </c>
      <c r="C12007" s="71" t="s">
        <v>14</v>
      </c>
      <c r="D12007" s="72"/>
    </row>
    <row r="12008" spans="1:4" x14ac:dyDescent="0.25">
      <c r="A12008" s="71">
        <v>12774</v>
      </c>
      <c r="B12008" s="70" t="s">
        <v>11295</v>
      </c>
      <c r="C12008" s="71" t="s">
        <v>14</v>
      </c>
      <c r="D12008" s="72"/>
    </row>
    <row r="12009" spans="1:4" x14ac:dyDescent="0.25">
      <c r="A12009" s="71">
        <v>12776</v>
      </c>
      <c r="B12009" s="70" t="s">
        <v>11296</v>
      </c>
      <c r="C12009" s="71" t="s">
        <v>14</v>
      </c>
      <c r="D12009" s="72"/>
    </row>
    <row r="12010" spans="1:4" x14ac:dyDescent="0.25">
      <c r="A12010" s="71">
        <v>12777</v>
      </c>
      <c r="B12010" s="70" t="s">
        <v>11297</v>
      </c>
      <c r="C12010" s="71" t="s">
        <v>14</v>
      </c>
      <c r="D12010" s="72"/>
    </row>
    <row r="12011" spans="1:4" x14ac:dyDescent="0.25">
      <c r="A12011" s="71">
        <v>12873</v>
      </c>
      <c r="B12011" s="70" t="s">
        <v>11298</v>
      </c>
      <c r="C12011" s="71" t="s">
        <v>44</v>
      </c>
      <c r="D12011" s="72">
        <v>9.1300000000000008</v>
      </c>
    </row>
    <row r="12012" spans="1:4" x14ac:dyDescent="0.25">
      <c r="A12012" s="71">
        <v>41076</v>
      </c>
      <c r="B12012" s="70" t="s">
        <v>11299</v>
      </c>
      <c r="C12012" s="71" t="s">
        <v>6388</v>
      </c>
      <c r="D12012" s="72">
        <v>2010.52</v>
      </c>
    </row>
    <row r="12013" spans="1:4" x14ac:dyDescent="0.25">
      <c r="A12013" s="71">
        <v>140</v>
      </c>
      <c r="B12013" s="70" t="s">
        <v>11300</v>
      </c>
      <c r="C12013" s="71" t="s">
        <v>66</v>
      </c>
      <c r="D12013" s="72">
        <v>19.09</v>
      </c>
    </row>
    <row r="12014" spans="1:4" x14ac:dyDescent="0.25">
      <c r="A12014" s="71">
        <v>151</v>
      </c>
      <c r="B12014" s="70" t="s">
        <v>11301</v>
      </c>
      <c r="C12014" s="71" t="s">
        <v>198</v>
      </c>
      <c r="D12014" s="72">
        <v>28.17</v>
      </c>
    </row>
    <row r="12015" spans="1:4" x14ac:dyDescent="0.25">
      <c r="A12015" s="71">
        <v>7340</v>
      </c>
      <c r="B12015" s="70" t="s">
        <v>11302</v>
      </c>
      <c r="C12015" s="71" t="s">
        <v>198</v>
      </c>
      <c r="D12015" s="72"/>
    </row>
    <row r="12016" spans="1:4" x14ac:dyDescent="0.25">
      <c r="A12016" s="71">
        <v>40929</v>
      </c>
      <c r="B12016" s="70" t="s">
        <v>11303</v>
      </c>
      <c r="C12016" s="71" t="s">
        <v>6388</v>
      </c>
      <c r="D12016" s="72">
        <v>2236.36</v>
      </c>
    </row>
    <row r="12017" spans="1:4" x14ac:dyDescent="0.25">
      <c r="A12017" s="71">
        <v>2701</v>
      </c>
      <c r="B12017" s="70" t="s">
        <v>11304</v>
      </c>
      <c r="C12017" s="71" t="s">
        <v>44</v>
      </c>
      <c r="D12017" s="72">
        <v>10.16</v>
      </c>
    </row>
    <row r="12018" spans="1:4" x14ac:dyDescent="0.25">
      <c r="A12018" s="71">
        <v>38064</v>
      </c>
      <c r="B12018" s="70" t="s">
        <v>11305</v>
      </c>
      <c r="C12018" s="71" t="s">
        <v>14</v>
      </c>
      <c r="D12018" s="72">
        <v>17.329999999999998</v>
      </c>
    </row>
    <row r="12019" spans="1:4" x14ac:dyDescent="0.25">
      <c r="A12019" s="71">
        <v>38114</v>
      </c>
      <c r="B12019" s="70" t="s">
        <v>11306</v>
      </c>
      <c r="C12019" s="71" t="s">
        <v>14</v>
      </c>
      <c r="D12019" s="72">
        <v>15.5</v>
      </c>
    </row>
    <row r="12020" spans="1:4" x14ac:dyDescent="0.25">
      <c r="A12020" s="71">
        <v>38115</v>
      </c>
      <c r="B12020" s="70" t="s">
        <v>11307</v>
      </c>
      <c r="C12020" s="71" t="s">
        <v>14</v>
      </c>
      <c r="D12020" s="72">
        <v>16.55</v>
      </c>
    </row>
    <row r="12021" spans="1:4" x14ac:dyDescent="0.25">
      <c r="A12021" s="71">
        <v>38065</v>
      </c>
      <c r="B12021" s="70" t="s">
        <v>11308</v>
      </c>
      <c r="C12021" s="71" t="s">
        <v>14</v>
      </c>
      <c r="D12021" s="72">
        <v>24.59</v>
      </c>
    </row>
    <row r="12022" spans="1:4" x14ac:dyDescent="0.25">
      <c r="A12022" s="71">
        <v>38078</v>
      </c>
      <c r="B12022" s="70" t="s">
        <v>11309</v>
      </c>
      <c r="C12022" s="71" t="s">
        <v>14</v>
      </c>
      <c r="D12022" s="72">
        <v>14.34</v>
      </c>
    </row>
    <row r="12023" spans="1:4" x14ac:dyDescent="0.25">
      <c r="A12023" s="71">
        <v>38113</v>
      </c>
      <c r="B12023" s="70" t="s">
        <v>11310</v>
      </c>
      <c r="C12023" s="71" t="s">
        <v>14</v>
      </c>
      <c r="D12023" s="72">
        <v>7.79</v>
      </c>
    </row>
    <row r="12024" spans="1:4" x14ac:dyDescent="0.25">
      <c r="A12024" s="71">
        <v>38063</v>
      </c>
      <c r="B12024" s="70" t="s">
        <v>11311</v>
      </c>
      <c r="C12024" s="71" t="s">
        <v>14</v>
      </c>
      <c r="D12024" s="72">
        <v>8.36</v>
      </c>
    </row>
    <row r="12025" spans="1:4" x14ac:dyDescent="0.25">
      <c r="A12025" s="71">
        <v>38073</v>
      </c>
      <c r="B12025" s="70" t="s">
        <v>11312</v>
      </c>
      <c r="C12025" s="71" t="s">
        <v>14</v>
      </c>
      <c r="D12025" s="72">
        <v>20.28</v>
      </c>
    </row>
    <row r="12026" spans="1:4" x14ac:dyDescent="0.25">
      <c r="A12026" s="71">
        <v>38080</v>
      </c>
      <c r="B12026" s="70" t="s">
        <v>11313</v>
      </c>
      <c r="C12026" s="71" t="s">
        <v>14</v>
      </c>
      <c r="D12026" s="72">
        <v>24.91</v>
      </c>
    </row>
    <row r="12027" spans="1:4" x14ac:dyDescent="0.25">
      <c r="A12027" s="71">
        <v>38069</v>
      </c>
      <c r="B12027" s="70" t="s">
        <v>11314</v>
      </c>
      <c r="C12027" s="71" t="s">
        <v>14</v>
      </c>
      <c r="D12027" s="72">
        <v>13.62</v>
      </c>
    </row>
    <row r="12028" spans="1:4" x14ac:dyDescent="0.25">
      <c r="A12028" s="71">
        <v>38077</v>
      </c>
      <c r="B12028" s="70" t="s">
        <v>11315</v>
      </c>
      <c r="C12028" s="71" t="s">
        <v>14</v>
      </c>
      <c r="D12028" s="72">
        <v>13.31</v>
      </c>
    </row>
    <row r="12029" spans="1:4" x14ac:dyDescent="0.25">
      <c r="A12029" s="71">
        <v>38112</v>
      </c>
      <c r="B12029" s="70" t="s">
        <v>11316</v>
      </c>
      <c r="C12029" s="71" t="s">
        <v>14</v>
      </c>
      <c r="D12029" s="72">
        <v>5.98</v>
      </c>
    </row>
    <row r="12030" spans="1:4" x14ac:dyDescent="0.25">
      <c r="A12030" s="71">
        <v>38062</v>
      </c>
      <c r="B12030" s="70" t="s">
        <v>11317</v>
      </c>
      <c r="C12030" s="71" t="s">
        <v>14</v>
      </c>
      <c r="D12030" s="72">
        <v>6.14</v>
      </c>
    </row>
    <row r="12031" spans="1:4" x14ac:dyDescent="0.25">
      <c r="A12031" s="71">
        <v>12129</v>
      </c>
      <c r="B12031" s="70" t="s">
        <v>11318</v>
      </c>
      <c r="C12031" s="71" t="s">
        <v>14</v>
      </c>
      <c r="D12031" s="72">
        <v>10.85</v>
      </c>
    </row>
    <row r="12032" spans="1:4" x14ac:dyDescent="0.25">
      <c r="A12032" s="71">
        <v>12128</v>
      </c>
      <c r="B12032" s="70" t="s">
        <v>11319</v>
      </c>
      <c r="C12032" s="71" t="s">
        <v>14</v>
      </c>
      <c r="D12032" s="72">
        <v>8.2100000000000009</v>
      </c>
    </row>
    <row r="12033" spans="1:4" x14ac:dyDescent="0.25">
      <c r="A12033" s="71">
        <v>38081</v>
      </c>
      <c r="B12033" s="70" t="s">
        <v>11320</v>
      </c>
      <c r="C12033" s="71" t="s">
        <v>14</v>
      </c>
      <c r="D12033" s="72">
        <v>21.13</v>
      </c>
    </row>
    <row r="12034" spans="1:4" x14ac:dyDescent="0.25">
      <c r="A12034" s="71">
        <v>38070</v>
      </c>
      <c r="B12034" s="70" t="s">
        <v>11321</v>
      </c>
      <c r="C12034" s="71" t="s">
        <v>14</v>
      </c>
      <c r="D12034" s="72">
        <v>14.56</v>
      </c>
    </row>
    <row r="12035" spans="1:4" x14ac:dyDescent="0.25">
      <c r="A12035" s="71">
        <v>38074</v>
      </c>
      <c r="B12035" s="70" t="s">
        <v>11322</v>
      </c>
      <c r="C12035" s="71" t="s">
        <v>14</v>
      </c>
      <c r="D12035" s="72">
        <v>22.14</v>
      </c>
    </row>
    <row r="12036" spans="1:4" x14ac:dyDescent="0.25">
      <c r="A12036" s="71">
        <v>38072</v>
      </c>
      <c r="B12036" s="70" t="s">
        <v>11323</v>
      </c>
      <c r="C12036" s="71" t="s">
        <v>14</v>
      </c>
      <c r="D12036" s="72">
        <v>18.260000000000002</v>
      </c>
    </row>
    <row r="12037" spans="1:4" x14ac:dyDescent="0.25">
      <c r="A12037" s="71">
        <v>38079</v>
      </c>
      <c r="B12037" s="70" t="s">
        <v>11324</v>
      </c>
      <c r="C12037" s="71" t="s">
        <v>14</v>
      </c>
      <c r="D12037" s="72">
        <v>19</v>
      </c>
    </row>
    <row r="12038" spans="1:4" x14ac:dyDescent="0.25">
      <c r="A12038" s="71">
        <v>38068</v>
      </c>
      <c r="B12038" s="70" t="s">
        <v>11325</v>
      </c>
      <c r="C12038" s="71" t="s">
        <v>14</v>
      </c>
      <c r="D12038" s="72">
        <v>12.6</v>
      </c>
    </row>
    <row r="12039" spans="1:4" x14ac:dyDescent="0.25">
      <c r="A12039" s="71">
        <v>38071</v>
      </c>
      <c r="B12039" s="70" t="s">
        <v>11326</v>
      </c>
      <c r="C12039" s="71" t="s">
        <v>14</v>
      </c>
      <c r="D12039" s="72">
        <v>15.07</v>
      </c>
    </row>
    <row r="12040" spans="1:4" x14ac:dyDescent="0.25">
      <c r="A12040" s="71">
        <v>45279</v>
      </c>
      <c r="B12040" s="70" t="s">
        <v>19664</v>
      </c>
      <c r="C12040" s="71" t="s">
        <v>14</v>
      </c>
      <c r="D12040" s="72">
        <v>1388.96</v>
      </c>
    </row>
    <row r="12041" spans="1:4" x14ac:dyDescent="0.25">
      <c r="A12041" s="71">
        <v>38412</v>
      </c>
      <c r="B12041" s="70" t="s">
        <v>11327</v>
      </c>
      <c r="C12041" s="71" t="s">
        <v>14</v>
      </c>
      <c r="D12041" s="72">
        <v>1388.96</v>
      </c>
    </row>
    <row r="12042" spans="1:4" x14ac:dyDescent="0.25">
      <c r="A12042" s="71">
        <v>45280</v>
      </c>
      <c r="B12042" s="70" t="s">
        <v>19665</v>
      </c>
      <c r="C12042" s="71" t="s">
        <v>14</v>
      </c>
      <c r="D12042" s="72">
        <v>3480.5</v>
      </c>
    </row>
    <row r="12043" spans="1:4" x14ac:dyDescent="0.25">
      <c r="A12043" s="71">
        <v>3405</v>
      </c>
      <c r="B12043" s="70" t="s">
        <v>11328</v>
      </c>
      <c r="C12043" s="71" t="s">
        <v>14</v>
      </c>
      <c r="D12043" s="72">
        <v>78.010000000000005</v>
      </c>
    </row>
    <row r="12044" spans="1:4" x14ac:dyDescent="0.25">
      <c r="A12044" s="71">
        <v>3394</v>
      </c>
      <c r="B12044" s="70" t="s">
        <v>11329</v>
      </c>
      <c r="C12044" s="71" t="s">
        <v>14</v>
      </c>
      <c r="D12044" s="72">
        <v>411.82</v>
      </c>
    </row>
    <row r="12045" spans="1:4" x14ac:dyDescent="0.25">
      <c r="A12045" s="71">
        <v>3393</v>
      </c>
      <c r="B12045" s="70" t="s">
        <v>11330</v>
      </c>
      <c r="C12045" s="71" t="s">
        <v>14</v>
      </c>
      <c r="D12045" s="72">
        <v>701.17</v>
      </c>
    </row>
    <row r="12046" spans="1:4" x14ac:dyDescent="0.25">
      <c r="A12046" s="71">
        <v>3406</v>
      </c>
      <c r="B12046" s="70" t="s">
        <v>11331</v>
      </c>
      <c r="C12046" s="71" t="s">
        <v>14</v>
      </c>
      <c r="D12046" s="72">
        <v>23.88</v>
      </c>
    </row>
    <row r="12047" spans="1:4" x14ac:dyDescent="0.25">
      <c r="A12047" s="71">
        <v>3395</v>
      </c>
      <c r="B12047" s="70" t="s">
        <v>11332</v>
      </c>
      <c r="C12047" s="71" t="s">
        <v>14</v>
      </c>
      <c r="D12047" s="72">
        <v>100.73</v>
      </c>
    </row>
    <row r="12048" spans="1:4" x14ac:dyDescent="0.25">
      <c r="A12048" s="71">
        <v>3398</v>
      </c>
      <c r="B12048" s="70" t="s">
        <v>11333</v>
      </c>
      <c r="C12048" s="71" t="s">
        <v>14</v>
      </c>
      <c r="D12048" s="72">
        <v>4.79</v>
      </c>
    </row>
    <row r="12049" spans="1:4" x14ac:dyDescent="0.25">
      <c r="A12049" s="71">
        <v>40662</v>
      </c>
      <c r="B12049" s="70" t="s">
        <v>11334</v>
      </c>
      <c r="C12049" s="71" t="s">
        <v>14</v>
      </c>
      <c r="D12049" s="72"/>
    </row>
    <row r="12050" spans="1:4" x14ac:dyDescent="0.25">
      <c r="A12050" s="71">
        <v>3437</v>
      </c>
      <c r="B12050" s="70" t="s">
        <v>11335</v>
      </c>
      <c r="C12050" s="71" t="s">
        <v>37</v>
      </c>
      <c r="D12050" s="72"/>
    </row>
    <row r="12051" spans="1:4" x14ac:dyDescent="0.25">
      <c r="A12051" s="71">
        <v>11190</v>
      </c>
      <c r="B12051" s="70" t="s">
        <v>11336</v>
      </c>
      <c r="C12051" s="71" t="s">
        <v>14</v>
      </c>
      <c r="D12051" s="72"/>
    </row>
    <row r="12052" spans="1:4" x14ac:dyDescent="0.25">
      <c r="A12052" s="71">
        <v>34377</v>
      </c>
      <c r="B12052" s="70" t="s">
        <v>11337</v>
      </c>
      <c r="C12052" s="71" t="s">
        <v>14</v>
      </c>
      <c r="D12052" s="72">
        <v>273.60000000000002</v>
      </c>
    </row>
    <row r="12053" spans="1:4" x14ac:dyDescent="0.25">
      <c r="A12053" s="71">
        <v>40659</v>
      </c>
      <c r="B12053" s="70" t="s">
        <v>11338</v>
      </c>
      <c r="C12053" s="71" t="s">
        <v>37</v>
      </c>
      <c r="D12053" s="72"/>
    </row>
    <row r="12054" spans="1:4" x14ac:dyDescent="0.25">
      <c r="A12054" s="71">
        <v>40660</v>
      </c>
      <c r="B12054" s="70" t="s">
        <v>11339</v>
      </c>
      <c r="C12054" s="71" t="s">
        <v>37</v>
      </c>
      <c r="D12054" s="72"/>
    </row>
    <row r="12055" spans="1:4" x14ac:dyDescent="0.25">
      <c r="A12055" s="71">
        <v>40661</v>
      </c>
      <c r="B12055" s="70" t="s">
        <v>11340</v>
      </c>
      <c r="C12055" s="71" t="s">
        <v>37</v>
      </c>
      <c r="D12055" s="72"/>
    </row>
    <row r="12056" spans="1:4" x14ac:dyDescent="0.25">
      <c r="A12056" s="71">
        <v>3428</v>
      </c>
      <c r="B12056" s="70" t="s">
        <v>11341</v>
      </c>
      <c r="C12056" s="71" t="s">
        <v>37</v>
      </c>
      <c r="D12056" s="72"/>
    </row>
    <row r="12057" spans="1:4" x14ac:dyDescent="0.25">
      <c r="A12057" s="71">
        <v>3429</v>
      </c>
      <c r="B12057" s="70" t="s">
        <v>11342</v>
      </c>
      <c r="C12057" s="71" t="s">
        <v>37</v>
      </c>
      <c r="D12057" s="72"/>
    </row>
    <row r="12058" spans="1:4" x14ac:dyDescent="0.25">
      <c r="A12058" s="71">
        <v>11199</v>
      </c>
      <c r="B12058" s="70" t="s">
        <v>11343</v>
      </c>
      <c r="C12058" s="71" t="s">
        <v>14</v>
      </c>
      <c r="D12058" s="72"/>
    </row>
    <row r="12059" spans="1:4" x14ac:dyDescent="0.25">
      <c r="A12059" s="71">
        <v>36896</v>
      </c>
      <c r="B12059" s="70" t="s">
        <v>11344</v>
      </c>
      <c r="C12059" s="71" t="s">
        <v>14</v>
      </c>
      <c r="D12059" s="72">
        <v>529.9</v>
      </c>
    </row>
    <row r="12060" spans="1:4" x14ac:dyDescent="0.25">
      <c r="A12060" s="71">
        <v>34367</v>
      </c>
      <c r="B12060" s="70" t="s">
        <v>11345</v>
      </c>
      <c r="C12060" s="71" t="s">
        <v>14</v>
      </c>
      <c r="D12060" s="72">
        <v>682.96</v>
      </c>
    </row>
    <row r="12061" spans="1:4" x14ac:dyDescent="0.25">
      <c r="A12061" s="71">
        <v>36897</v>
      </c>
      <c r="B12061" s="70" t="s">
        <v>11346</v>
      </c>
      <c r="C12061" s="71" t="s">
        <v>14</v>
      </c>
      <c r="D12061" s="72">
        <v>826.9</v>
      </c>
    </row>
    <row r="12062" spans="1:4" x14ac:dyDescent="0.25">
      <c r="A12062" s="71">
        <v>34369</v>
      </c>
      <c r="B12062" s="70" t="s">
        <v>11347</v>
      </c>
      <c r="C12062" s="71" t="s">
        <v>14</v>
      </c>
      <c r="D12062" s="72">
        <v>951.6</v>
      </c>
    </row>
    <row r="12063" spans="1:4" x14ac:dyDescent="0.25">
      <c r="A12063" s="71">
        <v>34364</v>
      </c>
      <c r="B12063" s="70" t="s">
        <v>11348</v>
      </c>
      <c r="C12063" s="71" t="s">
        <v>14</v>
      </c>
      <c r="D12063" s="72">
        <v>897.73</v>
      </c>
    </row>
    <row r="12064" spans="1:4" x14ac:dyDescent="0.25">
      <c r="A12064" s="71">
        <v>3421</v>
      </c>
      <c r="B12064" s="70" t="s">
        <v>11349</v>
      </c>
      <c r="C12064" s="71" t="s">
        <v>37</v>
      </c>
      <c r="D12064" s="72"/>
    </row>
    <row r="12065" spans="1:4" x14ac:dyDescent="0.25">
      <c r="A12065" s="71">
        <v>599</v>
      </c>
      <c r="B12065" s="70" t="s">
        <v>11350</v>
      </c>
      <c r="C12065" s="71" t="s">
        <v>37</v>
      </c>
      <c r="D12065" s="72">
        <v>966.42</v>
      </c>
    </row>
    <row r="12066" spans="1:4" x14ac:dyDescent="0.25">
      <c r="A12066" s="71">
        <v>44053</v>
      </c>
      <c r="B12066" s="70" t="s">
        <v>11351</v>
      </c>
      <c r="C12066" s="71" t="s">
        <v>14</v>
      </c>
      <c r="D12066" s="72">
        <v>2145.0100000000002</v>
      </c>
    </row>
    <row r="12067" spans="1:4" x14ac:dyDescent="0.25">
      <c r="A12067" s="71">
        <v>3423</v>
      </c>
      <c r="B12067" s="70" t="s">
        <v>11352</v>
      </c>
      <c r="C12067" s="71" t="s">
        <v>37</v>
      </c>
      <c r="D12067" s="72"/>
    </row>
    <row r="12068" spans="1:4" x14ac:dyDescent="0.25">
      <c r="A12068" s="71">
        <v>34797</v>
      </c>
      <c r="B12068" s="70" t="s">
        <v>11353</v>
      </c>
      <c r="C12068" s="71" t="s">
        <v>14</v>
      </c>
      <c r="D12068" s="72"/>
    </row>
    <row r="12069" spans="1:4" x14ac:dyDescent="0.25">
      <c r="A12069" s="71">
        <v>34381</v>
      </c>
      <c r="B12069" s="70" t="s">
        <v>11354</v>
      </c>
      <c r="C12069" s="71" t="s">
        <v>14</v>
      </c>
      <c r="D12069" s="72">
        <v>390.22</v>
      </c>
    </row>
    <row r="12070" spans="1:4" x14ac:dyDescent="0.25">
      <c r="A12070" s="71">
        <v>44054</v>
      </c>
      <c r="B12070" s="70" t="s">
        <v>11355</v>
      </c>
      <c r="C12070" s="71" t="s">
        <v>14</v>
      </c>
      <c r="D12070" s="72">
        <v>769.5</v>
      </c>
    </row>
    <row r="12071" spans="1:4" x14ac:dyDescent="0.25">
      <c r="A12071" s="71">
        <v>44399</v>
      </c>
      <c r="B12071" s="70" t="s">
        <v>11356</v>
      </c>
      <c r="C12071" s="71" t="s">
        <v>14</v>
      </c>
      <c r="D12071" s="72">
        <v>1051.3800000000001</v>
      </c>
    </row>
    <row r="12072" spans="1:4" x14ac:dyDescent="0.25">
      <c r="A12072" s="71">
        <v>44503</v>
      </c>
      <c r="B12072" s="70" t="s">
        <v>11357</v>
      </c>
      <c r="C12072" s="71" t="s">
        <v>44</v>
      </c>
      <c r="D12072" s="72">
        <v>8.81</v>
      </c>
    </row>
    <row r="12073" spans="1:4" x14ac:dyDescent="0.25">
      <c r="A12073" s="71">
        <v>41077</v>
      </c>
      <c r="B12073" s="70" t="s">
        <v>11358</v>
      </c>
      <c r="C12073" s="71" t="s">
        <v>6388</v>
      </c>
      <c r="D12073" s="72">
        <v>1940.29</v>
      </c>
    </row>
    <row r="12074" spans="1:4" x14ac:dyDescent="0.25">
      <c r="A12074" s="71">
        <v>37963</v>
      </c>
      <c r="B12074" s="70" t="s">
        <v>11359</v>
      </c>
      <c r="C12074" s="71" t="s">
        <v>14</v>
      </c>
      <c r="D12074" s="72">
        <v>5.09</v>
      </c>
    </row>
    <row r="12075" spans="1:4" x14ac:dyDescent="0.25">
      <c r="A12075" s="71">
        <v>37964</v>
      </c>
      <c r="B12075" s="70" t="s">
        <v>11360</v>
      </c>
      <c r="C12075" s="71" t="s">
        <v>14</v>
      </c>
      <c r="D12075" s="72">
        <v>6.81</v>
      </c>
    </row>
    <row r="12076" spans="1:4" x14ac:dyDescent="0.25">
      <c r="A12076" s="71">
        <v>37965</v>
      </c>
      <c r="B12076" s="70" t="s">
        <v>11361</v>
      </c>
      <c r="C12076" s="71" t="s">
        <v>14</v>
      </c>
      <c r="D12076" s="72">
        <v>9.82</v>
      </c>
    </row>
    <row r="12077" spans="1:4" x14ac:dyDescent="0.25">
      <c r="A12077" s="71">
        <v>37966</v>
      </c>
      <c r="B12077" s="70" t="s">
        <v>11362</v>
      </c>
      <c r="C12077" s="71" t="s">
        <v>14</v>
      </c>
      <c r="D12077" s="72">
        <v>17.239999999999998</v>
      </c>
    </row>
    <row r="12078" spans="1:4" x14ac:dyDescent="0.25">
      <c r="A12078" s="71">
        <v>37967</v>
      </c>
      <c r="B12078" s="70" t="s">
        <v>11363</v>
      </c>
      <c r="C12078" s="71" t="s">
        <v>14</v>
      </c>
      <c r="D12078" s="72">
        <v>28.96</v>
      </c>
    </row>
    <row r="12079" spans="1:4" x14ac:dyDescent="0.25">
      <c r="A12079" s="71">
        <v>37968</v>
      </c>
      <c r="B12079" s="70" t="s">
        <v>11364</v>
      </c>
      <c r="C12079" s="71" t="s">
        <v>14</v>
      </c>
      <c r="D12079" s="72">
        <v>61.49</v>
      </c>
    </row>
    <row r="12080" spans="1:4" x14ac:dyDescent="0.25">
      <c r="A12080" s="71">
        <v>37969</v>
      </c>
      <c r="B12080" s="70" t="s">
        <v>11365</v>
      </c>
      <c r="C12080" s="71" t="s">
        <v>14</v>
      </c>
      <c r="D12080" s="72">
        <v>155.38</v>
      </c>
    </row>
    <row r="12081" spans="1:4" x14ac:dyDescent="0.25">
      <c r="A12081" s="71">
        <v>37970</v>
      </c>
      <c r="B12081" s="70" t="s">
        <v>11366</v>
      </c>
      <c r="C12081" s="71" t="s">
        <v>14</v>
      </c>
      <c r="D12081" s="72">
        <v>224.8</v>
      </c>
    </row>
    <row r="12082" spans="1:4" x14ac:dyDescent="0.25">
      <c r="A12082" s="71">
        <v>44251</v>
      </c>
      <c r="B12082" s="70" t="s">
        <v>11367</v>
      </c>
      <c r="C12082" s="71" t="s">
        <v>14</v>
      </c>
      <c r="D12082" s="72">
        <v>259.66000000000003</v>
      </c>
    </row>
    <row r="12083" spans="1:4" x14ac:dyDescent="0.25">
      <c r="A12083" s="71">
        <v>21118</v>
      </c>
      <c r="B12083" s="70" t="s">
        <v>11368</v>
      </c>
      <c r="C12083" s="71" t="s">
        <v>14</v>
      </c>
      <c r="D12083" s="72">
        <v>4.04</v>
      </c>
    </row>
    <row r="12084" spans="1:4" x14ac:dyDescent="0.25">
      <c r="A12084" s="71">
        <v>37956</v>
      </c>
      <c r="B12084" s="70" t="s">
        <v>11369</v>
      </c>
      <c r="C12084" s="71" t="s">
        <v>14</v>
      </c>
      <c r="D12084" s="72">
        <v>4.97</v>
      </c>
    </row>
    <row r="12085" spans="1:4" x14ac:dyDescent="0.25">
      <c r="A12085" s="71">
        <v>37957</v>
      </c>
      <c r="B12085" s="70" t="s">
        <v>11370</v>
      </c>
      <c r="C12085" s="71" t="s">
        <v>14</v>
      </c>
      <c r="D12085" s="72">
        <v>10.57</v>
      </c>
    </row>
    <row r="12086" spans="1:4" x14ac:dyDescent="0.25">
      <c r="A12086" s="71">
        <v>37958</v>
      </c>
      <c r="B12086" s="70" t="s">
        <v>11371</v>
      </c>
      <c r="C12086" s="71" t="s">
        <v>14</v>
      </c>
      <c r="D12086" s="72">
        <v>19.11</v>
      </c>
    </row>
    <row r="12087" spans="1:4" x14ac:dyDescent="0.25">
      <c r="A12087" s="71">
        <v>37959</v>
      </c>
      <c r="B12087" s="70" t="s">
        <v>11372</v>
      </c>
      <c r="C12087" s="71" t="s">
        <v>14</v>
      </c>
      <c r="D12087" s="72">
        <v>29.42</v>
      </c>
    </row>
    <row r="12088" spans="1:4" x14ac:dyDescent="0.25">
      <c r="A12088" s="71">
        <v>37960</v>
      </c>
      <c r="B12088" s="70" t="s">
        <v>11373</v>
      </c>
      <c r="C12088" s="71" t="s">
        <v>14</v>
      </c>
      <c r="D12088" s="72">
        <v>75.180000000000007</v>
      </c>
    </row>
    <row r="12089" spans="1:4" x14ac:dyDescent="0.25">
      <c r="A12089" s="71">
        <v>37961</v>
      </c>
      <c r="B12089" s="70" t="s">
        <v>11374</v>
      </c>
      <c r="C12089" s="71" t="s">
        <v>14</v>
      </c>
      <c r="D12089" s="72">
        <v>161.58000000000001</v>
      </c>
    </row>
    <row r="12090" spans="1:4" x14ac:dyDescent="0.25">
      <c r="A12090" s="71">
        <v>37962</v>
      </c>
      <c r="B12090" s="70" t="s">
        <v>11375</v>
      </c>
      <c r="C12090" s="71" t="s">
        <v>14</v>
      </c>
      <c r="D12090" s="72">
        <v>186.27</v>
      </c>
    </row>
    <row r="12091" spans="1:4" x14ac:dyDescent="0.25">
      <c r="A12091" s="71">
        <v>3533</v>
      </c>
      <c r="B12091" s="70" t="s">
        <v>11376</v>
      </c>
      <c r="C12091" s="71" t="s">
        <v>14</v>
      </c>
      <c r="D12091" s="72">
        <v>2.69</v>
      </c>
    </row>
    <row r="12092" spans="1:4" x14ac:dyDescent="0.25">
      <c r="A12092" s="71">
        <v>3538</v>
      </c>
      <c r="B12092" s="70" t="s">
        <v>11377</v>
      </c>
      <c r="C12092" s="71" t="s">
        <v>14</v>
      </c>
      <c r="D12092" s="72">
        <v>5.0999999999999996</v>
      </c>
    </row>
    <row r="12093" spans="1:4" x14ac:dyDescent="0.25">
      <c r="A12093" s="71">
        <v>3498</v>
      </c>
      <c r="B12093" s="70" t="s">
        <v>11378</v>
      </c>
      <c r="C12093" s="71" t="s">
        <v>14</v>
      </c>
      <c r="D12093" s="72">
        <v>4.9400000000000004</v>
      </c>
    </row>
    <row r="12094" spans="1:4" x14ac:dyDescent="0.25">
      <c r="A12094" s="71">
        <v>3496</v>
      </c>
      <c r="B12094" s="70" t="s">
        <v>11379</v>
      </c>
      <c r="C12094" s="71" t="s">
        <v>14</v>
      </c>
      <c r="D12094" s="72">
        <v>3.31</v>
      </c>
    </row>
    <row r="12095" spans="1:4" x14ac:dyDescent="0.25">
      <c r="A12095" s="71">
        <v>38429</v>
      </c>
      <c r="B12095" s="70" t="s">
        <v>11380</v>
      </c>
      <c r="C12095" s="71" t="s">
        <v>14</v>
      </c>
      <c r="D12095" s="72">
        <v>13.76</v>
      </c>
    </row>
    <row r="12096" spans="1:4" x14ac:dyDescent="0.25">
      <c r="A12096" s="71">
        <v>38431</v>
      </c>
      <c r="B12096" s="70" t="s">
        <v>11381</v>
      </c>
      <c r="C12096" s="71" t="s">
        <v>14</v>
      </c>
      <c r="D12096" s="72">
        <v>17.260000000000002</v>
      </c>
    </row>
    <row r="12097" spans="1:4" x14ac:dyDescent="0.25">
      <c r="A12097" s="71">
        <v>38430</v>
      </c>
      <c r="B12097" s="70" t="s">
        <v>11382</v>
      </c>
      <c r="C12097" s="71" t="s">
        <v>14</v>
      </c>
      <c r="D12097" s="72">
        <v>26.76</v>
      </c>
    </row>
    <row r="12098" spans="1:4" x14ac:dyDescent="0.25">
      <c r="A12098" s="71">
        <v>36348</v>
      </c>
      <c r="B12098" s="70" t="s">
        <v>11383</v>
      </c>
      <c r="C12098" s="71" t="s">
        <v>14</v>
      </c>
      <c r="D12098" s="72"/>
    </row>
    <row r="12099" spans="1:4" x14ac:dyDescent="0.25">
      <c r="A12099" s="71">
        <v>36349</v>
      </c>
      <c r="B12099" s="70" t="s">
        <v>11384</v>
      </c>
      <c r="C12099" s="71" t="s">
        <v>14</v>
      </c>
      <c r="D12099" s="72"/>
    </row>
    <row r="12100" spans="1:4" x14ac:dyDescent="0.25">
      <c r="A12100" s="71">
        <v>38987</v>
      </c>
      <c r="B12100" s="70" t="s">
        <v>11385</v>
      </c>
      <c r="C12100" s="71" t="s">
        <v>14</v>
      </c>
      <c r="D12100" s="72"/>
    </row>
    <row r="12101" spans="1:4" x14ac:dyDescent="0.25">
      <c r="A12101" s="71">
        <v>38988</v>
      </c>
      <c r="B12101" s="70" t="s">
        <v>11386</v>
      </c>
      <c r="C12101" s="71" t="s">
        <v>14</v>
      </c>
      <c r="D12101" s="72"/>
    </row>
    <row r="12102" spans="1:4" x14ac:dyDescent="0.25">
      <c r="A12102" s="71">
        <v>38989</v>
      </c>
      <c r="B12102" s="70" t="s">
        <v>11387</v>
      </c>
      <c r="C12102" s="71" t="s">
        <v>14</v>
      </c>
      <c r="D12102" s="72"/>
    </row>
    <row r="12103" spans="1:4" x14ac:dyDescent="0.25">
      <c r="A12103" s="71">
        <v>38990</v>
      </c>
      <c r="B12103" s="70" t="s">
        <v>11388</v>
      </c>
      <c r="C12103" s="71" t="s">
        <v>14</v>
      </c>
      <c r="D12103" s="72"/>
    </row>
    <row r="12104" spans="1:4" x14ac:dyDescent="0.25">
      <c r="A12104" s="71">
        <v>38991</v>
      </c>
      <c r="B12104" s="70" t="s">
        <v>11389</v>
      </c>
      <c r="C12104" s="71" t="s">
        <v>14</v>
      </c>
      <c r="D12104" s="72"/>
    </row>
    <row r="12105" spans="1:4" x14ac:dyDescent="0.25">
      <c r="A12105" s="71">
        <v>38433</v>
      </c>
      <c r="B12105" s="70" t="s">
        <v>11390</v>
      </c>
      <c r="C12105" s="71" t="s">
        <v>14</v>
      </c>
      <c r="D12105" s="72"/>
    </row>
    <row r="12106" spans="1:4" x14ac:dyDescent="0.25">
      <c r="A12106" s="71">
        <v>38440</v>
      </c>
      <c r="B12106" s="70" t="s">
        <v>11391</v>
      </c>
      <c r="C12106" s="71" t="s">
        <v>14</v>
      </c>
      <c r="D12106" s="72"/>
    </row>
    <row r="12107" spans="1:4" x14ac:dyDescent="0.25">
      <c r="A12107" s="71">
        <v>36359</v>
      </c>
      <c r="B12107" s="70" t="s">
        <v>11392</v>
      </c>
      <c r="C12107" s="71" t="s">
        <v>14</v>
      </c>
      <c r="D12107" s="72"/>
    </row>
    <row r="12108" spans="1:4" x14ac:dyDescent="0.25">
      <c r="A12108" s="71">
        <v>36360</v>
      </c>
      <c r="B12108" s="70" t="s">
        <v>11393</v>
      </c>
      <c r="C12108" s="71" t="s">
        <v>14</v>
      </c>
      <c r="D12108" s="72"/>
    </row>
    <row r="12109" spans="1:4" x14ac:dyDescent="0.25">
      <c r="A12109" s="71">
        <v>38434</v>
      </c>
      <c r="B12109" s="70" t="s">
        <v>11394</v>
      </c>
      <c r="C12109" s="71" t="s">
        <v>14</v>
      </c>
      <c r="D12109" s="72"/>
    </row>
    <row r="12110" spans="1:4" x14ac:dyDescent="0.25">
      <c r="A12110" s="71">
        <v>38435</v>
      </c>
      <c r="B12110" s="70" t="s">
        <v>11395</v>
      </c>
      <c r="C12110" s="71" t="s">
        <v>14</v>
      </c>
      <c r="D12110" s="72"/>
    </row>
    <row r="12111" spans="1:4" x14ac:dyDescent="0.25">
      <c r="A12111" s="71">
        <v>38436</v>
      </c>
      <c r="B12111" s="70" t="s">
        <v>11396</v>
      </c>
      <c r="C12111" s="71" t="s">
        <v>14</v>
      </c>
      <c r="D12111" s="72"/>
    </row>
    <row r="12112" spans="1:4" x14ac:dyDescent="0.25">
      <c r="A12112" s="71">
        <v>38437</v>
      </c>
      <c r="B12112" s="70" t="s">
        <v>11397</v>
      </c>
      <c r="C12112" s="71" t="s">
        <v>14</v>
      </c>
      <c r="D12112" s="72"/>
    </row>
    <row r="12113" spans="1:4" x14ac:dyDescent="0.25">
      <c r="A12113" s="71">
        <v>38438</v>
      </c>
      <c r="B12113" s="70" t="s">
        <v>11398</v>
      </c>
      <c r="C12113" s="71" t="s">
        <v>14</v>
      </c>
      <c r="D12113" s="72"/>
    </row>
    <row r="12114" spans="1:4" x14ac:dyDescent="0.25">
      <c r="A12114" s="71">
        <v>38439</v>
      </c>
      <c r="B12114" s="70" t="s">
        <v>11399</v>
      </c>
      <c r="C12114" s="71" t="s">
        <v>14</v>
      </c>
      <c r="D12114" s="72"/>
    </row>
    <row r="12115" spans="1:4" x14ac:dyDescent="0.25">
      <c r="A12115" s="71">
        <v>10836</v>
      </c>
      <c r="B12115" s="70" t="s">
        <v>11400</v>
      </c>
      <c r="C12115" s="71" t="s">
        <v>14</v>
      </c>
      <c r="D12115" s="72">
        <v>20.83</v>
      </c>
    </row>
    <row r="12116" spans="1:4" x14ac:dyDescent="0.25">
      <c r="A12116" s="71">
        <v>3510</v>
      </c>
      <c r="B12116" s="70" t="s">
        <v>11401</v>
      </c>
      <c r="C12116" s="71" t="s">
        <v>14</v>
      </c>
      <c r="D12116" s="72">
        <v>12.41</v>
      </c>
    </row>
    <row r="12117" spans="1:4" x14ac:dyDescent="0.25">
      <c r="A12117" s="71">
        <v>10835</v>
      </c>
      <c r="B12117" s="70" t="s">
        <v>11402</v>
      </c>
      <c r="C12117" s="71" t="s">
        <v>14</v>
      </c>
      <c r="D12117" s="72">
        <v>5.81</v>
      </c>
    </row>
    <row r="12118" spans="1:4" x14ac:dyDescent="0.25">
      <c r="A12118" s="71">
        <v>3485</v>
      </c>
      <c r="B12118" s="70" t="s">
        <v>11403</v>
      </c>
      <c r="C12118" s="71" t="s">
        <v>14</v>
      </c>
      <c r="D12118" s="72">
        <v>13.05</v>
      </c>
    </row>
    <row r="12119" spans="1:4" x14ac:dyDescent="0.25">
      <c r="A12119" s="71">
        <v>3475</v>
      </c>
      <c r="B12119" s="70" t="s">
        <v>11404</v>
      </c>
      <c r="C12119" s="71" t="s">
        <v>14</v>
      </c>
      <c r="D12119" s="72">
        <v>4.72</v>
      </c>
    </row>
    <row r="12120" spans="1:4" x14ac:dyDescent="0.25">
      <c r="A12120" s="71">
        <v>3534</v>
      </c>
      <c r="B12120" s="70" t="s">
        <v>11405</v>
      </c>
      <c r="C12120" s="71" t="s">
        <v>14</v>
      </c>
      <c r="D12120" s="72">
        <v>7.48</v>
      </c>
    </row>
    <row r="12121" spans="1:4" x14ac:dyDescent="0.25">
      <c r="A12121" s="71">
        <v>3482</v>
      </c>
      <c r="B12121" s="70" t="s">
        <v>11406</v>
      </c>
      <c r="C12121" s="71" t="s">
        <v>14</v>
      </c>
      <c r="D12121" s="72">
        <v>5.35</v>
      </c>
    </row>
    <row r="12122" spans="1:4" x14ac:dyDescent="0.25">
      <c r="A12122" s="71">
        <v>3543</v>
      </c>
      <c r="B12122" s="70" t="s">
        <v>11407</v>
      </c>
      <c r="C12122" s="71" t="s">
        <v>14</v>
      </c>
      <c r="D12122" s="72">
        <v>1.74</v>
      </c>
    </row>
    <row r="12123" spans="1:4" x14ac:dyDescent="0.25">
      <c r="A12123" s="71">
        <v>3505</v>
      </c>
      <c r="B12123" s="70" t="s">
        <v>11408</v>
      </c>
      <c r="C12123" s="71" t="s">
        <v>14</v>
      </c>
      <c r="D12123" s="72">
        <v>2.58</v>
      </c>
    </row>
    <row r="12124" spans="1:4" x14ac:dyDescent="0.25">
      <c r="A12124" s="71">
        <v>3521</v>
      </c>
      <c r="B12124" s="70" t="s">
        <v>11409</v>
      </c>
      <c r="C12124" s="71" t="s">
        <v>14</v>
      </c>
      <c r="D12124" s="72">
        <v>1.95</v>
      </c>
    </row>
    <row r="12125" spans="1:4" x14ac:dyDescent="0.25">
      <c r="A12125" s="71">
        <v>3531</v>
      </c>
      <c r="B12125" s="70" t="s">
        <v>11410</v>
      </c>
      <c r="C12125" s="71" t="s">
        <v>14</v>
      </c>
      <c r="D12125" s="72">
        <v>3.71</v>
      </c>
    </row>
    <row r="12126" spans="1:4" x14ac:dyDescent="0.25">
      <c r="A12126" s="71">
        <v>3522</v>
      </c>
      <c r="B12126" s="70" t="s">
        <v>11411</v>
      </c>
      <c r="C12126" s="71" t="s">
        <v>14</v>
      </c>
      <c r="D12126" s="72">
        <v>2.39</v>
      </c>
    </row>
    <row r="12127" spans="1:4" x14ac:dyDescent="0.25">
      <c r="A12127" s="71">
        <v>3527</v>
      </c>
      <c r="B12127" s="70" t="s">
        <v>11412</v>
      </c>
      <c r="C12127" s="71" t="s">
        <v>14</v>
      </c>
      <c r="D12127" s="72">
        <v>12.58</v>
      </c>
    </row>
    <row r="12128" spans="1:4" x14ac:dyDescent="0.25">
      <c r="A12128" s="71">
        <v>3530</v>
      </c>
      <c r="B12128" s="70" t="s">
        <v>11413</v>
      </c>
      <c r="C12128" s="71" t="s">
        <v>14</v>
      </c>
      <c r="D12128" s="72">
        <v>203.68</v>
      </c>
    </row>
    <row r="12129" spans="1:4" x14ac:dyDescent="0.25">
      <c r="A12129" s="71">
        <v>3542</v>
      </c>
      <c r="B12129" s="70" t="s">
        <v>11414</v>
      </c>
      <c r="C12129" s="71" t="s">
        <v>14</v>
      </c>
      <c r="D12129" s="72">
        <v>0.57999999999999996</v>
      </c>
    </row>
    <row r="12130" spans="1:4" x14ac:dyDescent="0.25">
      <c r="A12130" s="71">
        <v>3529</v>
      </c>
      <c r="B12130" s="70" t="s">
        <v>11415</v>
      </c>
      <c r="C12130" s="71" t="s">
        <v>14</v>
      </c>
      <c r="D12130" s="72">
        <v>0.72</v>
      </c>
    </row>
    <row r="12131" spans="1:4" x14ac:dyDescent="0.25">
      <c r="A12131" s="71">
        <v>3536</v>
      </c>
      <c r="B12131" s="70" t="s">
        <v>11416</v>
      </c>
      <c r="C12131" s="71" t="s">
        <v>14</v>
      </c>
      <c r="D12131" s="72">
        <v>2.39</v>
      </c>
    </row>
    <row r="12132" spans="1:4" x14ac:dyDescent="0.25">
      <c r="A12132" s="71">
        <v>3535</v>
      </c>
      <c r="B12132" s="70" t="s">
        <v>11417</v>
      </c>
      <c r="C12132" s="71" t="s">
        <v>14</v>
      </c>
      <c r="D12132" s="72">
        <v>5.81</v>
      </c>
    </row>
    <row r="12133" spans="1:4" x14ac:dyDescent="0.25">
      <c r="A12133" s="71">
        <v>3540</v>
      </c>
      <c r="B12133" s="70" t="s">
        <v>11418</v>
      </c>
      <c r="C12133" s="71" t="s">
        <v>14</v>
      </c>
      <c r="D12133" s="72">
        <v>4.92</v>
      </c>
    </row>
    <row r="12134" spans="1:4" x14ac:dyDescent="0.25">
      <c r="A12134" s="71">
        <v>3539</v>
      </c>
      <c r="B12134" s="70" t="s">
        <v>11419</v>
      </c>
      <c r="C12134" s="71" t="s">
        <v>14</v>
      </c>
      <c r="D12134" s="72">
        <v>28.51</v>
      </c>
    </row>
    <row r="12135" spans="1:4" x14ac:dyDescent="0.25">
      <c r="A12135" s="71">
        <v>3513</v>
      </c>
      <c r="B12135" s="70" t="s">
        <v>11420</v>
      </c>
      <c r="C12135" s="71" t="s">
        <v>14</v>
      </c>
      <c r="D12135" s="72">
        <v>100.52</v>
      </c>
    </row>
    <row r="12136" spans="1:4" x14ac:dyDescent="0.25">
      <c r="A12136" s="71">
        <v>3516</v>
      </c>
      <c r="B12136" s="70" t="s">
        <v>11421</v>
      </c>
      <c r="C12136" s="71" t="s">
        <v>14</v>
      </c>
      <c r="D12136" s="72">
        <v>2.4</v>
      </c>
    </row>
    <row r="12137" spans="1:4" x14ac:dyDescent="0.25">
      <c r="A12137" s="71">
        <v>3517</v>
      </c>
      <c r="B12137" s="70" t="s">
        <v>11422</v>
      </c>
      <c r="C12137" s="71" t="s">
        <v>14</v>
      </c>
      <c r="D12137" s="72">
        <v>2.17</v>
      </c>
    </row>
    <row r="12138" spans="1:4" x14ac:dyDescent="0.25">
      <c r="A12138" s="71">
        <v>3515</v>
      </c>
      <c r="B12138" s="70" t="s">
        <v>11423</v>
      </c>
      <c r="C12138" s="71" t="s">
        <v>14</v>
      </c>
      <c r="D12138" s="72">
        <v>6.41</v>
      </c>
    </row>
    <row r="12139" spans="1:4" x14ac:dyDescent="0.25">
      <c r="A12139" s="71">
        <v>20147</v>
      </c>
      <c r="B12139" s="70" t="s">
        <v>11424</v>
      </c>
      <c r="C12139" s="71" t="s">
        <v>14</v>
      </c>
      <c r="D12139" s="72">
        <v>5.27</v>
      </c>
    </row>
    <row r="12140" spans="1:4" x14ac:dyDescent="0.25">
      <c r="A12140" s="71">
        <v>3524</v>
      </c>
      <c r="B12140" s="70" t="s">
        <v>11425</v>
      </c>
      <c r="C12140" s="71" t="s">
        <v>14</v>
      </c>
      <c r="D12140" s="72">
        <v>7.94</v>
      </c>
    </row>
    <row r="12141" spans="1:4" x14ac:dyDescent="0.25">
      <c r="A12141" s="71">
        <v>3532</v>
      </c>
      <c r="B12141" s="70" t="s">
        <v>11426</v>
      </c>
      <c r="C12141" s="71" t="s">
        <v>14</v>
      </c>
      <c r="D12141" s="72">
        <v>18.34</v>
      </c>
    </row>
    <row r="12142" spans="1:4" x14ac:dyDescent="0.25">
      <c r="A12142" s="71">
        <v>3528</v>
      </c>
      <c r="B12142" s="70" t="s">
        <v>11427</v>
      </c>
      <c r="C12142" s="71" t="s">
        <v>14</v>
      </c>
      <c r="D12142" s="72">
        <v>9.3800000000000008</v>
      </c>
    </row>
    <row r="12143" spans="1:4" x14ac:dyDescent="0.25">
      <c r="A12143" s="71">
        <v>37952</v>
      </c>
      <c r="B12143" s="70" t="s">
        <v>11428</v>
      </c>
      <c r="C12143" s="71" t="s">
        <v>14</v>
      </c>
      <c r="D12143" s="72">
        <v>67.22</v>
      </c>
    </row>
    <row r="12144" spans="1:4" x14ac:dyDescent="0.25">
      <c r="A12144" s="71">
        <v>37951</v>
      </c>
      <c r="B12144" s="70" t="s">
        <v>11429</v>
      </c>
      <c r="C12144" s="71" t="s">
        <v>14</v>
      </c>
      <c r="D12144" s="72">
        <v>2.5299999999999998</v>
      </c>
    </row>
    <row r="12145" spans="1:4" x14ac:dyDescent="0.25">
      <c r="A12145" s="71">
        <v>3518</v>
      </c>
      <c r="B12145" s="70" t="s">
        <v>11430</v>
      </c>
      <c r="C12145" s="71" t="s">
        <v>14</v>
      </c>
      <c r="D12145" s="72">
        <v>3.89</v>
      </c>
    </row>
    <row r="12146" spans="1:4" x14ac:dyDescent="0.25">
      <c r="A12146" s="71">
        <v>3519</v>
      </c>
      <c r="B12146" s="70" t="s">
        <v>11431</v>
      </c>
      <c r="C12146" s="71" t="s">
        <v>14</v>
      </c>
      <c r="D12146" s="72">
        <v>8.1300000000000008</v>
      </c>
    </row>
    <row r="12147" spans="1:4" x14ac:dyDescent="0.25">
      <c r="A12147" s="71">
        <v>3520</v>
      </c>
      <c r="B12147" s="70" t="s">
        <v>11432</v>
      </c>
      <c r="C12147" s="71" t="s">
        <v>14</v>
      </c>
      <c r="D12147" s="72">
        <v>8.52</v>
      </c>
    </row>
    <row r="12148" spans="1:4" x14ac:dyDescent="0.25">
      <c r="A12148" s="71">
        <v>37950</v>
      </c>
      <c r="B12148" s="70" t="s">
        <v>11433</v>
      </c>
      <c r="C12148" s="71" t="s">
        <v>14</v>
      </c>
      <c r="D12148" s="72">
        <v>61.88</v>
      </c>
    </row>
    <row r="12149" spans="1:4" x14ac:dyDescent="0.25">
      <c r="A12149" s="71">
        <v>37949</v>
      </c>
      <c r="B12149" s="70" t="s">
        <v>11434</v>
      </c>
      <c r="C12149" s="71" t="s">
        <v>14</v>
      </c>
      <c r="D12149" s="72">
        <v>2.2799999999999998</v>
      </c>
    </row>
    <row r="12150" spans="1:4" x14ac:dyDescent="0.25">
      <c r="A12150" s="71">
        <v>3526</v>
      </c>
      <c r="B12150" s="70" t="s">
        <v>11435</v>
      </c>
      <c r="C12150" s="71" t="s">
        <v>14</v>
      </c>
      <c r="D12150" s="72">
        <v>3.14</v>
      </c>
    </row>
    <row r="12151" spans="1:4" x14ac:dyDescent="0.25">
      <c r="A12151" s="71">
        <v>3509</v>
      </c>
      <c r="B12151" s="70" t="s">
        <v>11436</v>
      </c>
      <c r="C12151" s="71" t="s">
        <v>14</v>
      </c>
      <c r="D12151" s="72">
        <v>7.13</v>
      </c>
    </row>
    <row r="12152" spans="1:4" x14ac:dyDescent="0.25">
      <c r="A12152" s="71">
        <v>20151</v>
      </c>
      <c r="B12152" s="70" t="s">
        <v>11437</v>
      </c>
      <c r="C12152" s="71" t="s">
        <v>14</v>
      </c>
      <c r="D12152" s="72">
        <v>20.96</v>
      </c>
    </row>
    <row r="12153" spans="1:4" x14ac:dyDescent="0.25">
      <c r="A12153" s="71">
        <v>20152</v>
      </c>
      <c r="B12153" s="70" t="s">
        <v>11438</v>
      </c>
      <c r="C12153" s="71" t="s">
        <v>14</v>
      </c>
      <c r="D12153" s="72">
        <v>75.849999999999994</v>
      </c>
    </row>
    <row r="12154" spans="1:4" x14ac:dyDescent="0.25">
      <c r="A12154" s="71">
        <v>20148</v>
      </c>
      <c r="B12154" s="70" t="s">
        <v>11439</v>
      </c>
      <c r="C12154" s="71" t="s">
        <v>14</v>
      </c>
      <c r="D12154" s="72">
        <v>4.12</v>
      </c>
    </row>
    <row r="12155" spans="1:4" x14ac:dyDescent="0.25">
      <c r="A12155" s="71">
        <v>20149</v>
      </c>
      <c r="B12155" s="70" t="s">
        <v>11440</v>
      </c>
      <c r="C12155" s="71" t="s">
        <v>14</v>
      </c>
      <c r="D12155" s="72">
        <v>6.88</v>
      </c>
    </row>
    <row r="12156" spans="1:4" x14ac:dyDescent="0.25">
      <c r="A12156" s="71">
        <v>20150</v>
      </c>
      <c r="B12156" s="70" t="s">
        <v>11441</v>
      </c>
      <c r="C12156" s="71" t="s">
        <v>14</v>
      </c>
      <c r="D12156" s="72">
        <v>17.739999999999998</v>
      </c>
    </row>
    <row r="12157" spans="1:4" x14ac:dyDescent="0.25">
      <c r="A12157" s="71">
        <v>20157</v>
      </c>
      <c r="B12157" s="70" t="s">
        <v>11442</v>
      </c>
      <c r="C12157" s="71" t="s">
        <v>14</v>
      </c>
      <c r="D12157" s="72">
        <v>19.91</v>
      </c>
    </row>
    <row r="12158" spans="1:4" x14ac:dyDescent="0.25">
      <c r="A12158" s="71">
        <v>20158</v>
      </c>
      <c r="B12158" s="70" t="s">
        <v>11443</v>
      </c>
      <c r="C12158" s="71" t="s">
        <v>14</v>
      </c>
      <c r="D12158" s="72">
        <v>79.069999999999993</v>
      </c>
    </row>
    <row r="12159" spans="1:4" x14ac:dyDescent="0.25">
      <c r="A12159" s="71">
        <v>20154</v>
      </c>
      <c r="B12159" s="70" t="s">
        <v>11444</v>
      </c>
      <c r="C12159" s="71" t="s">
        <v>14</v>
      </c>
      <c r="D12159" s="72">
        <v>4.03</v>
      </c>
    </row>
    <row r="12160" spans="1:4" x14ac:dyDescent="0.25">
      <c r="A12160" s="71">
        <v>20155</v>
      </c>
      <c r="B12160" s="70" t="s">
        <v>11445</v>
      </c>
      <c r="C12160" s="71" t="s">
        <v>14</v>
      </c>
      <c r="D12160" s="72">
        <v>6.14</v>
      </c>
    </row>
    <row r="12161" spans="1:4" x14ac:dyDescent="0.25">
      <c r="A12161" s="71">
        <v>20156</v>
      </c>
      <c r="B12161" s="70" t="s">
        <v>11446</v>
      </c>
      <c r="C12161" s="71" t="s">
        <v>14</v>
      </c>
      <c r="D12161" s="72">
        <v>17.27</v>
      </c>
    </row>
    <row r="12162" spans="1:4" x14ac:dyDescent="0.25">
      <c r="A12162" s="71">
        <v>3499</v>
      </c>
      <c r="B12162" s="70" t="s">
        <v>11447</v>
      </c>
      <c r="C12162" s="71" t="s">
        <v>14</v>
      </c>
      <c r="D12162" s="72">
        <v>1.1100000000000001</v>
      </c>
    </row>
    <row r="12163" spans="1:4" x14ac:dyDescent="0.25">
      <c r="A12163" s="71">
        <v>3500</v>
      </c>
      <c r="B12163" s="70" t="s">
        <v>11448</v>
      </c>
      <c r="C12163" s="71" t="s">
        <v>14</v>
      </c>
      <c r="D12163" s="72">
        <v>1.48</v>
      </c>
    </row>
    <row r="12164" spans="1:4" x14ac:dyDescent="0.25">
      <c r="A12164" s="71">
        <v>3501</v>
      </c>
      <c r="B12164" s="70" t="s">
        <v>11449</v>
      </c>
      <c r="C12164" s="71" t="s">
        <v>14</v>
      </c>
      <c r="D12164" s="72">
        <v>4.08</v>
      </c>
    </row>
    <row r="12165" spans="1:4" x14ac:dyDescent="0.25">
      <c r="A12165" s="71">
        <v>3502</v>
      </c>
      <c r="B12165" s="70" t="s">
        <v>11450</v>
      </c>
      <c r="C12165" s="71" t="s">
        <v>14</v>
      </c>
      <c r="D12165" s="72">
        <v>5.87</v>
      </c>
    </row>
    <row r="12166" spans="1:4" x14ac:dyDescent="0.25">
      <c r="A12166" s="71">
        <v>3503</v>
      </c>
      <c r="B12166" s="70" t="s">
        <v>11451</v>
      </c>
      <c r="C12166" s="71" t="s">
        <v>14</v>
      </c>
      <c r="D12166" s="72">
        <v>7.37</v>
      </c>
    </row>
    <row r="12167" spans="1:4" x14ac:dyDescent="0.25">
      <c r="A12167" s="71">
        <v>3477</v>
      </c>
      <c r="B12167" s="70" t="s">
        <v>11452</v>
      </c>
      <c r="C12167" s="71" t="s">
        <v>14</v>
      </c>
      <c r="D12167" s="72">
        <v>26.79</v>
      </c>
    </row>
    <row r="12168" spans="1:4" x14ac:dyDescent="0.25">
      <c r="A12168" s="71">
        <v>3478</v>
      </c>
      <c r="B12168" s="70" t="s">
        <v>11453</v>
      </c>
      <c r="C12168" s="71" t="s">
        <v>14</v>
      </c>
      <c r="D12168" s="72">
        <v>64.23</v>
      </c>
    </row>
    <row r="12169" spans="1:4" x14ac:dyDescent="0.25">
      <c r="A12169" s="71">
        <v>3525</v>
      </c>
      <c r="B12169" s="70" t="s">
        <v>11454</v>
      </c>
      <c r="C12169" s="71" t="s">
        <v>14</v>
      </c>
      <c r="D12169" s="72">
        <v>79.260000000000005</v>
      </c>
    </row>
    <row r="12170" spans="1:4" x14ac:dyDescent="0.25">
      <c r="A12170" s="71">
        <v>3511</v>
      </c>
      <c r="B12170" s="70" t="s">
        <v>11455</v>
      </c>
      <c r="C12170" s="71" t="s">
        <v>14</v>
      </c>
      <c r="D12170" s="72">
        <v>84.07</v>
      </c>
    </row>
    <row r="12171" spans="1:4" x14ac:dyDescent="0.25">
      <c r="A12171" s="71">
        <v>38913</v>
      </c>
      <c r="B12171" s="70" t="s">
        <v>11456</v>
      </c>
      <c r="C12171" s="71" t="s">
        <v>14</v>
      </c>
      <c r="D12171" s="72"/>
    </row>
    <row r="12172" spans="1:4" x14ac:dyDescent="0.25">
      <c r="A12172" s="71">
        <v>38914</v>
      </c>
      <c r="B12172" s="70" t="s">
        <v>11457</v>
      </c>
      <c r="C12172" s="71" t="s">
        <v>14</v>
      </c>
      <c r="D12172" s="72"/>
    </row>
    <row r="12173" spans="1:4" x14ac:dyDescent="0.25">
      <c r="A12173" s="71">
        <v>38915</v>
      </c>
      <c r="B12173" s="70" t="s">
        <v>11458</v>
      </c>
      <c r="C12173" s="71" t="s">
        <v>14</v>
      </c>
      <c r="D12173" s="72"/>
    </row>
    <row r="12174" spans="1:4" x14ac:dyDescent="0.25">
      <c r="A12174" s="71">
        <v>38916</v>
      </c>
      <c r="B12174" s="70" t="s">
        <v>11459</v>
      </c>
      <c r="C12174" s="71" t="s">
        <v>14</v>
      </c>
      <c r="D12174" s="72"/>
    </row>
    <row r="12175" spans="1:4" x14ac:dyDescent="0.25">
      <c r="A12175" s="71">
        <v>39300</v>
      </c>
      <c r="B12175" s="70" t="s">
        <v>11460</v>
      </c>
      <c r="C12175" s="71" t="s">
        <v>14</v>
      </c>
      <c r="D12175" s="72"/>
    </row>
    <row r="12176" spans="1:4" x14ac:dyDescent="0.25">
      <c r="A12176" s="71">
        <v>39301</v>
      </c>
      <c r="B12176" s="70" t="s">
        <v>11461</v>
      </c>
      <c r="C12176" s="71" t="s">
        <v>14</v>
      </c>
      <c r="D12176" s="72"/>
    </row>
    <row r="12177" spans="1:4" x14ac:dyDescent="0.25">
      <c r="A12177" s="71">
        <v>39302</v>
      </c>
      <c r="B12177" s="70" t="s">
        <v>11462</v>
      </c>
      <c r="C12177" s="71" t="s">
        <v>14</v>
      </c>
      <c r="D12177" s="72"/>
    </row>
    <row r="12178" spans="1:4" x14ac:dyDescent="0.25">
      <c r="A12178" s="71">
        <v>38941</v>
      </c>
      <c r="B12178" s="70" t="s">
        <v>11463</v>
      </c>
      <c r="C12178" s="71" t="s">
        <v>14</v>
      </c>
      <c r="D12178" s="72"/>
    </row>
    <row r="12179" spans="1:4" x14ac:dyDescent="0.25">
      <c r="A12179" s="71">
        <v>38923</v>
      </c>
      <c r="B12179" s="70" t="s">
        <v>11464</v>
      </c>
      <c r="C12179" s="71" t="s">
        <v>14</v>
      </c>
      <c r="D12179" s="72"/>
    </row>
    <row r="12180" spans="1:4" x14ac:dyDescent="0.25">
      <c r="A12180" s="71">
        <v>38925</v>
      </c>
      <c r="B12180" s="70" t="s">
        <v>11465</v>
      </c>
      <c r="C12180" s="71" t="s">
        <v>14</v>
      </c>
      <c r="D12180" s="72"/>
    </row>
    <row r="12181" spans="1:4" x14ac:dyDescent="0.25">
      <c r="A12181" s="71">
        <v>38926</v>
      </c>
      <c r="B12181" s="70" t="s">
        <v>11466</v>
      </c>
      <c r="C12181" s="71" t="s">
        <v>14</v>
      </c>
      <c r="D12181" s="72"/>
    </row>
    <row r="12182" spans="1:4" x14ac:dyDescent="0.25">
      <c r="A12182" s="71">
        <v>38927</v>
      </c>
      <c r="B12182" s="70" t="s">
        <v>11467</v>
      </c>
      <c r="C12182" s="71" t="s">
        <v>14</v>
      </c>
      <c r="D12182" s="72"/>
    </row>
    <row r="12183" spans="1:4" x14ac:dyDescent="0.25">
      <c r="A12183" s="71">
        <v>39304</v>
      </c>
      <c r="B12183" s="70" t="s">
        <v>11468</v>
      </c>
      <c r="C12183" s="71" t="s">
        <v>14</v>
      </c>
      <c r="D12183" s="72"/>
    </row>
    <row r="12184" spans="1:4" x14ac:dyDescent="0.25">
      <c r="A12184" s="71">
        <v>39305</v>
      </c>
      <c r="B12184" s="70" t="s">
        <v>11469</v>
      </c>
      <c r="C12184" s="71" t="s">
        <v>14</v>
      </c>
      <c r="D12184" s="72"/>
    </row>
    <row r="12185" spans="1:4" x14ac:dyDescent="0.25">
      <c r="A12185" s="71">
        <v>39306</v>
      </c>
      <c r="B12185" s="70" t="s">
        <v>11470</v>
      </c>
      <c r="C12185" s="71" t="s">
        <v>14</v>
      </c>
      <c r="D12185" s="72"/>
    </row>
    <row r="12186" spans="1:4" x14ac:dyDescent="0.25">
      <c r="A12186" s="71">
        <v>38928</v>
      </c>
      <c r="B12186" s="70" t="s">
        <v>11471</v>
      </c>
      <c r="C12186" s="71" t="s">
        <v>14</v>
      </c>
      <c r="D12186" s="72"/>
    </row>
    <row r="12187" spans="1:4" x14ac:dyDescent="0.25">
      <c r="A12187" s="71">
        <v>38917</v>
      </c>
      <c r="B12187" s="70" t="s">
        <v>11472</v>
      </c>
      <c r="C12187" s="71" t="s">
        <v>14</v>
      </c>
      <c r="D12187" s="72"/>
    </row>
    <row r="12188" spans="1:4" x14ac:dyDescent="0.25">
      <c r="A12188" s="71">
        <v>38919</v>
      </c>
      <c r="B12188" s="70" t="s">
        <v>11473</v>
      </c>
      <c r="C12188" s="71" t="s">
        <v>14</v>
      </c>
      <c r="D12188" s="72"/>
    </row>
    <row r="12189" spans="1:4" x14ac:dyDescent="0.25">
      <c r="A12189" s="71">
        <v>38922</v>
      </c>
      <c r="B12189" s="70" t="s">
        <v>11474</v>
      </c>
      <c r="C12189" s="71" t="s">
        <v>14</v>
      </c>
      <c r="D12189" s="72"/>
    </row>
    <row r="12190" spans="1:4" x14ac:dyDescent="0.25">
      <c r="A12190" s="71">
        <v>45198</v>
      </c>
      <c r="B12190" s="70" t="s">
        <v>19666</v>
      </c>
      <c r="C12190" s="71" t="s">
        <v>14</v>
      </c>
      <c r="D12190" s="72">
        <v>43.5</v>
      </c>
    </row>
    <row r="12191" spans="1:4" x14ac:dyDescent="0.25">
      <c r="A12191" s="71">
        <v>45196</v>
      </c>
      <c r="B12191" s="70" t="s">
        <v>19667</v>
      </c>
      <c r="C12191" s="71" t="s">
        <v>14</v>
      </c>
      <c r="D12191" s="72">
        <v>89.7</v>
      </c>
    </row>
    <row r="12192" spans="1:4" x14ac:dyDescent="0.25">
      <c r="A12192" s="71">
        <v>12032</v>
      </c>
      <c r="B12192" s="70" t="s">
        <v>11475</v>
      </c>
      <c r="C12192" s="71" t="s">
        <v>9523</v>
      </c>
      <c r="D12192" s="72">
        <v>63.68</v>
      </c>
    </row>
    <row r="12193" spans="1:4" x14ac:dyDescent="0.25">
      <c r="A12193" s="71">
        <v>12030</v>
      </c>
      <c r="B12193" s="70" t="s">
        <v>11476</v>
      </c>
      <c r="C12193" s="71" t="s">
        <v>9523</v>
      </c>
      <c r="D12193" s="72">
        <v>59.83</v>
      </c>
    </row>
    <row r="12194" spans="1:4" x14ac:dyDescent="0.25">
      <c r="A12194" s="71">
        <v>45207</v>
      </c>
      <c r="B12194" s="70" t="s">
        <v>19668</v>
      </c>
      <c r="C12194" s="71" t="s">
        <v>14</v>
      </c>
      <c r="D12194" s="72">
        <v>286.52</v>
      </c>
    </row>
    <row r="12195" spans="1:4" x14ac:dyDescent="0.25">
      <c r="A12195" s="71">
        <v>14157</v>
      </c>
      <c r="B12195" s="70" t="s">
        <v>11477</v>
      </c>
      <c r="C12195" s="71" t="s">
        <v>14</v>
      </c>
      <c r="D12195" s="72"/>
    </row>
    <row r="12196" spans="1:4" x14ac:dyDescent="0.25">
      <c r="A12196" s="71">
        <v>10908</v>
      </c>
      <c r="B12196" s="70" t="s">
        <v>11478</v>
      </c>
      <c r="C12196" s="71" t="s">
        <v>14</v>
      </c>
      <c r="D12196" s="72">
        <v>19.57</v>
      </c>
    </row>
    <row r="12197" spans="1:4" x14ac:dyDescent="0.25">
      <c r="A12197" s="71">
        <v>10909</v>
      </c>
      <c r="B12197" s="70" t="s">
        <v>11479</v>
      </c>
      <c r="C12197" s="71" t="s">
        <v>14</v>
      </c>
      <c r="D12197" s="72">
        <v>22.77</v>
      </c>
    </row>
    <row r="12198" spans="1:4" x14ac:dyDescent="0.25">
      <c r="A12198" s="71">
        <v>3669</v>
      </c>
      <c r="B12198" s="70" t="s">
        <v>11480</v>
      </c>
      <c r="C12198" s="71" t="s">
        <v>14</v>
      </c>
      <c r="D12198" s="72">
        <v>13.99</v>
      </c>
    </row>
    <row r="12199" spans="1:4" x14ac:dyDescent="0.25">
      <c r="A12199" s="71">
        <v>20139</v>
      </c>
      <c r="B12199" s="70" t="s">
        <v>11481</v>
      </c>
      <c r="C12199" s="71" t="s">
        <v>14</v>
      </c>
      <c r="D12199" s="72">
        <v>120.29</v>
      </c>
    </row>
    <row r="12200" spans="1:4" x14ac:dyDescent="0.25">
      <c r="A12200" s="71">
        <v>3668</v>
      </c>
      <c r="B12200" s="70" t="s">
        <v>11482</v>
      </c>
      <c r="C12200" s="71" t="s">
        <v>14</v>
      </c>
      <c r="D12200" s="72">
        <v>42.97</v>
      </c>
    </row>
    <row r="12201" spans="1:4" x14ac:dyDescent="0.25">
      <c r="A12201" s="71">
        <v>10911</v>
      </c>
      <c r="B12201" s="70" t="s">
        <v>11483</v>
      </c>
      <c r="C12201" s="71" t="s">
        <v>14</v>
      </c>
      <c r="D12201" s="72">
        <v>18.84</v>
      </c>
    </row>
    <row r="12202" spans="1:4" x14ac:dyDescent="0.25">
      <c r="A12202" s="71">
        <v>3659</v>
      </c>
      <c r="B12202" s="70" t="s">
        <v>11484</v>
      </c>
      <c r="C12202" s="71" t="s">
        <v>14</v>
      </c>
      <c r="D12202" s="72">
        <v>19.190000000000001</v>
      </c>
    </row>
    <row r="12203" spans="1:4" x14ac:dyDescent="0.25">
      <c r="A12203" s="71">
        <v>3660</v>
      </c>
      <c r="B12203" s="70" t="s">
        <v>11485</v>
      </c>
      <c r="C12203" s="71" t="s">
        <v>14</v>
      </c>
      <c r="D12203" s="72">
        <v>24.82</v>
      </c>
    </row>
    <row r="12204" spans="1:4" x14ac:dyDescent="0.25">
      <c r="A12204" s="71">
        <v>20144</v>
      </c>
      <c r="B12204" s="70" t="s">
        <v>11486</v>
      </c>
      <c r="C12204" s="71" t="s">
        <v>14</v>
      </c>
      <c r="D12204" s="72">
        <v>55.58</v>
      </c>
    </row>
    <row r="12205" spans="1:4" x14ac:dyDescent="0.25">
      <c r="A12205" s="71">
        <v>20143</v>
      </c>
      <c r="B12205" s="70" t="s">
        <v>11487</v>
      </c>
      <c r="C12205" s="71" t="s">
        <v>14</v>
      </c>
      <c r="D12205" s="72">
        <v>71.11</v>
      </c>
    </row>
    <row r="12206" spans="1:4" x14ac:dyDescent="0.25">
      <c r="A12206" s="71">
        <v>20145</v>
      </c>
      <c r="B12206" s="70" t="s">
        <v>11488</v>
      </c>
      <c r="C12206" s="71" t="s">
        <v>14</v>
      </c>
      <c r="D12206" s="72">
        <v>137.16999999999999</v>
      </c>
    </row>
    <row r="12207" spans="1:4" x14ac:dyDescent="0.25">
      <c r="A12207" s="71">
        <v>20146</v>
      </c>
      <c r="B12207" s="70" t="s">
        <v>11489</v>
      </c>
      <c r="C12207" s="71" t="s">
        <v>14</v>
      </c>
      <c r="D12207" s="72">
        <v>187.5</v>
      </c>
    </row>
    <row r="12208" spans="1:4" x14ac:dyDescent="0.25">
      <c r="A12208" s="71">
        <v>20140</v>
      </c>
      <c r="B12208" s="70" t="s">
        <v>11490</v>
      </c>
      <c r="C12208" s="71" t="s">
        <v>14</v>
      </c>
      <c r="D12208" s="72">
        <v>8.7899999999999991</v>
      </c>
    </row>
    <row r="12209" spans="1:4" x14ac:dyDescent="0.25">
      <c r="A12209" s="71">
        <v>20141</v>
      </c>
      <c r="B12209" s="70" t="s">
        <v>11491</v>
      </c>
      <c r="C12209" s="71" t="s">
        <v>14</v>
      </c>
      <c r="D12209" s="72">
        <v>21.54</v>
      </c>
    </row>
    <row r="12210" spans="1:4" x14ac:dyDescent="0.25">
      <c r="A12210" s="71">
        <v>20142</v>
      </c>
      <c r="B12210" s="70" t="s">
        <v>11492</v>
      </c>
      <c r="C12210" s="71" t="s">
        <v>14</v>
      </c>
      <c r="D12210" s="72">
        <v>37.9</v>
      </c>
    </row>
    <row r="12211" spans="1:4" x14ac:dyDescent="0.25">
      <c r="A12211" s="71">
        <v>3670</v>
      </c>
      <c r="B12211" s="70" t="s">
        <v>11493</v>
      </c>
      <c r="C12211" s="71" t="s">
        <v>14</v>
      </c>
      <c r="D12211" s="72">
        <v>24.64</v>
      </c>
    </row>
    <row r="12212" spans="1:4" x14ac:dyDescent="0.25">
      <c r="A12212" s="71">
        <v>3666</v>
      </c>
      <c r="B12212" s="70" t="s">
        <v>11494</v>
      </c>
      <c r="C12212" s="71" t="s">
        <v>14</v>
      </c>
      <c r="D12212" s="72">
        <v>3.88</v>
      </c>
    </row>
    <row r="12213" spans="1:4" x14ac:dyDescent="0.25">
      <c r="A12213" s="71">
        <v>3662</v>
      </c>
      <c r="B12213" s="70" t="s">
        <v>11495</v>
      </c>
      <c r="C12213" s="71" t="s">
        <v>14</v>
      </c>
      <c r="D12213" s="72">
        <v>10.11</v>
      </c>
    </row>
    <row r="12214" spans="1:4" x14ac:dyDescent="0.25">
      <c r="A12214" s="71">
        <v>3658</v>
      </c>
      <c r="B12214" s="70" t="s">
        <v>11496</v>
      </c>
      <c r="C12214" s="71" t="s">
        <v>14</v>
      </c>
      <c r="D12214" s="72">
        <v>19.16</v>
      </c>
    </row>
    <row r="12215" spans="1:4" x14ac:dyDescent="0.25">
      <c r="A12215" s="71">
        <v>42696</v>
      </c>
      <c r="B12215" s="70" t="s">
        <v>11497</v>
      </c>
      <c r="C12215" s="71" t="s">
        <v>14</v>
      </c>
      <c r="D12215" s="72">
        <v>151.94</v>
      </c>
    </row>
    <row r="12216" spans="1:4" x14ac:dyDescent="0.25">
      <c r="A12216" s="71">
        <v>39875</v>
      </c>
      <c r="B12216" s="70" t="s">
        <v>11498</v>
      </c>
      <c r="C12216" s="71" t="s">
        <v>14</v>
      </c>
      <c r="D12216" s="72"/>
    </row>
    <row r="12217" spans="1:4" x14ac:dyDescent="0.25">
      <c r="A12217" s="71">
        <v>39876</v>
      </c>
      <c r="B12217" s="70" t="s">
        <v>11499</v>
      </c>
      <c r="C12217" s="71" t="s">
        <v>14</v>
      </c>
      <c r="D12217" s="72"/>
    </row>
    <row r="12218" spans="1:4" x14ac:dyDescent="0.25">
      <c r="A12218" s="71">
        <v>39877</v>
      </c>
      <c r="B12218" s="70" t="s">
        <v>11500</v>
      </c>
      <c r="C12218" s="71" t="s">
        <v>14</v>
      </c>
      <c r="D12218" s="72"/>
    </row>
    <row r="12219" spans="1:4" x14ac:dyDescent="0.25">
      <c r="A12219" s="71">
        <v>39878</v>
      </c>
      <c r="B12219" s="70" t="s">
        <v>11501</v>
      </c>
      <c r="C12219" s="71" t="s">
        <v>14</v>
      </c>
      <c r="D12219" s="72"/>
    </row>
    <row r="12220" spans="1:4" x14ac:dyDescent="0.25">
      <c r="A12220" s="71">
        <v>39872</v>
      </c>
      <c r="B12220" s="70" t="s">
        <v>11502</v>
      </c>
      <c r="C12220" s="71" t="s">
        <v>14</v>
      </c>
      <c r="D12220" s="72"/>
    </row>
    <row r="12221" spans="1:4" x14ac:dyDescent="0.25">
      <c r="A12221" s="71">
        <v>39873</v>
      </c>
      <c r="B12221" s="70" t="s">
        <v>11503</v>
      </c>
      <c r="C12221" s="71" t="s">
        <v>14</v>
      </c>
      <c r="D12221" s="72"/>
    </row>
    <row r="12222" spans="1:4" x14ac:dyDescent="0.25">
      <c r="A12222" s="71">
        <v>39874</v>
      </c>
      <c r="B12222" s="70" t="s">
        <v>11504</v>
      </c>
      <c r="C12222" s="71" t="s">
        <v>14</v>
      </c>
      <c r="D12222" s="72"/>
    </row>
    <row r="12223" spans="1:4" x14ac:dyDescent="0.25">
      <c r="A12223" s="71">
        <v>3674</v>
      </c>
      <c r="B12223" s="70" t="s">
        <v>11505</v>
      </c>
      <c r="C12223" s="71" t="s">
        <v>16</v>
      </c>
      <c r="D12223" s="72"/>
    </row>
    <row r="12224" spans="1:4" x14ac:dyDescent="0.25">
      <c r="A12224" s="71">
        <v>3681</v>
      </c>
      <c r="B12224" s="70" t="s">
        <v>11506</v>
      </c>
      <c r="C12224" s="71" t="s">
        <v>16</v>
      </c>
      <c r="D12224" s="72"/>
    </row>
    <row r="12225" spans="1:4" x14ac:dyDescent="0.25">
      <c r="A12225" s="71">
        <v>3676</v>
      </c>
      <c r="B12225" s="70" t="s">
        <v>11507</v>
      </c>
      <c r="C12225" s="71" t="s">
        <v>16</v>
      </c>
      <c r="D12225" s="72"/>
    </row>
    <row r="12226" spans="1:4" x14ac:dyDescent="0.25">
      <c r="A12226" s="71">
        <v>3679</v>
      </c>
      <c r="B12226" s="70" t="s">
        <v>11508</v>
      </c>
      <c r="C12226" s="71" t="s">
        <v>16</v>
      </c>
      <c r="D12226" s="72"/>
    </row>
    <row r="12227" spans="1:4" x14ac:dyDescent="0.25">
      <c r="A12227" s="71">
        <v>3672</v>
      </c>
      <c r="B12227" s="70" t="s">
        <v>11509</v>
      </c>
      <c r="C12227" s="71" t="s">
        <v>16</v>
      </c>
      <c r="D12227" s="72"/>
    </row>
    <row r="12228" spans="1:4" x14ac:dyDescent="0.25">
      <c r="A12228" s="71">
        <v>3671</v>
      </c>
      <c r="B12228" s="70" t="s">
        <v>11510</v>
      </c>
      <c r="C12228" s="71" t="s">
        <v>16</v>
      </c>
      <c r="D12228" s="72"/>
    </row>
    <row r="12229" spans="1:4" x14ac:dyDescent="0.25">
      <c r="A12229" s="71">
        <v>3673</v>
      </c>
      <c r="B12229" s="70" t="s">
        <v>11511</v>
      </c>
      <c r="C12229" s="71" t="s">
        <v>16</v>
      </c>
      <c r="D12229" s="72"/>
    </row>
    <row r="12230" spans="1:4" x14ac:dyDescent="0.25">
      <c r="A12230" s="71">
        <v>38394</v>
      </c>
      <c r="B12230" s="70" t="s">
        <v>11512</v>
      </c>
      <c r="C12230" s="71" t="s">
        <v>14</v>
      </c>
      <c r="D12230" s="72">
        <v>168.61</v>
      </c>
    </row>
    <row r="12231" spans="1:4" x14ac:dyDescent="0.25">
      <c r="A12231" s="71">
        <v>3729</v>
      </c>
      <c r="B12231" s="70" t="s">
        <v>11513</v>
      </c>
      <c r="C12231" s="71" t="s">
        <v>14</v>
      </c>
      <c r="D12231" s="72">
        <v>136.57</v>
      </c>
    </row>
    <row r="12232" spans="1:4" x14ac:dyDescent="0.25">
      <c r="A12232" s="71">
        <v>39357</v>
      </c>
      <c r="B12232" s="70" t="s">
        <v>11514</v>
      </c>
      <c r="C12232" s="71" t="s">
        <v>14</v>
      </c>
      <c r="D12232" s="72"/>
    </row>
    <row r="12233" spans="1:4" x14ac:dyDescent="0.25">
      <c r="A12233" s="71">
        <v>39358</v>
      </c>
      <c r="B12233" s="70" t="s">
        <v>11515</v>
      </c>
      <c r="C12233" s="71" t="s">
        <v>14</v>
      </c>
      <c r="D12233" s="72"/>
    </row>
    <row r="12234" spans="1:4" x14ac:dyDescent="0.25">
      <c r="A12234" s="71">
        <v>39355</v>
      </c>
      <c r="B12234" s="70" t="s">
        <v>11516</v>
      </c>
      <c r="C12234" s="71" t="s">
        <v>14</v>
      </c>
      <c r="D12234" s="72"/>
    </row>
    <row r="12235" spans="1:4" x14ac:dyDescent="0.25">
      <c r="A12235" s="71">
        <v>39356</v>
      </c>
      <c r="B12235" s="70" t="s">
        <v>11517</v>
      </c>
      <c r="C12235" s="71" t="s">
        <v>14</v>
      </c>
      <c r="D12235" s="72"/>
    </row>
    <row r="12236" spans="1:4" x14ac:dyDescent="0.25">
      <c r="A12236" s="71">
        <v>39353</v>
      </c>
      <c r="B12236" s="70" t="s">
        <v>19669</v>
      </c>
      <c r="C12236" s="71" t="s">
        <v>14</v>
      </c>
      <c r="D12236" s="72"/>
    </row>
    <row r="12237" spans="1:4" x14ac:dyDescent="0.25">
      <c r="A12237" s="71">
        <v>39354</v>
      </c>
      <c r="B12237" s="70" t="s">
        <v>19670</v>
      </c>
      <c r="C12237" s="71" t="s">
        <v>14</v>
      </c>
      <c r="D12237" s="72"/>
    </row>
    <row r="12238" spans="1:4" x14ac:dyDescent="0.25">
      <c r="A12238" s="71">
        <v>39398</v>
      </c>
      <c r="B12238" s="70" t="s">
        <v>11518</v>
      </c>
      <c r="C12238" s="71" t="s">
        <v>14</v>
      </c>
      <c r="D12238" s="72">
        <v>66.430000000000007</v>
      </c>
    </row>
    <row r="12239" spans="1:4" x14ac:dyDescent="0.25">
      <c r="A12239" s="71">
        <v>13343</v>
      </c>
      <c r="B12239" s="70" t="s">
        <v>11519</v>
      </c>
      <c r="C12239" s="71" t="s">
        <v>14</v>
      </c>
      <c r="D12239" s="72">
        <v>51.52</v>
      </c>
    </row>
    <row r="12240" spans="1:4" x14ac:dyDescent="0.25">
      <c r="A12240" s="71">
        <v>12118</v>
      </c>
      <c r="B12240" s="70" t="s">
        <v>11520</v>
      </c>
      <c r="C12240" s="71" t="s">
        <v>14</v>
      </c>
      <c r="D12240" s="72">
        <v>19.690000000000001</v>
      </c>
    </row>
    <row r="12241" spans="1:4" x14ac:dyDescent="0.25">
      <c r="A12241" s="71">
        <v>39482</v>
      </c>
      <c r="B12241" s="70" t="s">
        <v>11521</v>
      </c>
      <c r="C12241" s="71" t="s">
        <v>14</v>
      </c>
      <c r="D12241" s="72">
        <v>790.17</v>
      </c>
    </row>
    <row r="12242" spans="1:4" x14ac:dyDescent="0.25">
      <c r="A12242" s="71">
        <v>39486</v>
      </c>
      <c r="B12242" s="70" t="s">
        <v>11522</v>
      </c>
      <c r="C12242" s="71" t="s">
        <v>14</v>
      </c>
      <c r="D12242" s="72">
        <v>644.88</v>
      </c>
    </row>
    <row r="12243" spans="1:4" x14ac:dyDescent="0.25">
      <c r="A12243" s="71">
        <v>39484</v>
      </c>
      <c r="B12243" s="70" t="s">
        <v>11523</v>
      </c>
      <c r="C12243" s="71" t="s">
        <v>14</v>
      </c>
      <c r="D12243" s="72">
        <v>790.17</v>
      </c>
    </row>
    <row r="12244" spans="1:4" x14ac:dyDescent="0.25">
      <c r="A12244" s="71">
        <v>39488</v>
      </c>
      <c r="B12244" s="70" t="s">
        <v>11524</v>
      </c>
      <c r="C12244" s="71" t="s">
        <v>14</v>
      </c>
      <c r="D12244" s="72">
        <v>655.44</v>
      </c>
    </row>
    <row r="12245" spans="1:4" x14ac:dyDescent="0.25">
      <c r="A12245" s="71">
        <v>39485</v>
      </c>
      <c r="B12245" s="70" t="s">
        <v>11525</v>
      </c>
      <c r="C12245" s="71" t="s">
        <v>14</v>
      </c>
      <c r="D12245" s="72">
        <v>790.17</v>
      </c>
    </row>
    <row r="12246" spans="1:4" x14ac:dyDescent="0.25">
      <c r="A12246" s="71">
        <v>39489</v>
      </c>
      <c r="B12246" s="70" t="s">
        <v>11526</v>
      </c>
      <c r="C12246" s="71" t="s">
        <v>14</v>
      </c>
      <c r="D12246" s="72">
        <v>666.56</v>
      </c>
    </row>
    <row r="12247" spans="1:4" x14ac:dyDescent="0.25">
      <c r="A12247" s="71">
        <v>39490</v>
      </c>
      <c r="B12247" s="70" t="s">
        <v>11527</v>
      </c>
      <c r="C12247" s="71" t="s">
        <v>14</v>
      </c>
      <c r="D12247" s="72">
        <v>993.25</v>
      </c>
    </row>
    <row r="12248" spans="1:4" x14ac:dyDescent="0.25">
      <c r="A12248" s="71">
        <v>39494</v>
      </c>
      <c r="B12248" s="70" t="s">
        <v>11528</v>
      </c>
      <c r="C12248" s="71" t="s">
        <v>14</v>
      </c>
      <c r="D12248" s="72">
        <v>713.24</v>
      </c>
    </row>
    <row r="12249" spans="1:4" x14ac:dyDescent="0.25">
      <c r="A12249" s="71">
        <v>39495</v>
      </c>
      <c r="B12249" s="70" t="s">
        <v>11529</v>
      </c>
      <c r="C12249" s="71" t="s">
        <v>14</v>
      </c>
      <c r="D12249" s="72">
        <v>803.73</v>
      </c>
    </row>
    <row r="12250" spans="1:4" x14ac:dyDescent="0.25">
      <c r="A12250" s="71">
        <v>39496</v>
      </c>
      <c r="B12250" s="70" t="s">
        <v>11530</v>
      </c>
      <c r="C12250" s="71" t="s">
        <v>14</v>
      </c>
      <c r="D12250" s="72">
        <v>884.1</v>
      </c>
    </row>
    <row r="12251" spans="1:4" x14ac:dyDescent="0.25">
      <c r="A12251" s="71">
        <v>39492</v>
      </c>
      <c r="B12251" s="70" t="s">
        <v>11531</v>
      </c>
      <c r="C12251" s="71" t="s">
        <v>14</v>
      </c>
      <c r="D12251" s="72">
        <v>1023.54</v>
      </c>
    </row>
    <row r="12252" spans="1:4" x14ac:dyDescent="0.25">
      <c r="A12252" s="71">
        <v>39497</v>
      </c>
      <c r="B12252" s="70" t="s">
        <v>11532</v>
      </c>
      <c r="C12252" s="71" t="s">
        <v>14</v>
      </c>
      <c r="D12252" s="72">
        <v>924.53</v>
      </c>
    </row>
    <row r="12253" spans="1:4" x14ac:dyDescent="0.25">
      <c r="A12253" s="71">
        <v>39493</v>
      </c>
      <c r="B12253" s="70" t="s">
        <v>11533</v>
      </c>
      <c r="C12253" s="71" t="s">
        <v>14</v>
      </c>
      <c r="D12253" s="72">
        <v>1097.8499999999999</v>
      </c>
    </row>
    <row r="12254" spans="1:4" x14ac:dyDescent="0.25">
      <c r="A12254" s="71">
        <v>43628</v>
      </c>
      <c r="B12254" s="70" t="s">
        <v>11534</v>
      </c>
      <c r="C12254" s="71" t="s">
        <v>14</v>
      </c>
      <c r="D12254" s="72">
        <v>1164.46</v>
      </c>
    </row>
    <row r="12255" spans="1:4" x14ac:dyDescent="0.25">
      <c r="A12255" s="71">
        <v>39500</v>
      </c>
      <c r="B12255" s="70" t="s">
        <v>11535</v>
      </c>
      <c r="C12255" s="71" t="s">
        <v>14</v>
      </c>
      <c r="D12255" s="72">
        <v>1197.8399999999999</v>
      </c>
    </row>
    <row r="12256" spans="1:4" x14ac:dyDescent="0.25">
      <c r="A12256" s="71">
        <v>39498</v>
      </c>
      <c r="B12256" s="70" t="s">
        <v>11536</v>
      </c>
      <c r="C12256" s="71" t="s">
        <v>14</v>
      </c>
      <c r="D12256" s="72">
        <v>1477.34</v>
      </c>
    </row>
    <row r="12257" spans="1:4" x14ac:dyDescent="0.25">
      <c r="A12257" s="71">
        <v>43621</v>
      </c>
      <c r="B12257" s="70" t="s">
        <v>11537</v>
      </c>
      <c r="C12257" s="71" t="s">
        <v>14</v>
      </c>
      <c r="D12257" s="72">
        <v>1237.24</v>
      </c>
    </row>
    <row r="12258" spans="1:4" x14ac:dyDescent="0.25">
      <c r="A12258" s="71">
        <v>39501</v>
      </c>
      <c r="B12258" s="70" t="s">
        <v>11538</v>
      </c>
      <c r="C12258" s="71" t="s">
        <v>14</v>
      </c>
      <c r="D12258" s="72">
        <v>1230.28</v>
      </c>
    </row>
    <row r="12259" spans="1:4" x14ac:dyDescent="0.25">
      <c r="A12259" s="71">
        <v>39499</v>
      </c>
      <c r="B12259" s="70" t="s">
        <v>11539</v>
      </c>
      <c r="C12259" s="71" t="s">
        <v>14</v>
      </c>
      <c r="D12259" s="72">
        <v>1498.31</v>
      </c>
    </row>
    <row r="12260" spans="1:4" x14ac:dyDescent="0.25">
      <c r="A12260" s="71">
        <v>3733</v>
      </c>
      <c r="B12260" s="70" t="s">
        <v>11540</v>
      </c>
      <c r="C12260" s="71" t="s">
        <v>37</v>
      </c>
      <c r="D12260" s="72">
        <v>99.44</v>
      </c>
    </row>
    <row r="12261" spans="1:4" x14ac:dyDescent="0.25">
      <c r="A12261" s="71">
        <v>3731</v>
      </c>
      <c r="B12261" s="70" t="s">
        <v>11541</v>
      </c>
      <c r="C12261" s="71" t="s">
        <v>37</v>
      </c>
      <c r="D12261" s="72">
        <v>88.97</v>
      </c>
    </row>
    <row r="12262" spans="1:4" x14ac:dyDescent="0.25">
      <c r="A12262" s="71">
        <v>38137</v>
      </c>
      <c r="B12262" s="70" t="s">
        <v>11542</v>
      </c>
      <c r="C12262" s="71" t="s">
        <v>37</v>
      </c>
      <c r="D12262" s="72">
        <v>106.42</v>
      </c>
    </row>
    <row r="12263" spans="1:4" x14ac:dyDescent="0.25">
      <c r="A12263" s="71">
        <v>38138</v>
      </c>
      <c r="B12263" s="70" t="s">
        <v>11543</v>
      </c>
      <c r="C12263" s="71" t="s">
        <v>37</v>
      </c>
      <c r="D12263" s="72">
        <v>110.49</v>
      </c>
    </row>
    <row r="12264" spans="1:4" x14ac:dyDescent="0.25">
      <c r="A12264" s="71">
        <v>3745</v>
      </c>
      <c r="B12264" s="70" t="s">
        <v>11544</v>
      </c>
      <c r="C12264" s="71" t="s">
        <v>37</v>
      </c>
      <c r="D12264" s="72">
        <v>60.69</v>
      </c>
    </row>
    <row r="12265" spans="1:4" x14ac:dyDescent="0.25">
      <c r="A12265" s="71">
        <v>3736</v>
      </c>
      <c r="B12265" s="70" t="s">
        <v>11545</v>
      </c>
      <c r="C12265" s="71" t="s">
        <v>37</v>
      </c>
      <c r="D12265" s="72">
        <v>54</v>
      </c>
    </row>
    <row r="12266" spans="1:4" x14ac:dyDescent="0.25">
      <c r="A12266" s="71">
        <v>3741</v>
      </c>
      <c r="B12266" s="70" t="s">
        <v>11546</v>
      </c>
      <c r="C12266" s="71" t="s">
        <v>37</v>
      </c>
      <c r="D12266" s="72">
        <v>56.29</v>
      </c>
    </row>
    <row r="12267" spans="1:4" x14ac:dyDescent="0.25">
      <c r="A12267" s="71">
        <v>3747</v>
      </c>
      <c r="B12267" s="70" t="s">
        <v>11547</v>
      </c>
      <c r="C12267" s="71" t="s">
        <v>37</v>
      </c>
      <c r="D12267" s="72">
        <v>61.74</v>
      </c>
    </row>
    <row r="12268" spans="1:4" x14ac:dyDescent="0.25">
      <c r="A12268" s="71">
        <v>3743</v>
      </c>
      <c r="B12268" s="70" t="s">
        <v>11548</v>
      </c>
      <c r="C12268" s="71" t="s">
        <v>37</v>
      </c>
      <c r="D12268" s="72">
        <v>56.09</v>
      </c>
    </row>
    <row r="12269" spans="1:4" x14ac:dyDescent="0.25">
      <c r="A12269" s="71">
        <v>3744</v>
      </c>
      <c r="B12269" s="70" t="s">
        <v>11549</v>
      </c>
      <c r="C12269" s="71" t="s">
        <v>37</v>
      </c>
      <c r="D12269" s="72">
        <v>61.74</v>
      </c>
    </row>
    <row r="12270" spans="1:4" x14ac:dyDescent="0.25">
      <c r="A12270" s="71">
        <v>3739</v>
      </c>
      <c r="B12270" s="70" t="s">
        <v>11550</v>
      </c>
      <c r="C12270" s="71" t="s">
        <v>37</v>
      </c>
      <c r="D12270" s="72">
        <v>64.88</v>
      </c>
    </row>
    <row r="12271" spans="1:4" x14ac:dyDescent="0.25">
      <c r="A12271" s="71">
        <v>3737</v>
      </c>
      <c r="B12271" s="70" t="s">
        <v>11551</v>
      </c>
      <c r="C12271" s="71" t="s">
        <v>37</v>
      </c>
      <c r="D12271" s="72">
        <v>68.02</v>
      </c>
    </row>
    <row r="12272" spans="1:4" x14ac:dyDescent="0.25">
      <c r="A12272" s="71">
        <v>3738</v>
      </c>
      <c r="B12272" s="70" t="s">
        <v>11552</v>
      </c>
      <c r="C12272" s="71" t="s">
        <v>37</v>
      </c>
      <c r="D12272" s="72">
        <v>78.48</v>
      </c>
    </row>
    <row r="12273" spans="1:4" x14ac:dyDescent="0.25">
      <c r="A12273" s="71">
        <v>11649</v>
      </c>
      <c r="B12273" s="70" t="s">
        <v>11553</v>
      </c>
      <c r="C12273" s="71" t="s">
        <v>14</v>
      </c>
      <c r="D12273" s="72">
        <v>447.9</v>
      </c>
    </row>
    <row r="12274" spans="1:4" x14ac:dyDescent="0.25">
      <c r="A12274" s="71">
        <v>11650</v>
      </c>
      <c r="B12274" s="70" t="s">
        <v>11554</v>
      </c>
      <c r="C12274" s="71" t="s">
        <v>14</v>
      </c>
      <c r="D12274" s="72">
        <v>763.43</v>
      </c>
    </row>
    <row r="12275" spans="1:4" x14ac:dyDescent="0.25">
      <c r="A12275" s="71">
        <v>3742</v>
      </c>
      <c r="B12275" s="70" t="s">
        <v>11555</v>
      </c>
      <c r="C12275" s="71" t="s">
        <v>37</v>
      </c>
      <c r="D12275" s="72">
        <v>81.41</v>
      </c>
    </row>
    <row r="12276" spans="1:4" x14ac:dyDescent="0.25">
      <c r="A12276" s="71">
        <v>3746</v>
      </c>
      <c r="B12276" s="70" t="s">
        <v>11556</v>
      </c>
      <c r="C12276" s="71" t="s">
        <v>37</v>
      </c>
      <c r="D12276" s="72">
        <v>95.06</v>
      </c>
    </row>
    <row r="12277" spans="1:4" x14ac:dyDescent="0.25">
      <c r="A12277" s="71">
        <v>21106</v>
      </c>
      <c r="B12277" s="70" t="s">
        <v>11557</v>
      </c>
      <c r="C12277" s="71" t="s">
        <v>66</v>
      </c>
      <c r="D12277" s="72"/>
    </row>
    <row r="12278" spans="1:4" x14ac:dyDescent="0.25">
      <c r="A12278" s="71">
        <v>38194</v>
      </c>
      <c r="B12278" s="70" t="s">
        <v>11558</v>
      </c>
      <c r="C12278" s="71" t="s">
        <v>14</v>
      </c>
      <c r="D12278" s="72">
        <v>4.82</v>
      </c>
    </row>
    <row r="12279" spans="1:4" x14ac:dyDescent="0.25">
      <c r="A12279" s="71">
        <v>38193</v>
      </c>
      <c r="B12279" s="70" t="s">
        <v>11559</v>
      </c>
      <c r="C12279" s="71" t="s">
        <v>14</v>
      </c>
      <c r="D12279" s="72">
        <v>4.1900000000000004</v>
      </c>
    </row>
    <row r="12280" spans="1:4" x14ac:dyDescent="0.25">
      <c r="A12280" s="71">
        <v>39388</v>
      </c>
      <c r="B12280" s="70" t="s">
        <v>11560</v>
      </c>
      <c r="C12280" s="71" t="s">
        <v>14</v>
      </c>
      <c r="D12280" s="72">
        <v>5.92</v>
      </c>
    </row>
    <row r="12281" spans="1:4" x14ac:dyDescent="0.25">
      <c r="A12281" s="71">
        <v>39387</v>
      </c>
      <c r="B12281" s="70" t="s">
        <v>11561</v>
      </c>
      <c r="C12281" s="71" t="s">
        <v>14</v>
      </c>
      <c r="D12281" s="72">
        <v>9.24</v>
      </c>
    </row>
    <row r="12282" spans="1:4" x14ac:dyDescent="0.25">
      <c r="A12282" s="71">
        <v>39386</v>
      </c>
      <c r="B12282" s="70" t="s">
        <v>11562</v>
      </c>
      <c r="C12282" s="71" t="s">
        <v>14</v>
      </c>
      <c r="D12282" s="72">
        <v>6.44</v>
      </c>
    </row>
    <row r="12283" spans="1:4" x14ac:dyDescent="0.25">
      <c r="A12283" s="71">
        <v>45229</v>
      </c>
      <c r="B12283" s="70" t="s">
        <v>19671</v>
      </c>
      <c r="C12283" s="71" t="s">
        <v>14</v>
      </c>
      <c r="D12283" s="72">
        <v>3.37</v>
      </c>
    </row>
    <row r="12284" spans="1:4" x14ac:dyDescent="0.25">
      <c r="A12284" s="71">
        <v>746</v>
      </c>
      <c r="B12284" s="70" t="s">
        <v>11563</v>
      </c>
      <c r="C12284" s="71" t="s">
        <v>14</v>
      </c>
      <c r="D12284" s="72">
        <v>2069.3200000000002</v>
      </c>
    </row>
    <row r="12285" spans="1:4" x14ac:dyDescent="0.25">
      <c r="A12285" s="71">
        <v>20269</v>
      </c>
      <c r="B12285" s="70" t="s">
        <v>11564</v>
      </c>
      <c r="C12285" s="71" t="s">
        <v>14</v>
      </c>
      <c r="D12285" s="72">
        <v>104.46</v>
      </c>
    </row>
    <row r="12286" spans="1:4" x14ac:dyDescent="0.25">
      <c r="A12286" s="71">
        <v>20270</v>
      </c>
      <c r="B12286" s="70" t="s">
        <v>11565</v>
      </c>
      <c r="C12286" s="71" t="s">
        <v>14</v>
      </c>
      <c r="D12286" s="72">
        <v>115.42</v>
      </c>
    </row>
    <row r="12287" spans="1:4" x14ac:dyDescent="0.25">
      <c r="A12287" s="71">
        <v>11696</v>
      </c>
      <c r="B12287" s="70" t="s">
        <v>11566</v>
      </c>
      <c r="C12287" s="71" t="s">
        <v>14</v>
      </c>
      <c r="D12287" s="72">
        <v>184.77</v>
      </c>
    </row>
    <row r="12288" spans="1:4" x14ac:dyDescent="0.25">
      <c r="A12288" s="71">
        <v>10427</v>
      </c>
      <c r="B12288" s="70" t="s">
        <v>11567</v>
      </c>
      <c r="C12288" s="71" t="s">
        <v>14</v>
      </c>
      <c r="D12288" s="72">
        <v>517.05999999999995</v>
      </c>
    </row>
    <row r="12289" spans="1:4" x14ac:dyDescent="0.25">
      <c r="A12289" s="71">
        <v>10428</v>
      </c>
      <c r="B12289" s="70" t="s">
        <v>11568</v>
      </c>
      <c r="C12289" s="71" t="s">
        <v>14</v>
      </c>
      <c r="D12289" s="72">
        <v>532.73</v>
      </c>
    </row>
    <row r="12290" spans="1:4" x14ac:dyDescent="0.25">
      <c r="A12290" s="71">
        <v>36521</v>
      </c>
      <c r="B12290" s="70" t="s">
        <v>11569</v>
      </c>
      <c r="C12290" s="71" t="s">
        <v>14</v>
      </c>
      <c r="D12290" s="72">
        <v>166.22</v>
      </c>
    </row>
    <row r="12291" spans="1:4" x14ac:dyDescent="0.25">
      <c r="A12291" s="71">
        <v>36794</v>
      </c>
      <c r="B12291" s="70" t="s">
        <v>11570</v>
      </c>
      <c r="C12291" s="71" t="s">
        <v>14</v>
      </c>
      <c r="D12291" s="72">
        <v>176.95</v>
      </c>
    </row>
    <row r="12292" spans="1:4" x14ac:dyDescent="0.25">
      <c r="A12292" s="71">
        <v>10426</v>
      </c>
      <c r="B12292" s="70" t="s">
        <v>11571</v>
      </c>
      <c r="C12292" s="71" t="s">
        <v>14</v>
      </c>
      <c r="D12292" s="72">
        <v>198.15</v>
      </c>
    </row>
    <row r="12293" spans="1:4" x14ac:dyDescent="0.25">
      <c r="A12293" s="71">
        <v>10425</v>
      </c>
      <c r="B12293" s="70" t="s">
        <v>11572</v>
      </c>
      <c r="C12293" s="71" t="s">
        <v>14</v>
      </c>
      <c r="D12293" s="72">
        <v>100.52</v>
      </c>
    </row>
    <row r="12294" spans="1:4" x14ac:dyDescent="0.25">
      <c r="A12294" s="71">
        <v>10431</v>
      </c>
      <c r="B12294" s="70" t="s">
        <v>11573</v>
      </c>
      <c r="C12294" s="71" t="s">
        <v>14</v>
      </c>
      <c r="D12294" s="72">
        <v>344.16</v>
      </c>
    </row>
    <row r="12295" spans="1:4" x14ac:dyDescent="0.25">
      <c r="A12295" s="71">
        <v>10429</v>
      </c>
      <c r="B12295" s="70" t="s">
        <v>11574</v>
      </c>
      <c r="C12295" s="71" t="s">
        <v>14</v>
      </c>
      <c r="D12295" s="72">
        <v>169.78</v>
      </c>
    </row>
    <row r="12296" spans="1:4" x14ac:dyDescent="0.25">
      <c r="A12296" s="71">
        <v>10853</v>
      </c>
      <c r="B12296" s="70" t="s">
        <v>11575</v>
      </c>
      <c r="C12296" s="71" t="s">
        <v>14</v>
      </c>
      <c r="D12296" s="72">
        <v>103.66</v>
      </c>
    </row>
    <row r="12297" spans="1:4" x14ac:dyDescent="0.25">
      <c r="A12297" s="71">
        <v>5093</v>
      </c>
      <c r="B12297" s="70" t="s">
        <v>11576</v>
      </c>
      <c r="C12297" s="71" t="s">
        <v>9488</v>
      </c>
      <c r="D12297" s="72">
        <v>20.239999999999998</v>
      </c>
    </row>
    <row r="12298" spans="1:4" x14ac:dyDescent="0.25">
      <c r="A12298" s="71">
        <v>45254</v>
      </c>
      <c r="B12298" s="70" t="s">
        <v>19672</v>
      </c>
      <c r="C12298" s="71" t="s">
        <v>14</v>
      </c>
      <c r="D12298" s="72">
        <v>27.01</v>
      </c>
    </row>
    <row r="12299" spans="1:4" x14ac:dyDescent="0.25">
      <c r="A12299" s="71">
        <v>45253</v>
      </c>
      <c r="B12299" s="70" t="s">
        <v>19673</v>
      </c>
      <c r="C12299" s="71" t="s">
        <v>14</v>
      </c>
      <c r="D12299" s="72">
        <v>35.01</v>
      </c>
    </row>
    <row r="12300" spans="1:4" x14ac:dyDescent="0.25">
      <c r="A12300" s="71">
        <v>44331</v>
      </c>
      <c r="B12300" s="70" t="s">
        <v>11577</v>
      </c>
      <c r="C12300" s="71" t="s">
        <v>198</v>
      </c>
      <c r="D12300" s="72">
        <v>45.52</v>
      </c>
    </row>
    <row r="12301" spans="1:4" x14ac:dyDescent="0.25">
      <c r="A12301" s="71">
        <v>37768</v>
      </c>
      <c r="B12301" s="70" t="s">
        <v>11578</v>
      </c>
      <c r="C12301" s="71" t="s">
        <v>14</v>
      </c>
      <c r="D12301" s="72"/>
    </row>
    <row r="12302" spans="1:4" x14ac:dyDescent="0.25">
      <c r="A12302" s="71">
        <v>37773</v>
      </c>
      <c r="B12302" s="70" t="s">
        <v>11579</v>
      </c>
      <c r="C12302" s="71" t="s">
        <v>14</v>
      </c>
      <c r="D12302" s="72"/>
    </row>
    <row r="12303" spans="1:4" x14ac:dyDescent="0.25">
      <c r="A12303" s="71">
        <v>37769</v>
      </c>
      <c r="B12303" s="70" t="s">
        <v>11580</v>
      </c>
      <c r="C12303" s="71" t="s">
        <v>14</v>
      </c>
      <c r="D12303" s="72"/>
    </row>
    <row r="12304" spans="1:4" x14ac:dyDescent="0.25">
      <c r="A12304" s="71">
        <v>37770</v>
      </c>
      <c r="B12304" s="70" t="s">
        <v>11581</v>
      </c>
      <c r="C12304" s="71" t="s">
        <v>14</v>
      </c>
      <c r="D12304" s="72"/>
    </row>
    <row r="12305" spans="1:4" x14ac:dyDescent="0.25">
      <c r="A12305" s="71">
        <v>38382</v>
      </c>
      <c r="B12305" s="70" t="s">
        <v>11582</v>
      </c>
      <c r="C12305" s="71" t="s">
        <v>14</v>
      </c>
      <c r="D12305" s="72">
        <v>19.350000000000001</v>
      </c>
    </row>
    <row r="12306" spans="1:4" x14ac:dyDescent="0.25">
      <c r="A12306" s="71">
        <v>38383</v>
      </c>
      <c r="B12306" s="70" t="s">
        <v>11583</v>
      </c>
      <c r="C12306" s="71" t="s">
        <v>14</v>
      </c>
      <c r="D12306" s="72">
        <v>3.08</v>
      </c>
    </row>
    <row r="12307" spans="1:4" x14ac:dyDescent="0.25">
      <c r="A12307" s="71">
        <v>3768</v>
      </c>
      <c r="B12307" s="70" t="s">
        <v>11584</v>
      </c>
      <c r="C12307" s="71" t="s">
        <v>14</v>
      </c>
      <c r="D12307" s="72">
        <v>3.63</v>
      </c>
    </row>
    <row r="12308" spans="1:4" x14ac:dyDescent="0.25">
      <c r="A12308" s="71">
        <v>3767</v>
      </c>
      <c r="B12308" s="70" t="s">
        <v>11585</v>
      </c>
      <c r="C12308" s="71" t="s">
        <v>14</v>
      </c>
      <c r="D12308" s="72">
        <v>1.21</v>
      </c>
    </row>
    <row r="12309" spans="1:4" x14ac:dyDescent="0.25">
      <c r="A12309" s="71">
        <v>13192</v>
      </c>
      <c r="B12309" s="70" t="s">
        <v>11586</v>
      </c>
      <c r="C12309" s="71" t="s">
        <v>14</v>
      </c>
      <c r="D12309" s="72">
        <v>6476.99</v>
      </c>
    </row>
    <row r="12310" spans="1:4" x14ac:dyDescent="0.25">
      <c r="A12310" s="71">
        <v>38413</v>
      </c>
      <c r="B12310" s="70" t="s">
        <v>11587</v>
      </c>
      <c r="C12310" s="71" t="s">
        <v>14</v>
      </c>
      <c r="D12310" s="72">
        <v>1071.2</v>
      </c>
    </row>
    <row r="12311" spans="1:4" x14ac:dyDescent="0.25">
      <c r="A12311" s="71">
        <v>42440</v>
      </c>
      <c r="B12311" s="70" t="s">
        <v>11588</v>
      </c>
      <c r="C12311" s="71" t="s">
        <v>14</v>
      </c>
      <c r="D12311" s="72"/>
    </row>
    <row r="12312" spans="1:4" x14ac:dyDescent="0.25">
      <c r="A12312" s="71">
        <v>20193</v>
      </c>
      <c r="B12312" s="70" t="s">
        <v>11589</v>
      </c>
      <c r="C12312" s="71" t="s">
        <v>11590</v>
      </c>
      <c r="D12312" s="72">
        <v>27</v>
      </c>
    </row>
    <row r="12313" spans="1:4" x14ac:dyDescent="0.25">
      <c r="A12313" s="71">
        <v>10527</v>
      </c>
      <c r="B12313" s="70" t="s">
        <v>11591</v>
      </c>
      <c r="C12313" s="71" t="s">
        <v>11592</v>
      </c>
      <c r="D12313" s="72">
        <v>36</v>
      </c>
    </row>
    <row r="12314" spans="1:4" x14ac:dyDescent="0.25">
      <c r="A12314" s="71">
        <v>41805</v>
      </c>
      <c r="B12314" s="70" t="s">
        <v>11593</v>
      </c>
      <c r="C12314" s="71" t="s">
        <v>6388</v>
      </c>
      <c r="D12314" s="72">
        <v>1035</v>
      </c>
    </row>
    <row r="12315" spans="1:4" x14ac:dyDescent="0.25">
      <c r="A12315" s="71">
        <v>40271</v>
      </c>
      <c r="B12315" s="70" t="s">
        <v>11594</v>
      </c>
      <c r="C12315" s="71" t="s">
        <v>11595</v>
      </c>
      <c r="D12315" s="72">
        <v>27.55</v>
      </c>
    </row>
    <row r="12316" spans="1:4" x14ac:dyDescent="0.25">
      <c r="A12316" s="71">
        <v>40287</v>
      </c>
      <c r="B12316" s="70" t="s">
        <v>11596</v>
      </c>
      <c r="C12316" s="71" t="s">
        <v>6388</v>
      </c>
      <c r="D12316" s="72">
        <v>10.61</v>
      </c>
    </row>
    <row r="12317" spans="1:4" x14ac:dyDescent="0.25">
      <c r="A12317" s="71">
        <v>4084</v>
      </c>
      <c r="B12317" s="70" t="s">
        <v>11597</v>
      </c>
      <c r="C12317" s="71" t="s">
        <v>44</v>
      </c>
      <c r="D12317" s="72">
        <v>2.16</v>
      </c>
    </row>
    <row r="12318" spans="1:4" x14ac:dyDescent="0.25">
      <c r="A12318" s="71">
        <v>743</v>
      </c>
      <c r="B12318" s="70" t="s">
        <v>11598</v>
      </c>
      <c r="C12318" s="71" t="s">
        <v>44</v>
      </c>
      <c r="D12318" s="72">
        <v>2.16</v>
      </c>
    </row>
    <row r="12319" spans="1:4" x14ac:dyDescent="0.25">
      <c r="A12319" s="71">
        <v>40293</v>
      </c>
      <c r="B12319" s="70" t="s">
        <v>11599</v>
      </c>
      <c r="C12319" s="71" t="s">
        <v>44</v>
      </c>
      <c r="D12319" s="72">
        <v>2.59</v>
      </c>
    </row>
    <row r="12320" spans="1:4" x14ac:dyDescent="0.25">
      <c r="A12320" s="71">
        <v>40294</v>
      </c>
      <c r="B12320" s="70" t="s">
        <v>11600</v>
      </c>
      <c r="C12320" s="71" t="s">
        <v>44</v>
      </c>
      <c r="D12320" s="72">
        <v>2.16</v>
      </c>
    </row>
    <row r="12321" spans="1:4" x14ac:dyDescent="0.25">
      <c r="A12321" s="71">
        <v>4085</v>
      </c>
      <c r="B12321" s="70" t="s">
        <v>11601</v>
      </c>
      <c r="C12321" s="71" t="s">
        <v>44</v>
      </c>
      <c r="D12321" s="72">
        <v>3.02</v>
      </c>
    </row>
    <row r="12322" spans="1:4" x14ac:dyDescent="0.25">
      <c r="A12322" s="71">
        <v>10779</v>
      </c>
      <c r="B12322" s="70" t="s">
        <v>11602</v>
      </c>
      <c r="C12322" s="71" t="s">
        <v>6388</v>
      </c>
      <c r="D12322" s="72"/>
    </row>
    <row r="12323" spans="1:4" x14ac:dyDescent="0.25">
      <c r="A12323" s="71">
        <v>10777</v>
      </c>
      <c r="B12323" s="70" t="s">
        <v>11603</v>
      </c>
      <c r="C12323" s="71" t="s">
        <v>6388</v>
      </c>
      <c r="D12323" s="72"/>
    </row>
    <row r="12324" spans="1:4" x14ac:dyDescent="0.25">
      <c r="A12324" s="71">
        <v>10775</v>
      </c>
      <c r="B12324" s="70" t="s">
        <v>11604</v>
      </c>
      <c r="C12324" s="71" t="s">
        <v>6388</v>
      </c>
      <c r="D12324" s="72"/>
    </row>
    <row r="12325" spans="1:4" x14ac:dyDescent="0.25">
      <c r="A12325" s="71">
        <v>10776</v>
      </c>
      <c r="B12325" s="70" t="s">
        <v>11605</v>
      </c>
      <c r="C12325" s="71" t="s">
        <v>6388</v>
      </c>
      <c r="D12325" s="72"/>
    </row>
    <row r="12326" spans="1:4" x14ac:dyDescent="0.25">
      <c r="A12326" s="71">
        <v>10778</v>
      </c>
      <c r="B12326" s="70" t="s">
        <v>11606</v>
      </c>
      <c r="C12326" s="71" t="s">
        <v>6388</v>
      </c>
      <c r="D12326" s="72"/>
    </row>
    <row r="12327" spans="1:4" x14ac:dyDescent="0.25">
      <c r="A12327" s="71">
        <v>40339</v>
      </c>
      <c r="B12327" s="70" t="s">
        <v>11607</v>
      </c>
      <c r="C12327" s="71" t="s">
        <v>11595</v>
      </c>
      <c r="D12327" s="72">
        <v>9.66</v>
      </c>
    </row>
    <row r="12328" spans="1:4" x14ac:dyDescent="0.25">
      <c r="A12328" s="71">
        <v>10749</v>
      </c>
      <c r="B12328" s="70" t="s">
        <v>11608</v>
      </c>
      <c r="C12328" s="71" t="s">
        <v>11595</v>
      </c>
      <c r="D12328" s="72">
        <v>31.95</v>
      </c>
    </row>
    <row r="12329" spans="1:4" x14ac:dyDescent="0.25">
      <c r="A12329" s="71">
        <v>40290</v>
      </c>
      <c r="B12329" s="70" t="s">
        <v>11609</v>
      </c>
      <c r="C12329" s="71" t="s">
        <v>11595</v>
      </c>
      <c r="D12329" s="72">
        <v>17.28</v>
      </c>
    </row>
    <row r="12330" spans="1:4" x14ac:dyDescent="0.25">
      <c r="A12330" s="71">
        <v>3346</v>
      </c>
      <c r="B12330" s="70" t="s">
        <v>11610</v>
      </c>
      <c r="C12330" s="71" t="s">
        <v>44</v>
      </c>
      <c r="D12330" s="72"/>
    </row>
    <row r="12331" spans="1:4" x14ac:dyDescent="0.25">
      <c r="A12331" s="71">
        <v>3348</v>
      </c>
      <c r="B12331" s="70" t="s">
        <v>11611</v>
      </c>
      <c r="C12331" s="71" t="s">
        <v>44</v>
      </c>
      <c r="D12331" s="72"/>
    </row>
    <row r="12332" spans="1:4" x14ac:dyDescent="0.25">
      <c r="A12332" s="71">
        <v>39833</v>
      </c>
      <c r="B12332" s="70" t="s">
        <v>11612</v>
      </c>
      <c r="C12332" s="71" t="s">
        <v>44</v>
      </c>
      <c r="D12332" s="72"/>
    </row>
    <row r="12333" spans="1:4" x14ac:dyDescent="0.25">
      <c r="A12333" s="71">
        <v>7252</v>
      </c>
      <c r="B12333" s="70" t="s">
        <v>11613</v>
      </c>
      <c r="C12333" s="71" t="s">
        <v>44</v>
      </c>
      <c r="D12333" s="72"/>
    </row>
    <row r="12334" spans="1:4" x14ac:dyDescent="0.25">
      <c r="A12334" s="71">
        <v>7247</v>
      </c>
      <c r="B12334" s="70" t="s">
        <v>11614</v>
      </c>
      <c r="C12334" s="71" t="s">
        <v>44</v>
      </c>
      <c r="D12334" s="72"/>
    </row>
    <row r="12335" spans="1:4" x14ac:dyDescent="0.25">
      <c r="A12335" s="71">
        <v>40291</v>
      </c>
      <c r="B12335" s="70" t="s">
        <v>11615</v>
      </c>
      <c r="C12335" s="71" t="s">
        <v>11595</v>
      </c>
      <c r="D12335" s="72">
        <v>900</v>
      </c>
    </row>
    <row r="12336" spans="1:4" x14ac:dyDescent="0.25">
      <c r="A12336" s="71">
        <v>40275</v>
      </c>
      <c r="B12336" s="70" t="s">
        <v>11616</v>
      </c>
      <c r="C12336" s="71" t="s">
        <v>11595</v>
      </c>
      <c r="D12336" s="72">
        <v>28.8</v>
      </c>
    </row>
    <row r="12337" spans="1:4" x14ac:dyDescent="0.25">
      <c r="A12337" s="71">
        <v>42408</v>
      </c>
      <c r="B12337" s="70" t="s">
        <v>11617</v>
      </c>
      <c r="C12337" s="71" t="s">
        <v>37</v>
      </c>
      <c r="D12337" s="72">
        <v>2.94</v>
      </c>
    </row>
    <row r="12338" spans="1:4" x14ac:dyDescent="0.25">
      <c r="A12338" s="71">
        <v>3777</v>
      </c>
      <c r="B12338" s="70" t="s">
        <v>11618</v>
      </c>
      <c r="C12338" s="71" t="s">
        <v>37</v>
      </c>
      <c r="D12338" s="72">
        <v>2.59</v>
      </c>
    </row>
    <row r="12339" spans="1:4" x14ac:dyDescent="0.25">
      <c r="A12339" s="71">
        <v>44699</v>
      </c>
      <c r="B12339" s="70" t="s">
        <v>11619</v>
      </c>
      <c r="C12339" s="71" t="s">
        <v>66</v>
      </c>
      <c r="D12339" s="72">
        <v>47.59</v>
      </c>
    </row>
    <row r="12340" spans="1:4" x14ac:dyDescent="0.25">
      <c r="A12340" s="71">
        <v>3798</v>
      </c>
      <c r="B12340" s="70" t="s">
        <v>11620</v>
      </c>
      <c r="C12340" s="71" t="s">
        <v>14</v>
      </c>
      <c r="D12340" s="72"/>
    </row>
    <row r="12341" spans="1:4" x14ac:dyDescent="0.25">
      <c r="A12341" s="71">
        <v>38769</v>
      </c>
      <c r="B12341" s="70" t="s">
        <v>11621</v>
      </c>
      <c r="C12341" s="71" t="s">
        <v>14</v>
      </c>
      <c r="D12341" s="72"/>
    </row>
    <row r="12342" spans="1:4" x14ac:dyDescent="0.25">
      <c r="A12342" s="71">
        <v>38774</v>
      </c>
      <c r="B12342" s="70" t="s">
        <v>11622</v>
      </c>
      <c r="C12342" s="71" t="s">
        <v>14</v>
      </c>
      <c r="D12342" s="72">
        <v>12.11</v>
      </c>
    </row>
    <row r="12343" spans="1:4" x14ac:dyDescent="0.25">
      <c r="A12343" s="71">
        <v>42247</v>
      </c>
      <c r="B12343" s="70" t="s">
        <v>11623</v>
      </c>
      <c r="C12343" s="71" t="s">
        <v>14</v>
      </c>
      <c r="D12343" s="72">
        <v>413.31</v>
      </c>
    </row>
    <row r="12344" spans="1:4" x14ac:dyDescent="0.25">
      <c r="A12344" s="71">
        <v>42248</v>
      </c>
      <c r="B12344" s="70" t="s">
        <v>11624</v>
      </c>
      <c r="C12344" s="71" t="s">
        <v>14</v>
      </c>
      <c r="D12344" s="72">
        <v>480.09</v>
      </c>
    </row>
    <row r="12345" spans="1:4" x14ac:dyDescent="0.25">
      <c r="A12345" s="71">
        <v>42249</v>
      </c>
      <c r="B12345" s="70" t="s">
        <v>11625</v>
      </c>
      <c r="C12345" s="71" t="s">
        <v>14</v>
      </c>
      <c r="D12345" s="72">
        <v>795.34</v>
      </c>
    </row>
    <row r="12346" spans="1:4" x14ac:dyDescent="0.25">
      <c r="A12346" s="71">
        <v>42244</v>
      </c>
      <c r="B12346" s="70" t="s">
        <v>11626</v>
      </c>
      <c r="C12346" s="71" t="s">
        <v>14</v>
      </c>
      <c r="D12346" s="72">
        <v>124.21</v>
      </c>
    </row>
    <row r="12347" spans="1:4" x14ac:dyDescent="0.25">
      <c r="A12347" s="71">
        <v>42245</v>
      </c>
      <c r="B12347" s="70" t="s">
        <v>11627</v>
      </c>
      <c r="C12347" s="71" t="s">
        <v>14</v>
      </c>
      <c r="D12347" s="72">
        <v>229.2</v>
      </c>
    </row>
    <row r="12348" spans="1:4" x14ac:dyDescent="0.25">
      <c r="A12348" s="71">
        <v>42246</v>
      </c>
      <c r="B12348" s="70" t="s">
        <v>11628</v>
      </c>
      <c r="C12348" s="71" t="s">
        <v>14</v>
      </c>
      <c r="D12348" s="72">
        <v>253.71</v>
      </c>
    </row>
    <row r="12349" spans="1:4" x14ac:dyDescent="0.25">
      <c r="A12349" s="71">
        <v>42243</v>
      </c>
      <c r="B12349" s="70" t="s">
        <v>11629</v>
      </c>
      <c r="C12349" s="71" t="s">
        <v>14</v>
      </c>
      <c r="D12349" s="72">
        <v>305.93</v>
      </c>
    </row>
    <row r="12350" spans="1:4" x14ac:dyDescent="0.25">
      <c r="A12350" s="71">
        <v>38889</v>
      </c>
      <c r="B12350" s="70" t="s">
        <v>11630</v>
      </c>
      <c r="C12350" s="71" t="s">
        <v>14</v>
      </c>
      <c r="D12350" s="72"/>
    </row>
    <row r="12351" spans="1:4" x14ac:dyDescent="0.25">
      <c r="A12351" s="71">
        <v>38784</v>
      </c>
      <c r="B12351" s="70" t="s">
        <v>11631</v>
      </c>
      <c r="C12351" s="71" t="s">
        <v>14</v>
      </c>
      <c r="D12351" s="72"/>
    </row>
    <row r="12352" spans="1:4" x14ac:dyDescent="0.25">
      <c r="A12352" s="71">
        <v>3780</v>
      </c>
      <c r="B12352" s="70" t="s">
        <v>11632</v>
      </c>
      <c r="C12352" s="71" t="s">
        <v>14</v>
      </c>
      <c r="D12352" s="72"/>
    </row>
    <row r="12353" spans="1:4" x14ac:dyDescent="0.25">
      <c r="A12353" s="71">
        <v>38773</v>
      </c>
      <c r="B12353" s="70" t="s">
        <v>11633</v>
      </c>
      <c r="C12353" s="71" t="s">
        <v>14</v>
      </c>
      <c r="D12353" s="72"/>
    </row>
    <row r="12354" spans="1:4" x14ac:dyDescent="0.25">
      <c r="A12354" s="71">
        <v>12271</v>
      </c>
      <c r="B12354" s="70" t="s">
        <v>11634</v>
      </c>
      <c r="C12354" s="71" t="s">
        <v>14</v>
      </c>
      <c r="D12354" s="72"/>
    </row>
    <row r="12355" spans="1:4" x14ac:dyDescent="0.25">
      <c r="A12355" s="71">
        <v>39385</v>
      </c>
      <c r="B12355" s="70" t="s">
        <v>11635</v>
      </c>
      <c r="C12355" s="71" t="s">
        <v>14</v>
      </c>
      <c r="D12355" s="72">
        <v>11.07</v>
      </c>
    </row>
    <row r="12356" spans="1:4" x14ac:dyDescent="0.25">
      <c r="A12356" s="71">
        <v>39389</v>
      </c>
      <c r="B12356" s="70" t="s">
        <v>11636</v>
      </c>
      <c r="C12356" s="71" t="s">
        <v>14</v>
      </c>
      <c r="D12356" s="72">
        <v>12.01</v>
      </c>
    </row>
    <row r="12357" spans="1:4" x14ac:dyDescent="0.25">
      <c r="A12357" s="71">
        <v>39390</v>
      </c>
      <c r="B12357" s="70" t="s">
        <v>11637</v>
      </c>
      <c r="C12357" s="71" t="s">
        <v>14</v>
      </c>
      <c r="D12357" s="72">
        <v>25.18</v>
      </c>
    </row>
    <row r="12358" spans="1:4" x14ac:dyDescent="0.25">
      <c r="A12358" s="71">
        <v>39391</v>
      </c>
      <c r="B12358" s="70" t="s">
        <v>11638</v>
      </c>
      <c r="C12358" s="71" t="s">
        <v>14</v>
      </c>
      <c r="D12358" s="72">
        <v>28.28</v>
      </c>
    </row>
    <row r="12359" spans="1:4" x14ac:dyDescent="0.25">
      <c r="A12359" s="71">
        <v>3803</v>
      </c>
      <c r="B12359" s="70" t="s">
        <v>11639</v>
      </c>
      <c r="C12359" s="71" t="s">
        <v>14</v>
      </c>
      <c r="D12359" s="72"/>
    </row>
    <row r="12360" spans="1:4" x14ac:dyDescent="0.25">
      <c r="A12360" s="71">
        <v>38770</v>
      </c>
      <c r="B12360" s="70" t="s">
        <v>11640</v>
      </c>
      <c r="C12360" s="71" t="s">
        <v>14</v>
      </c>
      <c r="D12360" s="72"/>
    </row>
    <row r="12361" spans="1:4" x14ac:dyDescent="0.25">
      <c r="A12361" s="71">
        <v>12267</v>
      </c>
      <c r="B12361" s="70" t="s">
        <v>11641</v>
      </c>
      <c r="C12361" s="71" t="s">
        <v>14</v>
      </c>
      <c r="D12361" s="72"/>
    </row>
    <row r="12362" spans="1:4" x14ac:dyDescent="0.25">
      <c r="A12362" s="71">
        <v>43265</v>
      </c>
      <c r="B12362" s="70" t="s">
        <v>11642</v>
      </c>
      <c r="C12362" s="71" t="s">
        <v>14</v>
      </c>
      <c r="D12362" s="72">
        <v>34.630000000000003</v>
      </c>
    </row>
    <row r="12363" spans="1:4" x14ac:dyDescent="0.25">
      <c r="A12363" s="71">
        <v>12266</v>
      </c>
      <c r="B12363" s="70" t="s">
        <v>11643</v>
      </c>
      <c r="C12363" s="71" t="s">
        <v>14</v>
      </c>
      <c r="D12363" s="72"/>
    </row>
    <row r="12364" spans="1:4" x14ac:dyDescent="0.25">
      <c r="A12364" s="71">
        <v>39378</v>
      </c>
      <c r="B12364" s="70" t="s">
        <v>11644</v>
      </c>
      <c r="C12364" s="71" t="s">
        <v>14</v>
      </c>
      <c r="D12364" s="72"/>
    </row>
    <row r="12365" spans="1:4" x14ac:dyDescent="0.25">
      <c r="A12365" s="71">
        <v>43543</v>
      </c>
      <c r="B12365" s="70" t="s">
        <v>11645</v>
      </c>
      <c r="C12365" s="71" t="s">
        <v>14</v>
      </c>
      <c r="D12365" s="72"/>
    </row>
    <row r="12366" spans="1:4" x14ac:dyDescent="0.25">
      <c r="A12366" s="71">
        <v>38775</v>
      </c>
      <c r="B12366" s="70" t="s">
        <v>11646</v>
      </c>
      <c r="C12366" s="71" t="s">
        <v>14</v>
      </c>
      <c r="D12366" s="72"/>
    </row>
    <row r="12367" spans="1:4" x14ac:dyDescent="0.25">
      <c r="A12367" s="71">
        <v>44252</v>
      </c>
      <c r="B12367" s="70" t="s">
        <v>11647</v>
      </c>
      <c r="C12367" s="71" t="s">
        <v>14</v>
      </c>
      <c r="D12367" s="72">
        <v>212.51</v>
      </c>
    </row>
    <row r="12368" spans="1:4" x14ac:dyDescent="0.25">
      <c r="A12368" s="71">
        <v>21119</v>
      </c>
      <c r="B12368" s="70" t="s">
        <v>11648</v>
      </c>
      <c r="C12368" s="71" t="s">
        <v>14</v>
      </c>
      <c r="D12368" s="72">
        <v>2.13</v>
      </c>
    </row>
    <row r="12369" spans="1:4" x14ac:dyDescent="0.25">
      <c r="A12369" s="71">
        <v>37974</v>
      </c>
      <c r="B12369" s="70" t="s">
        <v>11649</v>
      </c>
      <c r="C12369" s="71" t="s">
        <v>14</v>
      </c>
      <c r="D12369" s="72">
        <v>2.76</v>
      </c>
    </row>
    <row r="12370" spans="1:4" x14ac:dyDescent="0.25">
      <c r="A12370" s="71">
        <v>37975</v>
      </c>
      <c r="B12370" s="70" t="s">
        <v>11650</v>
      </c>
      <c r="C12370" s="71" t="s">
        <v>14</v>
      </c>
      <c r="D12370" s="72">
        <v>6.14</v>
      </c>
    </row>
    <row r="12371" spans="1:4" x14ac:dyDescent="0.25">
      <c r="A12371" s="71">
        <v>37976</v>
      </c>
      <c r="B12371" s="70" t="s">
        <v>11651</v>
      </c>
      <c r="C12371" s="71" t="s">
        <v>14</v>
      </c>
      <c r="D12371" s="72">
        <v>13.66</v>
      </c>
    </row>
    <row r="12372" spans="1:4" x14ac:dyDescent="0.25">
      <c r="A12372" s="71">
        <v>37977</v>
      </c>
      <c r="B12372" s="70" t="s">
        <v>11652</v>
      </c>
      <c r="C12372" s="71" t="s">
        <v>14</v>
      </c>
      <c r="D12372" s="72">
        <v>18.91</v>
      </c>
    </row>
    <row r="12373" spans="1:4" x14ac:dyDescent="0.25">
      <c r="A12373" s="71">
        <v>37978</v>
      </c>
      <c r="B12373" s="70" t="s">
        <v>11653</v>
      </c>
      <c r="C12373" s="71" t="s">
        <v>14</v>
      </c>
      <c r="D12373" s="72">
        <v>37.49</v>
      </c>
    </row>
    <row r="12374" spans="1:4" x14ac:dyDescent="0.25">
      <c r="A12374" s="71">
        <v>37979</v>
      </c>
      <c r="B12374" s="70" t="s">
        <v>11654</v>
      </c>
      <c r="C12374" s="71" t="s">
        <v>14</v>
      </c>
      <c r="D12374" s="72">
        <v>159.09</v>
      </c>
    </row>
    <row r="12375" spans="1:4" x14ac:dyDescent="0.25">
      <c r="A12375" s="71">
        <v>37980</v>
      </c>
      <c r="B12375" s="70" t="s">
        <v>11655</v>
      </c>
      <c r="C12375" s="71" t="s">
        <v>14</v>
      </c>
      <c r="D12375" s="72">
        <v>182.75</v>
      </c>
    </row>
    <row r="12376" spans="1:4" x14ac:dyDescent="0.25">
      <c r="A12376" s="71">
        <v>36147</v>
      </c>
      <c r="B12376" s="70" t="s">
        <v>11656</v>
      </c>
      <c r="C12376" s="71" t="s">
        <v>9488</v>
      </c>
      <c r="D12376" s="72">
        <v>294.05</v>
      </c>
    </row>
    <row r="12377" spans="1:4" x14ac:dyDescent="0.25">
      <c r="A12377" s="71">
        <v>12731</v>
      </c>
      <c r="B12377" s="70" t="s">
        <v>11657</v>
      </c>
      <c r="C12377" s="71" t="s">
        <v>14</v>
      </c>
      <c r="D12377" s="72"/>
    </row>
    <row r="12378" spans="1:4" x14ac:dyDescent="0.25">
      <c r="A12378" s="71">
        <v>12723</v>
      </c>
      <c r="B12378" s="70" t="s">
        <v>11658</v>
      </c>
      <c r="C12378" s="71" t="s">
        <v>14</v>
      </c>
      <c r="D12378" s="72"/>
    </row>
    <row r="12379" spans="1:4" x14ac:dyDescent="0.25">
      <c r="A12379" s="71">
        <v>12724</v>
      </c>
      <c r="B12379" s="70" t="s">
        <v>11659</v>
      </c>
      <c r="C12379" s="71" t="s">
        <v>14</v>
      </c>
      <c r="D12379" s="72"/>
    </row>
    <row r="12380" spans="1:4" x14ac:dyDescent="0.25">
      <c r="A12380" s="71">
        <v>12725</v>
      </c>
      <c r="B12380" s="70" t="s">
        <v>11660</v>
      </c>
      <c r="C12380" s="71" t="s">
        <v>14</v>
      </c>
      <c r="D12380" s="72"/>
    </row>
    <row r="12381" spans="1:4" x14ac:dyDescent="0.25">
      <c r="A12381" s="71">
        <v>12726</v>
      </c>
      <c r="B12381" s="70" t="s">
        <v>11661</v>
      </c>
      <c r="C12381" s="71" t="s">
        <v>14</v>
      </c>
      <c r="D12381" s="72"/>
    </row>
    <row r="12382" spans="1:4" x14ac:dyDescent="0.25">
      <c r="A12382" s="71">
        <v>12727</v>
      </c>
      <c r="B12382" s="70" t="s">
        <v>11662</v>
      </c>
      <c r="C12382" s="71" t="s">
        <v>14</v>
      </c>
      <c r="D12382" s="72"/>
    </row>
    <row r="12383" spans="1:4" x14ac:dyDescent="0.25">
      <c r="A12383" s="71">
        <v>12728</v>
      </c>
      <c r="B12383" s="70" t="s">
        <v>11663</v>
      </c>
      <c r="C12383" s="71" t="s">
        <v>14</v>
      </c>
      <c r="D12383" s="72"/>
    </row>
    <row r="12384" spans="1:4" x14ac:dyDescent="0.25">
      <c r="A12384" s="71">
        <v>12729</v>
      </c>
      <c r="B12384" s="70" t="s">
        <v>11664</v>
      </c>
      <c r="C12384" s="71" t="s">
        <v>14</v>
      </c>
      <c r="D12384" s="72"/>
    </row>
    <row r="12385" spans="1:4" x14ac:dyDescent="0.25">
      <c r="A12385" s="71">
        <v>12730</v>
      </c>
      <c r="B12385" s="70" t="s">
        <v>11665</v>
      </c>
      <c r="C12385" s="71" t="s">
        <v>14</v>
      </c>
      <c r="D12385" s="72"/>
    </row>
    <row r="12386" spans="1:4" x14ac:dyDescent="0.25">
      <c r="A12386" s="71">
        <v>3840</v>
      </c>
      <c r="B12386" s="70" t="s">
        <v>11666</v>
      </c>
      <c r="C12386" s="71" t="s">
        <v>14</v>
      </c>
      <c r="D12386" s="72">
        <v>43.71</v>
      </c>
    </row>
    <row r="12387" spans="1:4" x14ac:dyDescent="0.25">
      <c r="A12387" s="71">
        <v>3838</v>
      </c>
      <c r="B12387" s="70" t="s">
        <v>11667</v>
      </c>
      <c r="C12387" s="71" t="s">
        <v>14</v>
      </c>
      <c r="D12387" s="72">
        <v>96.47</v>
      </c>
    </row>
    <row r="12388" spans="1:4" x14ac:dyDescent="0.25">
      <c r="A12388" s="71">
        <v>3844</v>
      </c>
      <c r="B12388" s="70" t="s">
        <v>11668</v>
      </c>
      <c r="C12388" s="71" t="s">
        <v>14</v>
      </c>
      <c r="D12388" s="72">
        <v>172.07</v>
      </c>
    </row>
    <row r="12389" spans="1:4" x14ac:dyDescent="0.25">
      <c r="A12389" s="71">
        <v>3839</v>
      </c>
      <c r="B12389" s="70" t="s">
        <v>11669</v>
      </c>
      <c r="C12389" s="71" t="s">
        <v>14</v>
      </c>
      <c r="D12389" s="72">
        <v>313.42</v>
      </c>
    </row>
    <row r="12390" spans="1:4" x14ac:dyDescent="0.25">
      <c r="A12390" s="71">
        <v>3843</v>
      </c>
      <c r="B12390" s="70" t="s">
        <v>11670</v>
      </c>
      <c r="C12390" s="71" t="s">
        <v>14</v>
      </c>
      <c r="D12390" s="72">
        <v>430.17</v>
      </c>
    </row>
    <row r="12391" spans="1:4" x14ac:dyDescent="0.25">
      <c r="A12391" s="71">
        <v>3900</v>
      </c>
      <c r="B12391" s="70" t="s">
        <v>11671</v>
      </c>
      <c r="C12391" s="71" t="s">
        <v>14</v>
      </c>
      <c r="D12391" s="72">
        <v>45.92</v>
      </c>
    </row>
    <row r="12392" spans="1:4" x14ac:dyDescent="0.25">
      <c r="A12392" s="71">
        <v>3846</v>
      </c>
      <c r="B12392" s="70" t="s">
        <v>11672</v>
      </c>
      <c r="C12392" s="71" t="s">
        <v>14</v>
      </c>
      <c r="D12392" s="72">
        <v>13.8</v>
      </c>
    </row>
    <row r="12393" spans="1:4" x14ac:dyDescent="0.25">
      <c r="A12393" s="71">
        <v>3886</v>
      </c>
      <c r="B12393" s="70" t="s">
        <v>11673</v>
      </c>
      <c r="C12393" s="71" t="s">
        <v>14</v>
      </c>
      <c r="D12393" s="72">
        <v>18.32</v>
      </c>
    </row>
    <row r="12394" spans="1:4" x14ac:dyDescent="0.25">
      <c r="A12394" s="71">
        <v>3854</v>
      </c>
      <c r="B12394" s="70" t="s">
        <v>11674</v>
      </c>
      <c r="C12394" s="71" t="s">
        <v>14</v>
      </c>
      <c r="D12394" s="72">
        <v>10.44</v>
      </c>
    </row>
    <row r="12395" spans="1:4" x14ac:dyDescent="0.25">
      <c r="A12395" s="71">
        <v>3873</v>
      </c>
      <c r="B12395" s="70" t="s">
        <v>11675</v>
      </c>
      <c r="C12395" s="71" t="s">
        <v>14</v>
      </c>
      <c r="D12395" s="72">
        <v>12.15</v>
      </c>
    </row>
    <row r="12396" spans="1:4" x14ac:dyDescent="0.25">
      <c r="A12396" s="71">
        <v>38021</v>
      </c>
      <c r="B12396" s="70" t="s">
        <v>11676</v>
      </c>
      <c r="C12396" s="71" t="s">
        <v>14</v>
      </c>
      <c r="D12396" s="72">
        <v>21.58</v>
      </c>
    </row>
    <row r="12397" spans="1:4" x14ac:dyDescent="0.25">
      <c r="A12397" s="71">
        <v>43838</v>
      </c>
      <c r="B12397" s="70" t="s">
        <v>11677</v>
      </c>
      <c r="C12397" s="71" t="s">
        <v>14</v>
      </c>
      <c r="D12397" s="72">
        <v>27.89</v>
      </c>
    </row>
    <row r="12398" spans="1:4" x14ac:dyDescent="0.25">
      <c r="A12398" s="71">
        <v>3847</v>
      </c>
      <c r="B12398" s="70" t="s">
        <v>11678</v>
      </c>
      <c r="C12398" s="71" t="s">
        <v>14</v>
      </c>
      <c r="D12398" s="72">
        <v>28.13</v>
      </c>
    </row>
    <row r="12399" spans="1:4" x14ac:dyDescent="0.25">
      <c r="A12399" s="71">
        <v>38022</v>
      </c>
      <c r="B12399" s="70" t="s">
        <v>11679</v>
      </c>
      <c r="C12399" s="71" t="s">
        <v>14</v>
      </c>
      <c r="D12399" s="72">
        <v>38.659999999999997</v>
      </c>
    </row>
    <row r="12400" spans="1:4" x14ac:dyDescent="0.25">
      <c r="A12400" s="71">
        <v>3826</v>
      </c>
      <c r="B12400" s="70" t="s">
        <v>11680</v>
      </c>
      <c r="C12400" s="71" t="s">
        <v>14</v>
      </c>
      <c r="D12400" s="72">
        <v>43.37</v>
      </c>
    </row>
    <row r="12401" spans="1:4" x14ac:dyDescent="0.25">
      <c r="A12401" s="71">
        <v>3825</v>
      </c>
      <c r="B12401" s="70" t="s">
        <v>11681</v>
      </c>
      <c r="C12401" s="71" t="s">
        <v>14</v>
      </c>
      <c r="D12401" s="72">
        <v>12.47</v>
      </c>
    </row>
    <row r="12402" spans="1:4" x14ac:dyDescent="0.25">
      <c r="A12402" s="71">
        <v>3827</v>
      </c>
      <c r="B12402" s="70" t="s">
        <v>11682</v>
      </c>
      <c r="C12402" s="71" t="s">
        <v>14</v>
      </c>
      <c r="D12402" s="72">
        <v>27.25</v>
      </c>
    </row>
    <row r="12403" spans="1:4" x14ac:dyDescent="0.25">
      <c r="A12403" s="71">
        <v>3830</v>
      </c>
      <c r="B12403" s="70" t="s">
        <v>11683</v>
      </c>
      <c r="C12403" s="71" t="s">
        <v>14</v>
      </c>
      <c r="D12403" s="72">
        <v>202.8</v>
      </c>
    </row>
    <row r="12404" spans="1:4" x14ac:dyDescent="0.25">
      <c r="A12404" s="71">
        <v>37981</v>
      </c>
      <c r="B12404" s="70" t="s">
        <v>11684</v>
      </c>
      <c r="C12404" s="71" t="s">
        <v>14</v>
      </c>
      <c r="D12404" s="72">
        <v>7.96</v>
      </c>
    </row>
    <row r="12405" spans="1:4" x14ac:dyDescent="0.25">
      <c r="A12405" s="71">
        <v>37982</v>
      </c>
      <c r="B12405" s="70" t="s">
        <v>11685</v>
      </c>
      <c r="C12405" s="71" t="s">
        <v>14</v>
      </c>
      <c r="D12405" s="72">
        <v>11.55</v>
      </c>
    </row>
    <row r="12406" spans="1:4" x14ac:dyDescent="0.25">
      <c r="A12406" s="71">
        <v>37983</v>
      </c>
      <c r="B12406" s="70" t="s">
        <v>11686</v>
      </c>
      <c r="C12406" s="71" t="s">
        <v>14</v>
      </c>
      <c r="D12406" s="72">
        <v>17.079999999999998</v>
      </c>
    </row>
    <row r="12407" spans="1:4" x14ac:dyDescent="0.25">
      <c r="A12407" s="71">
        <v>37984</v>
      </c>
      <c r="B12407" s="70" t="s">
        <v>11687</v>
      </c>
      <c r="C12407" s="71" t="s">
        <v>14</v>
      </c>
      <c r="D12407" s="72">
        <v>23.99</v>
      </c>
    </row>
    <row r="12408" spans="1:4" x14ac:dyDescent="0.25">
      <c r="A12408" s="71">
        <v>37985</v>
      </c>
      <c r="B12408" s="70" t="s">
        <v>11688</v>
      </c>
      <c r="C12408" s="71" t="s">
        <v>14</v>
      </c>
      <c r="D12408" s="72">
        <v>34.08</v>
      </c>
    </row>
    <row r="12409" spans="1:4" x14ac:dyDescent="0.25">
      <c r="A12409" s="71">
        <v>20165</v>
      </c>
      <c r="B12409" s="70" t="s">
        <v>11689</v>
      </c>
      <c r="C12409" s="71" t="s">
        <v>14</v>
      </c>
      <c r="D12409" s="72">
        <v>25.14</v>
      </c>
    </row>
    <row r="12410" spans="1:4" x14ac:dyDescent="0.25">
      <c r="A12410" s="71">
        <v>20166</v>
      </c>
      <c r="B12410" s="70" t="s">
        <v>11690</v>
      </c>
      <c r="C12410" s="71" t="s">
        <v>14</v>
      </c>
      <c r="D12410" s="72">
        <v>76.78</v>
      </c>
    </row>
    <row r="12411" spans="1:4" x14ac:dyDescent="0.25">
      <c r="A12411" s="71">
        <v>20164</v>
      </c>
      <c r="B12411" s="70" t="s">
        <v>11691</v>
      </c>
      <c r="C12411" s="71" t="s">
        <v>14</v>
      </c>
      <c r="D12411" s="72">
        <v>12.08</v>
      </c>
    </row>
    <row r="12412" spans="1:4" x14ac:dyDescent="0.25">
      <c r="A12412" s="71">
        <v>3893</v>
      </c>
      <c r="B12412" s="70" t="s">
        <v>11692</v>
      </c>
      <c r="C12412" s="71" t="s">
        <v>14</v>
      </c>
      <c r="D12412" s="72">
        <v>18.93</v>
      </c>
    </row>
    <row r="12413" spans="1:4" x14ac:dyDescent="0.25">
      <c r="A12413" s="71">
        <v>3848</v>
      </c>
      <c r="B12413" s="70" t="s">
        <v>11693</v>
      </c>
      <c r="C12413" s="71" t="s">
        <v>14</v>
      </c>
      <c r="D12413" s="72">
        <v>11.54</v>
      </c>
    </row>
    <row r="12414" spans="1:4" x14ac:dyDescent="0.25">
      <c r="A12414" s="71">
        <v>3895</v>
      </c>
      <c r="B12414" s="70" t="s">
        <v>11694</v>
      </c>
      <c r="C12414" s="71" t="s">
        <v>14</v>
      </c>
      <c r="D12414" s="72">
        <v>12.82</v>
      </c>
    </row>
    <row r="12415" spans="1:4" x14ac:dyDescent="0.25">
      <c r="A12415" s="71">
        <v>12404</v>
      </c>
      <c r="B12415" s="70" t="s">
        <v>11695</v>
      </c>
      <c r="C12415" s="71" t="s">
        <v>14</v>
      </c>
      <c r="D12415" s="72">
        <v>11.65</v>
      </c>
    </row>
    <row r="12416" spans="1:4" x14ac:dyDescent="0.25">
      <c r="A12416" s="71">
        <v>3939</v>
      </c>
      <c r="B12416" s="70" t="s">
        <v>11696</v>
      </c>
      <c r="C12416" s="71" t="s">
        <v>14</v>
      </c>
      <c r="D12416" s="72">
        <v>24</v>
      </c>
    </row>
    <row r="12417" spans="1:4" x14ac:dyDescent="0.25">
      <c r="A12417" s="71">
        <v>3911</v>
      </c>
      <c r="B12417" s="70" t="s">
        <v>11697</v>
      </c>
      <c r="C12417" s="71" t="s">
        <v>14</v>
      </c>
      <c r="D12417" s="72">
        <v>19.600000000000001</v>
      </c>
    </row>
    <row r="12418" spans="1:4" x14ac:dyDescent="0.25">
      <c r="A12418" s="71">
        <v>3910</v>
      </c>
      <c r="B12418" s="70" t="s">
        <v>11698</v>
      </c>
      <c r="C12418" s="71" t="s">
        <v>14</v>
      </c>
      <c r="D12418" s="72">
        <v>14.03</v>
      </c>
    </row>
    <row r="12419" spans="1:4" x14ac:dyDescent="0.25">
      <c r="A12419" s="71">
        <v>3908</v>
      </c>
      <c r="B12419" s="70" t="s">
        <v>11699</v>
      </c>
      <c r="C12419" s="71" t="s">
        <v>14</v>
      </c>
      <c r="D12419" s="72">
        <v>6.34</v>
      </c>
    </row>
    <row r="12420" spans="1:4" x14ac:dyDescent="0.25">
      <c r="A12420" s="71">
        <v>3913</v>
      </c>
      <c r="B12420" s="70" t="s">
        <v>11700</v>
      </c>
      <c r="C12420" s="71" t="s">
        <v>14</v>
      </c>
      <c r="D12420" s="72">
        <v>67.05</v>
      </c>
    </row>
    <row r="12421" spans="1:4" x14ac:dyDescent="0.25">
      <c r="A12421" s="71">
        <v>3912</v>
      </c>
      <c r="B12421" s="70" t="s">
        <v>11701</v>
      </c>
      <c r="C12421" s="71" t="s">
        <v>14</v>
      </c>
      <c r="D12421" s="72">
        <v>36.75</v>
      </c>
    </row>
    <row r="12422" spans="1:4" x14ac:dyDescent="0.25">
      <c r="A12422" s="71">
        <v>3914</v>
      </c>
      <c r="B12422" s="70" t="s">
        <v>11702</v>
      </c>
      <c r="C12422" s="71" t="s">
        <v>14</v>
      </c>
      <c r="D12422" s="72">
        <v>101.15</v>
      </c>
    </row>
    <row r="12423" spans="1:4" x14ac:dyDescent="0.25">
      <c r="A12423" s="71">
        <v>3909</v>
      </c>
      <c r="B12423" s="70" t="s">
        <v>11703</v>
      </c>
      <c r="C12423" s="71" t="s">
        <v>14</v>
      </c>
      <c r="D12423" s="72">
        <v>8.6199999999999992</v>
      </c>
    </row>
    <row r="12424" spans="1:4" x14ac:dyDescent="0.25">
      <c r="A12424" s="71">
        <v>3915</v>
      </c>
      <c r="B12424" s="70" t="s">
        <v>11704</v>
      </c>
      <c r="C12424" s="71" t="s">
        <v>14</v>
      </c>
      <c r="D12424" s="72">
        <v>159.5</v>
      </c>
    </row>
    <row r="12425" spans="1:4" x14ac:dyDescent="0.25">
      <c r="A12425" s="71">
        <v>3916</v>
      </c>
      <c r="B12425" s="70" t="s">
        <v>11705</v>
      </c>
      <c r="C12425" s="71" t="s">
        <v>14</v>
      </c>
      <c r="D12425" s="72">
        <v>290.58999999999997</v>
      </c>
    </row>
    <row r="12426" spans="1:4" x14ac:dyDescent="0.25">
      <c r="A12426" s="71">
        <v>3917</v>
      </c>
      <c r="B12426" s="70" t="s">
        <v>11706</v>
      </c>
      <c r="C12426" s="71" t="s">
        <v>14</v>
      </c>
      <c r="D12426" s="72">
        <v>479.29</v>
      </c>
    </row>
    <row r="12427" spans="1:4" x14ac:dyDescent="0.25">
      <c r="A12427" s="71">
        <v>45266</v>
      </c>
      <c r="B12427" s="70" t="s">
        <v>19674</v>
      </c>
      <c r="C12427" s="71" t="s">
        <v>9488</v>
      </c>
      <c r="D12427" s="72">
        <v>3.29</v>
      </c>
    </row>
    <row r="12428" spans="1:4" x14ac:dyDescent="0.25">
      <c r="A12428" s="71">
        <v>1904</v>
      </c>
      <c r="B12428" s="70" t="s">
        <v>11707</v>
      </c>
      <c r="C12428" s="71" t="s">
        <v>14</v>
      </c>
      <c r="D12428" s="72">
        <v>0.72</v>
      </c>
    </row>
    <row r="12429" spans="1:4" x14ac:dyDescent="0.25">
      <c r="A12429" s="71">
        <v>1899</v>
      </c>
      <c r="B12429" s="70" t="s">
        <v>11708</v>
      </c>
      <c r="C12429" s="71" t="s">
        <v>14</v>
      </c>
      <c r="D12429" s="72">
        <v>0.81</v>
      </c>
    </row>
    <row r="12430" spans="1:4" x14ac:dyDescent="0.25">
      <c r="A12430" s="71">
        <v>1900</v>
      </c>
      <c r="B12430" s="70" t="s">
        <v>11709</v>
      </c>
      <c r="C12430" s="71" t="s">
        <v>14</v>
      </c>
      <c r="D12430" s="72">
        <v>1.32</v>
      </c>
    </row>
    <row r="12431" spans="1:4" x14ac:dyDescent="0.25">
      <c r="A12431" s="71">
        <v>12407</v>
      </c>
      <c r="B12431" s="70" t="s">
        <v>11710</v>
      </c>
      <c r="C12431" s="71" t="s">
        <v>14</v>
      </c>
      <c r="D12431" s="72">
        <v>36.28</v>
      </c>
    </row>
    <row r="12432" spans="1:4" x14ac:dyDescent="0.25">
      <c r="A12432" s="71">
        <v>12408</v>
      </c>
      <c r="B12432" s="70" t="s">
        <v>11711</v>
      </c>
      <c r="C12432" s="71" t="s">
        <v>14</v>
      </c>
      <c r="D12432" s="72">
        <v>20.48</v>
      </c>
    </row>
    <row r="12433" spans="1:4" x14ac:dyDescent="0.25">
      <c r="A12433" s="71">
        <v>12409</v>
      </c>
      <c r="B12433" s="70" t="s">
        <v>11712</v>
      </c>
      <c r="C12433" s="71" t="s">
        <v>14</v>
      </c>
      <c r="D12433" s="72">
        <v>20.48</v>
      </c>
    </row>
    <row r="12434" spans="1:4" x14ac:dyDescent="0.25">
      <c r="A12434" s="71">
        <v>12410</v>
      </c>
      <c r="B12434" s="70" t="s">
        <v>11713</v>
      </c>
      <c r="C12434" s="71" t="s">
        <v>14</v>
      </c>
      <c r="D12434" s="72">
        <v>14.11</v>
      </c>
    </row>
    <row r="12435" spans="1:4" x14ac:dyDescent="0.25">
      <c r="A12435" s="71">
        <v>3936</v>
      </c>
      <c r="B12435" s="70" t="s">
        <v>11714</v>
      </c>
      <c r="C12435" s="71" t="s">
        <v>14</v>
      </c>
      <c r="D12435" s="72">
        <v>25.49</v>
      </c>
    </row>
    <row r="12436" spans="1:4" x14ac:dyDescent="0.25">
      <c r="A12436" s="71">
        <v>3924</v>
      </c>
      <c r="B12436" s="70" t="s">
        <v>11715</v>
      </c>
      <c r="C12436" s="71" t="s">
        <v>14</v>
      </c>
      <c r="D12436" s="72">
        <v>25.49</v>
      </c>
    </row>
    <row r="12437" spans="1:4" x14ac:dyDescent="0.25">
      <c r="A12437" s="71">
        <v>3922</v>
      </c>
      <c r="B12437" s="70" t="s">
        <v>11716</v>
      </c>
      <c r="C12437" s="71" t="s">
        <v>14</v>
      </c>
      <c r="D12437" s="72">
        <v>23.45</v>
      </c>
    </row>
    <row r="12438" spans="1:4" x14ac:dyDescent="0.25">
      <c r="A12438" s="71">
        <v>3923</v>
      </c>
      <c r="B12438" s="70" t="s">
        <v>11717</v>
      </c>
      <c r="C12438" s="71" t="s">
        <v>14</v>
      </c>
      <c r="D12438" s="72">
        <v>25.49</v>
      </c>
    </row>
    <row r="12439" spans="1:4" x14ac:dyDescent="0.25">
      <c r="A12439" s="71">
        <v>3921</v>
      </c>
      <c r="B12439" s="70" t="s">
        <v>11718</v>
      </c>
      <c r="C12439" s="71" t="s">
        <v>14</v>
      </c>
      <c r="D12439" s="72">
        <v>21.04</v>
      </c>
    </row>
    <row r="12440" spans="1:4" x14ac:dyDescent="0.25">
      <c r="A12440" s="71">
        <v>3937</v>
      </c>
      <c r="B12440" s="70" t="s">
        <v>11719</v>
      </c>
      <c r="C12440" s="71" t="s">
        <v>14</v>
      </c>
      <c r="D12440" s="72">
        <v>21.03</v>
      </c>
    </row>
    <row r="12441" spans="1:4" x14ac:dyDescent="0.25">
      <c r="A12441" s="71">
        <v>3920</v>
      </c>
      <c r="B12441" s="70" t="s">
        <v>11720</v>
      </c>
      <c r="C12441" s="71" t="s">
        <v>14</v>
      </c>
      <c r="D12441" s="72">
        <v>21.03</v>
      </c>
    </row>
    <row r="12442" spans="1:4" x14ac:dyDescent="0.25">
      <c r="A12442" s="71">
        <v>3938</v>
      </c>
      <c r="B12442" s="70" t="s">
        <v>11721</v>
      </c>
      <c r="C12442" s="71" t="s">
        <v>14</v>
      </c>
      <c r="D12442" s="72">
        <v>13.87</v>
      </c>
    </row>
    <row r="12443" spans="1:4" x14ac:dyDescent="0.25">
      <c r="A12443" s="71">
        <v>3919</v>
      </c>
      <c r="B12443" s="70" t="s">
        <v>11722</v>
      </c>
      <c r="C12443" s="71" t="s">
        <v>14</v>
      </c>
      <c r="D12443" s="72">
        <v>14.13</v>
      </c>
    </row>
    <row r="12444" spans="1:4" x14ac:dyDescent="0.25">
      <c r="A12444" s="71">
        <v>3927</v>
      </c>
      <c r="B12444" s="70" t="s">
        <v>11723</v>
      </c>
      <c r="C12444" s="71" t="s">
        <v>14</v>
      </c>
      <c r="D12444" s="72">
        <v>71.59</v>
      </c>
    </row>
    <row r="12445" spans="1:4" x14ac:dyDescent="0.25">
      <c r="A12445" s="71">
        <v>3928</v>
      </c>
      <c r="B12445" s="70" t="s">
        <v>11724</v>
      </c>
      <c r="C12445" s="71" t="s">
        <v>14</v>
      </c>
      <c r="D12445" s="72">
        <v>71.59</v>
      </c>
    </row>
    <row r="12446" spans="1:4" x14ac:dyDescent="0.25">
      <c r="A12446" s="71">
        <v>3926</v>
      </c>
      <c r="B12446" s="70" t="s">
        <v>11725</v>
      </c>
      <c r="C12446" s="71" t="s">
        <v>14</v>
      </c>
      <c r="D12446" s="72">
        <v>40.81</v>
      </c>
    </row>
    <row r="12447" spans="1:4" x14ac:dyDescent="0.25">
      <c r="A12447" s="71">
        <v>3935</v>
      </c>
      <c r="B12447" s="70" t="s">
        <v>11726</v>
      </c>
      <c r="C12447" s="71" t="s">
        <v>14</v>
      </c>
      <c r="D12447" s="72">
        <v>40.81</v>
      </c>
    </row>
    <row r="12448" spans="1:4" x14ac:dyDescent="0.25">
      <c r="A12448" s="71">
        <v>3925</v>
      </c>
      <c r="B12448" s="70" t="s">
        <v>11727</v>
      </c>
      <c r="C12448" s="71" t="s">
        <v>14</v>
      </c>
      <c r="D12448" s="72">
        <v>40.81</v>
      </c>
    </row>
    <row r="12449" spans="1:4" x14ac:dyDescent="0.25">
      <c r="A12449" s="71">
        <v>3929</v>
      </c>
      <c r="B12449" s="70" t="s">
        <v>11728</v>
      </c>
      <c r="C12449" s="71" t="s">
        <v>14</v>
      </c>
      <c r="D12449" s="72">
        <v>109.08</v>
      </c>
    </row>
    <row r="12450" spans="1:4" x14ac:dyDescent="0.25">
      <c r="A12450" s="71">
        <v>3931</v>
      </c>
      <c r="B12450" s="70" t="s">
        <v>11729</v>
      </c>
      <c r="C12450" s="71" t="s">
        <v>14</v>
      </c>
      <c r="D12450" s="72">
        <v>109.08</v>
      </c>
    </row>
    <row r="12451" spans="1:4" x14ac:dyDescent="0.25">
      <c r="A12451" s="71">
        <v>3930</v>
      </c>
      <c r="B12451" s="70" t="s">
        <v>11730</v>
      </c>
      <c r="C12451" s="71" t="s">
        <v>14</v>
      </c>
      <c r="D12451" s="72">
        <v>109.08</v>
      </c>
    </row>
    <row r="12452" spans="1:4" x14ac:dyDescent="0.25">
      <c r="A12452" s="71">
        <v>12406</v>
      </c>
      <c r="B12452" s="70" t="s">
        <v>11731</v>
      </c>
      <c r="C12452" s="71" t="s">
        <v>14</v>
      </c>
      <c r="D12452" s="72">
        <v>10.02</v>
      </c>
    </row>
    <row r="12453" spans="1:4" x14ac:dyDescent="0.25">
      <c r="A12453" s="71">
        <v>3932</v>
      </c>
      <c r="B12453" s="70" t="s">
        <v>11732</v>
      </c>
      <c r="C12453" s="71" t="s">
        <v>14</v>
      </c>
      <c r="D12453" s="72">
        <v>188.35</v>
      </c>
    </row>
    <row r="12454" spans="1:4" x14ac:dyDescent="0.25">
      <c r="A12454" s="71">
        <v>3933</v>
      </c>
      <c r="B12454" s="70" t="s">
        <v>11733</v>
      </c>
      <c r="C12454" s="71" t="s">
        <v>14</v>
      </c>
      <c r="D12454" s="72">
        <v>188.35</v>
      </c>
    </row>
    <row r="12455" spans="1:4" x14ac:dyDescent="0.25">
      <c r="A12455" s="71">
        <v>3934</v>
      </c>
      <c r="B12455" s="70" t="s">
        <v>11734</v>
      </c>
      <c r="C12455" s="71" t="s">
        <v>14</v>
      </c>
      <c r="D12455" s="72">
        <v>188.35</v>
      </c>
    </row>
    <row r="12456" spans="1:4" x14ac:dyDescent="0.25">
      <c r="A12456" s="71">
        <v>40355</v>
      </c>
      <c r="B12456" s="70" t="s">
        <v>11735</v>
      </c>
      <c r="C12456" s="71" t="s">
        <v>14</v>
      </c>
      <c r="D12456" s="72"/>
    </row>
    <row r="12457" spans="1:4" x14ac:dyDescent="0.25">
      <c r="A12457" s="71">
        <v>40364</v>
      </c>
      <c r="B12457" s="70" t="s">
        <v>11736</v>
      </c>
      <c r="C12457" s="71" t="s">
        <v>14</v>
      </c>
      <c r="D12457" s="72"/>
    </row>
    <row r="12458" spans="1:4" x14ac:dyDescent="0.25">
      <c r="A12458" s="71">
        <v>40361</v>
      </c>
      <c r="B12458" s="70" t="s">
        <v>11737</v>
      </c>
      <c r="C12458" s="71" t="s">
        <v>14</v>
      </c>
      <c r="D12458" s="72"/>
    </row>
    <row r="12459" spans="1:4" x14ac:dyDescent="0.25">
      <c r="A12459" s="71">
        <v>40358</v>
      </c>
      <c r="B12459" s="70" t="s">
        <v>11738</v>
      </c>
      <c r="C12459" s="71" t="s">
        <v>14</v>
      </c>
      <c r="D12459" s="72"/>
    </row>
    <row r="12460" spans="1:4" x14ac:dyDescent="0.25">
      <c r="A12460" s="71">
        <v>40370</v>
      </c>
      <c r="B12460" s="70" t="s">
        <v>11739</v>
      </c>
      <c r="C12460" s="71" t="s">
        <v>14</v>
      </c>
      <c r="D12460" s="72"/>
    </row>
    <row r="12461" spans="1:4" x14ac:dyDescent="0.25">
      <c r="A12461" s="71">
        <v>40367</v>
      </c>
      <c r="B12461" s="70" t="s">
        <v>11740</v>
      </c>
      <c r="C12461" s="71" t="s">
        <v>14</v>
      </c>
      <c r="D12461" s="72"/>
    </row>
    <row r="12462" spans="1:4" x14ac:dyDescent="0.25">
      <c r="A12462" s="71">
        <v>40373</v>
      </c>
      <c r="B12462" s="70" t="s">
        <v>11741</v>
      </c>
      <c r="C12462" s="71" t="s">
        <v>14</v>
      </c>
      <c r="D12462" s="72"/>
    </row>
    <row r="12463" spans="1:4" x14ac:dyDescent="0.25">
      <c r="A12463" s="71">
        <v>3907</v>
      </c>
      <c r="B12463" s="70" t="s">
        <v>11742</v>
      </c>
      <c r="C12463" s="71" t="s">
        <v>14</v>
      </c>
      <c r="D12463" s="72">
        <v>5.29</v>
      </c>
    </row>
    <row r="12464" spans="1:4" x14ac:dyDescent="0.25">
      <c r="A12464" s="71">
        <v>3889</v>
      </c>
      <c r="B12464" s="70" t="s">
        <v>11743</v>
      </c>
      <c r="C12464" s="71" t="s">
        <v>14</v>
      </c>
      <c r="D12464" s="72">
        <v>3.76</v>
      </c>
    </row>
    <row r="12465" spans="1:4" x14ac:dyDescent="0.25">
      <c r="A12465" s="71">
        <v>3868</v>
      </c>
      <c r="B12465" s="70" t="s">
        <v>11744</v>
      </c>
      <c r="C12465" s="71" t="s">
        <v>14</v>
      </c>
      <c r="D12465" s="72">
        <v>1.38</v>
      </c>
    </row>
    <row r="12466" spans="1:4" x14ac:dyDescent="0.25">
      <c r="A12466" s="71">
        <v>3869</v>
      </c>
      <c r="B12466" s="70" t="s">
        <v>11745</v>
      </c>
      <c r="C12466" s="71" t="s">
        <v>14</v>
      </c>
      <c r="D12466" s="72">
        <v>3.06</v>
      </c>
    </row>
    <row r="12467" spans="1:4" x14ac:dyDescent="0.25">
      <c r="A12467" s="71">
        <v>3872</v>
      </c>
      <c r="B12467" s="70" t="s">
        <v>11746</v>
      </c>
      <c r="C12467" s="71" t="s">
        <v>14</v>
      </c>
      <c r="D12467" s="72">
        <v>5.22</v>
      </c>
    </row>
    <row r="12468" spans="1:4" x14ac:dyDescent="0.25">
      <c r="A12468" s="71">
        <v>3850</v>
      </c>
      <c r="B12468" s="70" t="s">
        <v>11747</v>
      </c>
      <c r="C12468" s="71" t="s">
        <v>14</v>
      </c>
      <c r="D12468" s="72">
        <v>12.04</v>
      </c>
    </row>
    <row r="12469" spans="1:4" x14ac:dyDescent="0.25">
      <c r="A12469" s="71">
        <v>38023</v>
      </c>
      <c r="B12469" s="70" t="s">
        <v>11748</v>
      </c>
      <c r="C12469" s="71" t="s">
        <v>14</v>
      </c>
      <c r="D12469" s="72">
        <v>6.13</v>
      </c>
    </row>
    <row r="12470" spans="1:4" x14ac:dyDescent="0.25">
      <c r="A12470" s="71">
        <v>37986</v>
      </c>
      <c r="B12470" s="70" t="s">
        <v>11749</v>
      </c>
      <c r="C12470" s="71" t="s">
        <v>14</v>
      </c>
      <c r="D12470" s="72">
        <v>2.72</v>
      </c>
    </row>
    <row r="12471" spans="1:4" x14ac:dyDescent="0.25">
      <c r="A12471" s="71">
        <v>21120</v>
      </c>
      <c r="B12471" s="70" t="s">
        <v>11750</v>
      </c>
      <c r="C12471" s="71" t="s">
        <v>14</v>
      </c>
      <c r="D12471" s="72">
        <v>13.86</v>
      </c>
    </row>
    <row r="12472" spans="1:4" x14ac:dyDescent="0.25">
      <c r="A12472" s="71">
        <v>39318</v>
      </c>
      <c r="B12472" s="70" t="s">
        <v>11751</v>
      </c>
      <c r="C12472" s="71" t="s">
        <v>14</v>
      </c>
      <c r="D12472" s="72">
        <v>12.89</v>
      </c>
    </row>
    <row r="12473" spans="1:4" x14ac:dyDescent="0.25">
      <c r="A12473" s="71">
        <v>37987</v>
      </c>
      <c r="B12473" s="70" t="s">
        <v>11752</v>
      </c>
      <c r="C12473" s="71" t="s">
        <v>14</v>
      </c>
      <c r="D12473" s="72">
        <v>135.57</v>
      </c>
    </row>
    <row r="12474" spans="1:4" x14ac:dyDescent="0.25">
      <c r="A12474" s="71">
        <v>37988</v>
      </c>
      <c r="B12474" s="70" t="s">
        <v>11753</v>
      </c>
      <c r="C12474" s="71" t="s">
        <v>14</v>
      </c>
      <c r="D12474" s="72">
        <v>215.42</v>
      </c>
    </row>
    <row r="12475" spans="1:4" x14ac:dyDescent="0.25">
      <c r="A12475" s="71">
        <v>40366</v>
      </c>
      <c r="B12475" s="70" t="s">
        <v>11754</v>
      </c>
      <c r="C12475" s="71" t="s">
        <v>14</v>
      </c>
      <c r="D12475" s="72"/>
    </row>
    <row r="12476" spans="1:4" x14ac:dyDescent="0.25">
      <c r="A12476" s="71">
        <v>40363</v>
      </c>
      <c r="B12476" s="70" t="s">
        <v>11755</v>
      </c>
      <c r="C12476" s="71" t="s">
        <v>14</v>
      </c>
      <c r="D12476" s="72"/>
    </row>
    <row r="12477" spans="1:4" x14ac:dyDescent="0.25">
      <c r="A12477" s="71">
        <v>40360</v>
      </c>
      <c r="B12477" s="70" t="s">
        <v>11756</v>
      </c>
      <c r="C12477" s="71" t="s">
        <v>14</v>
      </c>
      <c r="D12477" s="72"/>
    </row>
    <row r="12478" spans="1:4" x14ac:dyDescent="0.25">
      <c r="A12478" s="71">
        <v>40354</v>
      </c>
      <c r="B12478" s="70" t="s">
        <v>11757</v>
      </c>
      <c r="C12478" s="71" t="s">
        <v>14</v>
      </c>
      <c r="D12478" s="72"/>
    </row>
    <row r="12479" spans="1:4" x14ac:dyDescent="0.25">
      <c r="A12479" s="71">
        <v>40372</v>
      </c>
      <c r="B12479" s="70" t="s">
        <v>11758</v>
      </c>
      <c r="C12479" s="71" t="s">
        <v>14</v>
      </c>
      <c r="D12479" s="72"/>
    </row>
    <row r="12480" spans="1:4" x14ac:dyDescent="0.25">
      <c r="A12480" s="71">
        <v>40369</v>
      </c>
      <c r="B12480" s="70" t="s">
        <v>11759</v>
      </c>
      <c r="C12480" s="71" t="s">
        <v>14</v>
      </c>
      <c r="D12480" s="72"/>
    </row>
    <row r="12481" spans="1:4" x14ac:dyDescent="0.25">
      <c r="A12481" s="71">
        <v>40375</v>
      </c>
      <c r="B12481" s="70" t="s">
        <v>11760</v>
      </c>
      <c r="C12481" s="71" t="s">
        <v>14</v>
      </c>
      <c r="D12481" s="72"/>
    </row>
    <row r="12482" spans="1:4" x14ac:dyDescent="0.25">
      <c r="A12482" s="71">
        <v>40357</v>
      </c>
      <c r="B12482" s="70" t="s">
        <v>11761</v>
      </c>
      <c r="C12482" s="71" t="s">
        <v>14</v>
      </c>
      <c r="D12482" s="72"/>
    </row>
    <row r="12483" spans="1:4" x14ac:dyDescent="0.25">
      <c r="A12483" s="71">
        <v>1893</v>
      </c>
      <c r="B12483" s="70" t="s">
        <v>11762</v>
      </c>
      <c r="C12483" s="71" t="s">
        <v>14</v>
      </c>
      <c r="D12483" s="72">
        <v>2.72</v>
      </c>
    </row>
    <row r="12484" spans="1:4" x14ac:dyDescent="0.25">
      <c r="A12484" s="71">
        <v>1902</v>
      </c>
      <c r="B12484" s="70" t="s">
        <v>11763</v>
      </c>
      <c r="C12484" s="71" t="s">
        <v>14</v>
      </c>
      <c r="D12484" s="72">
        <v>1.98</v>
      </c>
    </row>
    <row r="12485" spans="1:4" x14ac:dyDescent="0.25">
      <c r="A12485" s="71">
        <v>1892</v>
      </c>
      <c r="B12485" s="70" t="s">
        <v>11764</v>
      </c>
      <c r="C12485" s="71" t="s">
        <v>14</v>
      </c>
      <c r="D12485" s="72">
        <v>1.27</v>
      </c>
    </row>
    <row r="12486" spans="1:4" x14ac:dyDescent="0.25">
      <c r="A12486" s="71">
        <v>1901</v>
      </c>
      <c r="B12486" s="70" t="s">
        <v>11765</v>
      </c>
      <c r="C12486" s="71" t="s">
        <v>14</v>
      </c>
      <c r="D12486" s="72">
        <v>0.62</v>
      </c>
    </row>
    <row r="12487" spans="1:4" x14ac:dyDescent="0.25">
      <c r="A12487" s="71">
        <v>1907</v>
      </c>
      <c r="B12487" s="70" t="s">
        <v>11766</v>
      </c>
      <c r="C12487" s="71" t="s">
        <v>14</v>
      </c>
      <c r="D12487" s="72">
        <v>8.76</v>
      </c>
    </row>
    <row r="12488" spans="1:4" x14ac:dyDescent="0.25">
      <c r="A12488" s="71">
        <v>1894</v>
      </c>
      <c r="B12488" s="70" t="s">
        <v>11767</v>
      </c>
      <c r="C12488" s="71" t="s">
        <v>14</v>
      </c>
      <c r="D12488" s="72">
        <v>3.94</v>
      </c>
    </row>
    <row r="12489" spans="1:4" x14ac:dyDescent="0.25">
      <c r="A12489" s="71">
        <v>1896</v>
      </c>
      <c r="B12489" s="70" t="s">
        <v>11768</v>
      </c>
      <c r="C12489" s="71" t="s">
        <v>14</v>
      </c>
      <c r="D12489" s="72">
        <v>11.76</v>
      </c>
    </row>
    <row r="12490" spans="1:4" x14ac:dyDescent="0.25">
      <c r="A12490" s="71">
        <v>1891</v>
      </c>
      <c r="B12490" s="70" t="s">
        <v>11769</v>
      </c>
      <c r="C12490" s="71" t="s">
        <v>14</v>
      </c>
      <c r="D12490" s="72">
        <v>0.91</v>
      </c>
    </row>
    <row r="12491" spans="1:4" x14ac:dyDescent="0.25">
      <c r="A12491" s="71">
        <v>1895</v>
      </c>
      <c r="B12491" s="70" t="s">
        <v>11770</v>
      </c>
      <c r="C12491" s="71" t="s">
        <v>14</v>
      </c>
      <c r="D12491" s="72">
        <v>20.67</v>
      </c>
    </row>
    <row r="12492" spans="1:4" x14ac:dyDescent="0.25">
      <c r="A12492" s="71">
        <v>2641</v>
      </c>
      <c r="B12492" s="70" t="s">
        <v>11771</v>
      </c>
      <c r="C12492" s="71" t="s">
        <v>14</v>
      </c>
      <c r="D12492" s="72">
        <v>21.26</v>
      </c>
    </row>
    <row r="12493" spans="1:4" x14ac:dyDescent="0.25">
      <c r="A12493" s="71">
        <v>2636</v>
      </c>
      <c r="B12493" s="70" t="s">
        <v>11772</v>
      </c>
      <c r="C12493" s="71" t="s">
        <v>14</v>
      </c>
      <c r="D12493" s="72">
        <v>1.37</v>
      </c>
    </row>
    <row r="12494" spans="1:4" x14ac:dyDescent="0.25">
      <c r="A12494" s="71">
        <v>2637</v>
      </c>
      <c r="B12494" s="70" t="s">
        <v>11773</v>
      </c>
      <c r="C12494" s="71" t="s">
        <v>14</v>
      </c>
      <c r="D12494" s="72">
        <v>1.45</v>
      </c>
    </row>
    <row r="12495" spans="1:4" x14ac:dyDescent="0.25">
      <c r="A12495" s="71">
        <v>2638</v>
      </c>
      <c r="B12495" s="70" t="s">
        <v>11774</v>
      </c>
      <c r="C12495" s="71" t="s">
        <v>14</v>
      </c>
      <c r="D12495" s="72">
        <v>1.69</v>
      </c>
    </row>
    <row r="12496" spans="1:4" x14ac:dyDescent="0.25">
      <c r="A12496" s="71">
        <v>2639</v>
      </c>
      <c r="B12496" s="70" t="s">
        <v>11775</v>
      </c>
      <c r="C12496" s="71" t="s">
        <v>14</v>
      </c>
      <c r="D12496" s="72">
        <v>3</v>
      </c>
    </row>
    <row r="12497" spans="1:4" x14ac:dyDescent="0.25">
      <c r="A12497" s="71">
        <v>2644</v>
      </c>
      <c r="B12497" s="70" t="s">
        <v>11776</v>
      </c>
      <c r="C12497" s="71" t="s">
        <v>14</v>
      </c>
      <c r="D12497" s="72">
        <v>4.3499999999999996</v>
      </c>
    </row>
    <row r="12498" spans="1:4" x14ac:dyDescent="0.25">
      <c r="A12498" s="71">
        <v>2640</v>
      </c>
      <c r="B12498" s="70" t="s">
        <v>11777</v>
      </c>
      <c r="C12498" s="71" t="s">
        <v>14</v>
      </c>
      <c r="D12498" s="72">
        <v>8.85</v>
      </c>
    </row>
    <row r="12499" spans="1:4" x14ac:dyDescent="0.25">
      <c r="A12499" s="71">
        <v>2642</v>
      </c>
      <c r="B12499" s="70" t="s">
        <v>11778</v>
      </c>
      <c r="C12499" s="71" t="s">
        <v>14</v>
      </c>
      <c r="D12499" s="72">
        <v>13.47</v>
      </c>
    </row>
    <row r="12500" spans="1:4" x14ac:dyDescent="0.25">
      <c r="A12500" s="71">
        <v>2643</v>
      </c>
      <c r="B12500" s="70" t="s">
        <v>11779</v>
      </c>
      <c r="C12500" s="71" t="s">
        <v>14</v>
      </c>
      <c r="D12500" s="72">
        <v>6.06</v>
      </c>
    </row>
    <row r="12501" spans="1:4" x14ac:dyDescent="0.25">
      <c r="A12501" s="71">
        <v>44281</v>
      </c>
      <c r="B12501" s="70" t="s">
        <v>11780</v>
      </c>
      <c r="C12501" s="71" t="s">
        <v>14</v>
      </c>
      <c r="D12501" s="72">
        <v>275.54000000000002</v>
      </c>
    </row>
    <row r="12502" spans="1:4" x14ac:dyDescent="0.25">
      <c r="A12502" s="71">
        <v>39855</v>
      </c>
      <c r="B12502" s="70" t="s">
        <v>11781</v>
      </c>
      <c r="C12502" s="71" t="s">
        <v>14</v>
      </c>
      <c r="D12502" s="72"/>
    </row>
    <row r="12503" spans="1:4" x14ac:dyDescent="0.25">
      <c r="A12503" s="71">
        <v>39856</v>
      </c>
      <c r="B12503" s="70" t="s">
        <v>11782</v>
      </c>
      <c r="C12503" s="71" t="s">
        <v>14</v>
      </c>
      <c r="D12503" s="72"/>
    </row>
    <row r="12504" spans="1:4" x14ac:dyDescent="0.25">
      <c r="A12504" s="71">
        <v>39857</v>
      </c>
      <c r="B12504" s="70" t="s">
        <v>11783</v>
      </c>
      <c r="C12504" s="71" t="s">
        <v>14</v>
      </c>
      <c r="D12504" s="72"/>
    </row>
    <row r="12505" spans="1:4" x14ac:dyDescent="0.25">
      <c r="A12505" s="71">
        <v>39858</v>
      </c>
      <c r="B12505" s="70" t="s">
        <v>11784</v>
      </c>
      <c r="C12505" s="71" t="s">
        <v>14</v>
      </c>
      <c r="D12505" s="72"/>
    </row>
    <row r="12506" spans="1:4" x14ac:dyDescent="0.25">
      <c r="A12506" s="71">
        <v>39859</v>
      </c>
      <c r="B12506" s="70" t="s">
        <v>11785</v>
      </c>
      <c r="C12506" s="71" t="s">
        <v>14</v>
      </c>
      <c r="D12506" s="72"/>
    </row>
    <row r="12507" spans="1:4" x14ac:dyDescent="0.25">
      <c r="A12507" s="71">
        <v>39860</v>
      </c>
      <c r="B12507" s="70" t="s">
        <v>11786</v>
      </c>
      <c r="C12507" s="71" t="s">
        <v>14</v>
      </c>
      <c r="D12507" s="72"/>
    </row>
    <row r="12508" spans="1:4" x14ac:dyDescent="0.25">
      <c r="A12508" s="71">
        <v>39861</v>
      </c>
      <c r="B12508" s="70" t="s">
        <v>11787</v>
      </c>
      <c r="C12508" s="71" t="s">
        <v>14</v>
      </c>
      <c r="D12508" s="72"/>
    </row>
    <row r="12509" spans="1:4" x14ac:dyDescent="0.25">
      <c r="A12509" s="71">
        <v>3867</v>
      </c>
      <c r="B12509" s="70" t="s">
        <v>11788</v>
      </c>
      <c r="C12509" s="71" t="s">
        <v>14</v>
      </c>
      <c r="D12509" s="72">
        <v>73.34</v>
      </c>
    </row>
    <row r="12510" spans="1:4" x14ac:dyDescent="0.25">
      <c r="A12510" s="71">
        <v>3861</v>
      </c>
      <c r="B12510" s="70" t="s">
        <v>11789</v>
      </c>
      <c r="C12510" s="71" t="s">
        <v>14</v>
      </c>
      <c r="D12510" s="72">
        <v>0.76</v>
      </c>
    </row>
    <row r="12511" spans="1:4" x14ac:dyDescent="0.25">
      <c r="A12511" s="71">
        <v>3904</v>
      </c>
      <c r="B12511" s="70" t="s">
        <v>11790</v>
      </c>
      <c r="C12511" s="71" t="s">
        <v>14</v>
      </c>
      <c r="D12511" s="72">
        <v>0.81</v>
      </c>
    </row>
    <row r="12512" spans="1:4" x14ac:dyDescent="0.25">
      <c r="A12512" s="71">
        <v>3903</v>
      </c>
      <c r="B12512" s="70" t="s">
        <v>11791</v>
      </c>
      <c r="C12512" s="71" t="s">
        <v>14</v>
      </c>
      <c r="D12512" s="72">
        <v>1.97</v>
      </c>
    </row>
    <row r="12513" spans="1:4" x14ac:dyDescent="0.25">
      <c r="A12513" s="71">
        <v>3862</v>
      </c>
      <c r="B12513" s="70" t="s">
        <v>11792</v>
      </c>
      <c r="C12513" s="71" t="s">
        <v>14</v>
      </c>
      <c r="D12513" s="72">
        <v>4.1900000000000004</v>
      </c>
    </row>
    <row r="12514" spans="1:4" x14ac:dyDescent="0.25">
      <c r="A12514" s="71">
        <v>3863</v>
      </c>
      <c r="B12514" s="70" t="s">
        <v>11793</v>
      </c>
      <c r="C12514" s="71" t="s">
        <v>14</v>
      </c>
      <c r="D12514" s="72">
        <v>4.29</v>
      </c>
    </row>
    <row r="12515" spans="1:4" x14ac:dyDescent="0.25">
      <c r="A12515" s="71">
        <v>3864</v>
      </c>
      <c r="B12515" s="70" t="s">
        <v>11794</v>
      </c>
      <c r="C12515" s="71" t="s">
        <v>14</v>
      </c>
      <c r="D12515" s="72">
        <v>13.15</v>
      </c>
    </row>
    <row r="12516" spans="1:4" x14ac:dyDescent="0.25">
      <c r="A12516" s="71">
        <v>3865</v>
      </c>
      <c r="B12516" s="70" t="s">
        <v>11795</v>
      </c>
      <c r="C12516" s="71" t="s">
        <v>14</v>
      </c>
      <c r="D12516" s="72">
        <v>19.239999999999998</v>
      </c>
    </row>
    <row r="12517" spans="1:4" x14ac:dyDescent="0.25">
      <c r="A12517" s="71">
        <v>3866</v>
      </c>
      <c r="B12517" s="70" t="s">
        <v>11796</v>
      </c>
      <c r="C12517" s="71" t="s">
        <v>14</v>
      </c>
      <c r="D12517" s="72">
        <v>43.19</v>
      </c>
    </row>
    <row r="12518" spans="1:4" x14ac:dyDescent="0.25">
      <c r="A12518" s="71">
        <v>3878</v>
      </c>
      <c r="B12518" s="70" t="s">
        <v>11797</v>
      </c>
      <c r="C12518" s="71" t="s">
        <v>14</v>
      </c>
      <c r="D12518" s="72">
        <v>11.78</v>
      </c>
    </row>
    <row r="12519" spans="1:4" x14ac:dyDescent="0.25">
      <c r="A12519" s="71">
        <v>3876</v>
      </c>
      <c r="B12519" s="70" t="s">
        <v>11798</v>
      </c>
      <c r="C12519" s="71" t="s">
        <v>14</v>
      </c>
      <c r="D12519" s="72">
        <v>4.6900000000000004</v>
      </c>
    </row>
    <row r="12520" spans="1:4" x14ac:dyDescent="0.25">
      <c r="A12520" s="71">
        <v>3883</v>
      </c>
      <c r="B12520" s="70" t="s">
        <v>11799</v>
      </c>
      <c r="C12520" s="71" t="s">
        <v>14</v>
      </c>
      <c r="D12520" s="72">
        <v>1.51</v>
      </c>
    </row>
    <row r="12521" spans="1:4" x14ac:dyDescent="0.25">
      <c r="A12521" s="71">
        <v>3884</v>
      </c>
      <c r="B12521" s="70" t="s">
        <v>11800</v>
      </c>
      <c r="C12521" s="71" t="s">
        <v>14</v>
      </c>
      <c r="D12521" s="72">
        <v>2.38</v>
      </c>
    </row>
    <row r="12522" spans="1:4" x14ac:dyDescent="0.25">
      <c r="A12522" s="71">
        <v>12892</v>
      </c>
      <c r="B12522" s="70" t="s">
        <v>11801</v>
      </c>
      <c r="C12522" s="71" t="s">
        <v>9488</v>
      </c>
      <c r="D12522" s="72">
        <v>12.43</v>
      </c>
    </row>
    <row r="12523" spans="1:4" x14ac:dyDescent="0.25">
      <c r="A12523" s="71">
        <v>38447</v>
      </c>
      <c r="B12523" s="70" t="s">
        <v>11802</v>
      </c>
      <c r="C12523" s="71" t="s">
        <v>14</v>
      </c>
      <c r="D12523" s="72"/>
    </row>
    <row r="12524" spans="1:4" x14ac:dyDescent="0.25">
      <c r="A12524" s="71">
        <v>36320</v>
      </c>
      <c r="B12524" s="70" t="s">
        <v>11803</v>
      </c>
      <c r="C12524" s="71" t="s">
        <v>14</v>
      </c>
      <c r="D12524" s="72"/>
    </row>
    <row r="12525" spans="1:4" x14ac:dyDescent="0.25">
      <c r="A12525" s="71">
        <v>36324</v>
      </c>
      <c r="B12525" s="70" t="s">
        <v>11804</v>
      </c>
      <c r="C12525" s="71" t="s">
        <v>14</v>
      </c>
      <c r="D12525" s="72"/>
    </row>
    <row r="12526" spans="1:4" x14ac:dyDescent="0.25">
      <c r="A12526" s="71">
        <v>38441</v>
      </c>
      <c r="B12526" s="70" t="s">
        <v>11805</v>
      </c>
      <c r="C12526" s="71" t="s">
        <v>14</v>
      </c>
      <c r="D12526" s="72"/>
    </row>
    <row r="12527" spans="1:4" x14ac:dyDescent="0.25">
      <c r="A12527" s="71">
        <v>38442</v>
      </c>
      <c r="B12527" s="70" t="s">
        <v>11806</v>
      </c>
      <c r="C12527" s="71" t="s">
        <v>14</v>
      </c>
      <c r="D12527" s="72"/>
    </row>
    <row r="12528" spans="1:4" x14ac:dyDescent="0.25">
      <c r="A12528" s="71">
        <v>38443</v>
      </c>
      <c r="B12528" s="70" t="s">
        <v>11807</v>
      </c>
      <c r="C12528" s="71" t="s">
        <v>14</v>
      </c>
      <c r="D12528" s="72"/>
    </row>
    <row r="12529" spans="1:4" x14ac:dyDescent="0.25">
      <c r="A12529" s="71">
        <v>38444</v>
      </c>
      <c r="B12529" s="70" t="s">
        <v>11808</v>
      </c>
      <c r="C12529" s="71" t="s">
        <v>14</v>
      </c>
      <c r="D12529" s="72"/>
    </row>
    <row r="12530" spans="1:4" x14ac:dyDescent="0.25">
      <c r="A12530" s="71">
        <v>38445</v>
      </c>
      <c r="B12530" s="70" t="s">
        <v>11809</v>
      </c>
      <c r="C12530" s="71" t="s">
        <v>14</v>
      </c>
      <c r="D12530" s="72"/>
    </row>
    <row r="12531" spans="1:4" x14ac:dyDescent="0.25">
      <c r="A12531" s="71">
        <v>38446</v>
      </c>
      <c r="B12531" s="70" t="s">
        <v>11810</v>
      </c>
      <c r="C12531" s="71" t="s">
        <v>14</v>
      </c>
      <c r="D12531" s="72"/>
    </row>
    <row r="12532" spans="1:4" x14ac:dyDescent="0.25">
      <c r="A12532" s="71">
        <v>3837</v>
      </c>
      <c r="B12532" s="70" t="s">
        <v>11811</v>
      </c>
      <c r="C12532" s="71" t="s">
        <v>14</v>
      </c>
      <c r="D12532" s="72">
        <v>37.65</v>
      </c>
    </row>
    <row r="12533" spans="1:4" x14ac:dyDescent="0.25">
      <c r="A12533" s="71">
        <v>3845</v>
      </c>
      <c r="B12533" s="70" t="s">
        <v>11812</v>
      </c>
      <c r="C12533" s="71" t="s">
        <v>14</v>
      </c>
      <c r="D12533" s="72">
        <v>13.75</v>
      </c>
    </row>
    <row r="12534" spans="1:4" x14ac:dyDescent="0.25">
      <c r="A12534" s="71">
        <v>11045</v>
      </c>
      <c r="B12534" s="70" t="s">
        <v>11813</v>
      </c>
      <c r="C12534" s="71" t="s">
        <v>14</v>
      </c>
      <c r="D12534" s="72">
        <v>26.53</v>
      </c>
    </row>
    <row r="12535" spans="1:4" x14ac:dyDescent="0.25">
      <c r="A12535" s="71">
        <v>20170</v>
      </c>
      <c r="B12535" s="70" t="s">
        <v>11814</v>
      </c>
      <c r="C12535" s="71" t="s">
        <v>14</v>
      </c>
      <c r="D12535" s="72">
        <v>13.93</v>
      </c>
    </row>
    <row r="12536" spans="1:4" x14ac:dyDescent="0.25">
      <c r="A12536" s="71">
        <v>20171</v>
      </c>
      <c r="B12536" s="70" t="s">
        <v>11815</v>
      </c>
      <c r="C12536" s="71" t="s">
        <v>14</v>
      </c>
      <c r="D12536" s="72">
        <v>40.15</v>
      </c>
    </row>
    <row r="12537" spans="1:4" x14ac:dyDescent="0.25">
      <c r="A12537" s="71">
        <v>20167</v>
      </c>
      <c r="B12537" s="70" t="s">
        <v>11816</v>
      </c>
      <c r="C12537" s="71" t="s">
        <v>14</v>
      </c>
      <c r="D12537" s="72">
        <v>5.05</v>
      </c>
    </row>
    <row r="12538" spans="1:4" x14ac:dyDescent="0.25">
      <c r="A12538" s="71">
        <v>20168</v>
      </c>
      <c r="B12538" s="70" t="s">
        <v>11817</v>
      </c>
      <c r="C12538" s="71" t="s">
        <v>14</v>
      </c>
      <c r="D12538" s="72">
        <v>10.39</v>
      </c>
    </row>
    <row r="12539" spans="1:4" x14ac:dyDescent="0.25">
      <c r="A12539" s="71">
        <v>20169</v>
      </c>
      <c r="B12539" s="70" t="s">
        <v>11818</v>
      </c>
      <c r="C12539" s="71" t="s">
        <v>14</v>
      </c>
      <c r="D12539" s="72">
        <v>12.13</v>
      </c>
    </row>
    <row r="12540" spans="1:4" x14ac:dyDescent="0.25">
      <c r="A12540" s="71">
        <v>3899</v>
      </c>
      <c r="B12540" s="70" t="s">
        <v>11819</v>
      </c>
      <c r="C12540" s="71" t="s">
        <v>14</v>
      </c>
      <c r="D12540" s="72">
        <v>6.73</v>
      </c>
    </row>
    <row r="12541" spans="1:4" x14ac:dyDescent="0.25">
      <c r="A12541" s="71">
        <v>38676</v>
      </c>
      <c r="B12541" s="70" t="s">
        <v>11820</v>
      </c>
      <c r="C12541" s="71" t="s">
        <v>14</v>
      </c>
      <c r="D12541" s="72">
        <v>33.65</v>
      </c>
    </row>
    <row r="12542" spans="1:4" x14ac:dyDescent="0.25">
      <c r="A12542" s="71">
        <v>3897</v>
      </c>
      <c r="B12542" s="70" t="s">
        <v>11821</v>
      </c>
      <c r="C12542" s="71" t="s">
        <v>14</v>
      </c>
      <c r="D12542" s="72">
        <v>1.64</v>
      </c>
    </row>
    <row r="12543" spans="1:4" x14ac:dyDescent="0.25">
      <c r="A12543" s="71">
        <v>3875</v>
      </c>
      <c r="B12543" s="70" t="s">
        <v>11822</v>
      </c>
      <c r="C12543" s="71" t="s">
        <v>14</v>
      </c>
      <c r="D12543" s="72">
        <v>3.39</v>
      </c>
    </row>
    <row r="12544" spans="1:4" x14ac:dyDescent="0.25">
      <c r="A12544" s="71">
        <v>3898</v>
      </c>
      <c r="B12544" s="70" t="s">
        <v>11823</v>
      </c>
      <c r="C12544" s="71" t="s">
        <v>14</v>
      </c>
      <c r="D12544" s="72">
        <v>6.88</v>
      </c>
    </row>
    <row r="12545" spans="1:4" x14ac:dyDescent="0.25">
      <c r="A12545" s="71">
        <v>3855</v>
      </c>
      <c r="B12545" s="70" t="s">
        <v>11824</v>
      </c>
      <c r="C12545" s="71" t="s">
        <v>14</v>
      </c>
      <c r="D12545" s="72">
        <v>5.08</v>
      </c>
    </row>
    <row r="12546" spans="1:4" x14ac:dyDescent="0.25">
      <c r="A12546" s="71">
        <v>3874</v>
      </c>
      <c r="B12546" s="70" t="s">
        <v>11825</v>
      </c>
      <c r="C12546" s="71" t="s">
        <v>14</v>
      </c>
      <c r="D12546" s="72">
        <v>5.89</v>
      </c>
    </row>
    <row r="12547" spans="1:4" x14ac:dyDescent="0.25">
      <c r="A12547" s="71">
        <v>3870</v>
      </c>
      <c r="B12547" s="70" t="s">
        <v>11826</v>
      </c>
      <c r="C12547" s="71" t="s">
        <v>14</v>
      </c>
      <c r="D12547" s="72">
        <v>6.47</v>
      </c>
    </row>
    <row r="12548" spans="1:4" x14ac:dyDescent="0.25">
      <c r="A12548" s="71">
        <v>38678</v>
      </c>
      <c r="B12548" s="70" t="s">
        <v>11827</v>
      </c>
      <c r="C12548" s="71" t="s">
        <v>14</v>
      </c>
      <c r="D12548" s="72">
        <v>17.11</v>
      </c>
    </row>
    <row r="12549" spans="1:4" x14ac:dyDescent="0.25">
      <c r="A12549" s="71">
        <v>3859</v>
      </c>
      <c r="B12549" s="70" t="s">
        <v>11828</v>
      </c>
      <c r="C12549" s="71" t="s">
        <v>14</v>
      </c>
      <c r="D12549" s="72">
        <v>1.3</v>
      </c>
    </row>
    <row r="12550" spans="1:4" x14ac:dyDescent="0.25">
      <c r="A12550" s="71">
        <v>3856</v>
      </c>
      <c r="B12550" s="70" t="s">
        <v>11829</v>
      </c>
      <c r="C12550" s="71" t="s">
        <v>14</v>
      </c>
      <c r="D12550" s="72">
        <v>1.81</v>
      </c>
    </row>
    <row r="12551" spans="1:4" x14ac:dyDescent="0.25">
      <c r="A12551" s="71">
        <v>3906</v>
      </c>
      <c r="B12551" s="70" t="s">
        <v>11830</v>
      </c>
      <c r="C12551" s="71" t="s">
        <v>14</v>
      </c>
      <c r="D12551" s="72">
        <v>1.49</v>
      </c>
    </row>
    <row r="12552" spans="1:4" x14ac:dyDescent="0.25">
      <c r="A12552" s="71">
        <v>3860</v>
      </c>
      <c r="B12552" s="70" t="s">
        <v>11831</v>
      </c>
      <c r="C12552" s="71" t="s">
        <v>14</v>
      </c>
      <c r="D12552" s="72">
        <v>4.43</v>
      </c>
    </row>
    <row r="12553" spans="1:4" x14ac:dyDescent="0.25">
      <c r="A12553" s="71">
        <v>3905</v>
      </c>
      <c r="B12553" s="70" t="s">
        <v>11832</v>
      </c>
      <c r="C12553" s="71" t="s">
        <v>14</v>
      </c>
      <c r="D12553" s="72">
        <v>10.17</v>
      </c>
    </row>
    <row r="12554" spans="1:4" x14ac:dyDescent="0.25">
      <c r="A12554" s="71">
        <v>3871</v>
      </c>
      <c r="B12554" s="70" t="s">
        <v>11833</v>
      </c>
      <c r="C12554" s="71" t="s">
        <v>14</v>
      </c>
      <c r="D12554" s="72">
        <v>17.989999999999998</v>
      </c>
    </row>
    <row r="12555" spans="1:4" x14ac:dyDescent="0.25">
      <c r="A12555" s="71">
        <v>37427</v>
      </c>
      <c r="B12555" s="70" t="s">
        <v>11834</v>
      </c>
      <c r="C12555" s="71" t="s">
        <v>14</v>
      </c>
      <c r="D12555" s="72"/>
    </row>
    <row r="12556" spans="1:4" x14ac:dyDescent="0.25">
      <c r="A12556" s="71">
        <v>37424</v>
      </c>
      <c r="B12556" s="70" t="s">
        <v>11835</v>
      </c>
      <c r="C12556" s="71" t="s">
        <v>14</v>
      </c>
      <c r="D12556" s="72"/>
    </row>
    <row r="12557" spans="1:4" x14ac:dyDescent="0.25">
      <c r="A12557" s="71">
        <v>37428</v>
      </c>
      <c r="B12557" s="70" t="s">
        <v>11836</v>
      </c>
      <c r="C12557" s="71" t="s">
        <v>14</v>
      </c>
      <c r="D12557" s="72"/>
    </row>
    <row r="12558" spans="1:4" x14ac:dyDescent="0.25">
      <c r="A12558" s="71">
        <v>37425</v>
      </c>
      <c r="B12558" s="70" t="s">
        <v>11837</v>
      </c>
      <c r="C12558" s="71" t="s">
        <v>14</v>
      </c>
      <c r="D12558" s="72"/>
    </row>
    <row r="12559" spans="1:4" x14ac:dyDescent="0.25">
      <c r="A12559" s="71">
        <v>37429</v>
      </c>
      <c r="B12559" s="70" t="s">
        <v>11838</v>
      </c>
      <c r="C12559" s="71" t="s">
        <v>14</v>
      </c>
      <c r="D12559" s="72"/>
    </row>
    <row r="12560" spans="1:4" x14ac:dyDescent="0.25">
      <c r="A12560" s="71">
        <v>37426</v>
      </c>
      <c r="B12560" s="70" t="s">
        <v>11839</v>
      </c>
      <c r="C12560" s="71" t="s">
        <v>14</v>
      </c>
      <c r="D12560" s="72"/>
    </row>
    <row r="12561" spans="1:4" x14ac:dyDescent="0.25">
      <c r="A12561" s="71">
        <v>39292</v>
      </c>
      <c r="B12561" s="70" t="s">
        <v>11840</v>
      </c>
      <c r="C12561" s="71" t="s">
        <v>14</v>
      </c>
      <c r="D12561" s="72"/>
    </row>
    <row r="12562" spans="1:4" x14ac:dyDescent="0.25">
      <c r="A12562" s="71">
        <v>39293</v>
      </c>
      <c r="B12562" s="70" t="s">
        <v>11841</v>
      </c>
      <c r="C12562" s="71" t="s">
        <v>14</v>
      </c>
      <c r="D12562" s="72"/>
    </row>
    <row r="12563" spans="1:4" x14ac:dyDescent="0.25">
      <c r="A12563" s="71">
        <v>39294</v>
      </c>
      <c r="B12563" s="70" t="s">
        <v>11842</v>
      </c>
      <c r="C12563" s="71" t="s">
        <v>14</v>
      </c>
      <c r="D12563" s="72"/>
    </row>
    <row r="12564" spans="1:4" x14ac:dyDescent="0.25">
      <c r="A12564" s="71">
        <v>39295</v>
      </c>
      <c r="B12564" s="70" t="s">
        <v>11843</v>
      </c>
      <c r="C12564" s="71" t="s">
        <v>14</v>
      </c>
      <c r="D12564" s="72"/>
    </row>
    <row r="12565" spans="1:4" x14ac:dyDescent="0.25">
      <c r="A12565" s="71">
        <v>39312</v>
      </c>
      <c r="B12565" s="70" t="s">
        <v>11844</v>
      </c>
      <c r="C12565" s="71" t="s">
        <v>14</v>
      </c>
      <c r="D12565" s="72"/>
    </row>
    <row r="12566" spans="1:4" x14ac:dyDescent="0.25">
      <c r="A12566" s="71">
        <v>39313</v>
      </c>
      <c r="B12566" s="70" t="s">
        <v>11845</v>
      </c>
      <c r="C12566" s="71" t="s">
        <v>14</v>
      </c>
      <c r="D12566" s="72"/>
    </row>
    <row r="12567" spans="1:4" x14ac:dyDescent="0.25">
      <c r="A12567" s="71">
        <v>39314</v>
      </c>
      <c r="B12567" s="70" t="s">
        <v>11846</v>
      </c>
      <c r="C12567" s="71" t="s">
        <v>14</v>
      </c>
      <c r="D12567" s="72"/>
    </row>
    <row r="12568" spans="1:4" x14ac:dyDescent="0.25">
      <c r="A12568" s="71">
        <v>39296</v>
      </c>
      <c r="B12568" s="70" t="s">
        <v>11847</v>
      </c>
      <c r="C12568" s="71" t="s">
        <v>14</v>
      </c>
      <c r="D12568" s="72"/>
    </row>
    <row r="12569" spans="1:4" x14ac:dyDescent="0.25">
      <c r="A12569" s="71">
        <v>39297</v>
      </c>
      <c r="B12569" s="70" t="s">
        <v>11848</v>
      </c>
      <c r="C12569" s="71" t="s">
        <v>14</v>
      </c>
      <c r="D12569" s="72"/>
    </row>
    <row r="12570" spans="1:4" x14ac:dyDescent="0.25">
      <c r="A12570" s="71">
        <v>39298</v>
      </c>
      <c r="B12570" s="70" t="s">
        <v>11849</v>
      </c>
      <c r="C12570" s="71" t="s">
        <v>14</v>
      </c>
      <c r="D12570" s="72"/>
    </row>
    <row r="12571" spans="1:4" x14ac:dyDescent="0.25">
      <c r="A12571" s="71">
        <v>39299</v>
      </c>
      <c r="B12571" s="70" t="s">
        <v>11850</v>
      </c>
      <c r="C12571" s="71" t="s">
        <v>14</v>
      </c>
      <c r="D12571" s="72"/>
    </row>
    <row r="12572" spans="1:4" x14ac:dyDescent="0.25">
      <c r="A12572" s="71">
        <v>39308</v>
      </c>
      <c r="B12572" s="70" t="s">
        <v>11851</v>
      </c>
      <c r="C12572" s="71" t="s">
        <v>14</v>
      </c>
      <c r="D12572" s="72"/>
    </row>
    <row r="12573" spans="1:4" x14ac:dyDescent="0.25">
      <c r="A12573" s="71">
        <v>39309</v>
      </c>
      <c r="B12573" s="70" t="s">
        <v>11852</v>
      </c>
      <c r="C12573" s="71" t="s">
        <v>14</v>
      </c>
      <c r="D12573" s="72"/>
    </row>
    <row r="12574" spans="1:4" x14ac:dyDescent="0.25">
      <c r="A12574" s="71">
        <v>39310</v>
      </c>
      <c r="B12574" s="70" t="s">
        <v>11853</v>
      </c>
      <c r="C12574" s="71" t="s">
        <v>14</v>
      </c>
      <c r="D12574" s="72"/>
    </row>
    <row r="12575" spans="1:4" x14ac:dyDescent="0.25">
      <c r="A12575" s="71">
        <v>39311</v>
      </c>
      <c r="B12575" s="70" t="s">
        <v>11854</v>
      </c>
      <c r="C12575" s="71" t="s">
        <v>14</v>
      </c>
      <c r="D12575" s="72"/>
    </row>
    <row r="12576" spans="1:4" x14ac:dyDescent="0.25">
      <c r="A12576" s="71">
        <v>45261</v>
      </c>
      <c r="B12576" s="70" t="s">
        <v>19675</v>
      </c>
      <c r="C12576" s="71" t="s">
        <v>9488</v>
      </c>
      <c r="D12576" s="72">
        <v>21.7</v>
      </c>
    </row>
    <row r="12577" spans="1:4" x14ac:dyDescent="0.25">
      <c r="A12577" s="71">
        <v>11519</v>
      </c>
      <c r="B12577" s="70" t="s">
        <v>11855</v>
      </c>
      <c r="C12577" s="71" t="s">
        <v>9488</v>
      </c>
      <c r="D12577" s="72">
        <v>51.04</v>
      </c>
    </row>
    <row r="12578" spans="1:4" x14ac:dyDescent="0.25">
      <c r="A12578" s="71">
        <v>11520</v>
      </c>
      <c r="B12578" s="70" t="s">
        <v>11856</v>
      </c>
      <c r="C12578" s="71" t="s">
        <v>9488</v>
      </c>
      <c r="D12578" s="72">
        <v>23.6</v>
      </c>
    </row>
    <row r="12579" spans="1:4" x14ac:dyDescent="0.25">
      <c r="A12579" s="71">
        <v>11518</v>
      </c>
      <c r="B12579" s="70" t="s">
        <v>11857</v>
      </c>
      <c r="C12579" s="71" t="s">
        <v>9488</v>
      </c>
      <c r="D12579" s="72">
        <v>85.8</v>
      </c>
    </row>
    <row r="12580" spans="1:4" x14ac:dyDescent="0.25">
      <c r="A12580" s="71">
        <v>38473</v>
      </c>
      <c r="B12580" s="70" t="s">
        <v>11858</v>
      </c>
      <c r="C12580" s="71" t="s">
        <v>14</v>
      </c>
      <c r="D12580" s="72">
        <v>400.48</v>
      </c>
    </row>
    <row r="12581" spans="1:4" x14ac:dyDescent="0.25">
      <c r="A12581" s="71">
        <v>4244</v>
      </c>
      <c r="B12581" s="70" t="s">
        <v>11859</v>
      </c>
      <c r="C12581" s="71" t="s">
        <v>44</v>
      </c>
      <c r="D12581" s="72">
        <v>8.98</v>
      </c>
    </row>
    <row r="12582" spans="1:4" x14ac:dyDescent="0.25">
      <c r="A12582" s="71">
        <v>40977</v>
      </c>
      <c r="B12582" s="70" t="s">
        <v>11860</v>
      </c>
      <c r="C12582" s="71" t="s">
        <v>6388</v>
      </c>
      <c r="D12582" s="72">
        <v>1977.36</v>
      </c>
    </row>
    <row r="12583" spans="1:4" x14ac:dyDescent="0.25">
      <c r="A12583" s="71">
        <v>4115</v>
      </c>
      <c r="B12583" s="70" t="s">
        <v>11861</v>
      </c>
      <c r="C12583" s="71" t="s">
        <v>16</v>
      </c>
      <c r="D12583" s="72">
        <v>42.61</v>
      </c>
    </row>
    <row r="12584" spans="1:4" x14ac:dyDescent="0.25">
      <c r="A12584" s="71">
        <v>4119</v>
      </c>
      <c r="B12584" s="70" t="s">
        <v>11862</v>
      </c>
      <c r="C12584" s="71" t="s">
        <v>16</v>
      </c>
      <c r="D12584" s="72">
        <v>86.06</v>
      </c>
    </row>
    <row r="12585" spans="1:4" x14ac:dyDescent="0.25">
      <c r="A12585" s="71">
        <v>2794</v>
      </c>
      <c r="B12585" s="70" t="s">
        <v>11863</v>
      </c>
      <c r="C12585" s="71" t="s">
        <v>16</v>
      </c>
      <c r="D12585" s="72">
        <v>228.3</v>
      </c>
    </row>
    <row r="12586" spans="1:4" x14ac:dyDescent="0.25">
      <c r="A12586" s="71">
        <v>2788</v>
      </c>
      <c r="B12586" s="70" t="s">
        <v>11864</v>
      </c>
      <c r="C12586" s="71" t="s">
        <v>16</v>
      </c>
      <c r="D12586" s="72">
        <v>332.59</v>
      </c>
    </row>
    <row r="12587" spans="1:4" x14ac:dyDescent="0.25">
      <c r="A12587" s="71">
        <v>4006</v>
      </c>
      <c r="B12587" s="70" t="s">
        <v>11865</v>
      </c>
      <c r="C12587" s="71" t="s">
        <v>42</v>
      </c>
      <c r="D12587" s="72">
        <v>1561.03</v>
      </c>
    </row>
    <row r="12588" spans="1:4" x14ac:dyDescent="0.25">
      <c r="A12588" s="71">
        <v>45395</v>
      </c>
      <c r="B12588" s="70" t="s">
        <v>11866</v>
      </c>
      <c r="C12588" s="71" t="s">
        <v>9488</v>
      </c>
      <c r="D12588" s="72">
        <v>32.92</v>
      </c>
    </row>
    <row r="12589" spans="1:4" x14ac:dyDescent="0.25">
      <c r="A12589" s="71">
        <v>37461</v>
      </c>
      <c r="B12589" s="70" t="s">
        <v>11867</v>
      </c>
      <c r="C12589" s="71" t="s">
        <v>16</v>
      </c>
      <c r="D12589" s="72"/>
    </row>
    <row r="12590" spans="1:4" x14ac:dyDescent="0.25">
      <c r="A12590" s="71">
        <v>37460</v>
      </c>
      <c r="B12590" s="70" t="s">
        <v>11868</v>
      </c>
      <c r="C12590" s="71" t="s">
        <v>16</v>
      </c>
      <c r="D12590" s="72"/>
    </row>
    <row r="12591" spans="1:4" x14ac:dyDescent="0.25">
      <c r="A12591" s="71">
        <v>37458</v>
      </c>
      <c r="B12591" s="70" t="s">
        <v>11869</v>
      </c>
      <c r="C12591" s="71" t="s">
        <v>16</v>
      </c>
      <c r="D12591" s="72"/>
    </row>
    <row r="12592" spans="1:4" x14ac:dyDescent="0.25">
      <c r="A12592" s="71">
        <v>37454</v>
      </c>
      <c r="B12592" s="70" t="s">
        <v>11870</v>
      </c>
      <c r="C12592" s="71" t="s">
        <v>16</v>
      </c>
      <c r="D12592" s="72"/>
    </row>
    <row r="12593" spans="1:4" x14ac:dyDescent="0.25">
      <c r="A12593" s="71">
        <v>37455</v>
      </c>
      <c r="B12593" s="70" t="s">
        <v>11871</v>
      </c>
      <c r="C12593" s="71" t="s">
        <v>16</v>
      </c>
      <c r="D12593" s="72"/>
    </row>
    <row r="12594" spans="1:4" x14ac:dyDescent="0.25">
      <c r="A12594" s="71">
        <v>37459</v>
      </c>
      <c r="B12594" s="70" t="s">
        <v>11872</v>
      </c>
      <c r="C12594" s="71" t="s">
        <v>16</v>
      </c>
      <c r="D12594" s="72"/>
    </row>
    <row r="12595" spans="1:4" x14ac:dyDescent="0.25">
      <c r="A12595" s="71">
        <v>37457</v>
      </c>
      <c r="B12595" s="70" t="s">
        <v>11873</v>
      </c>
      <c r="C12595" s="71" t="s">
        <v>16</v>
      </c>
      <c r="D12595" s="72"/>
    </row>
    <row r="12596" spans="1:4" x14ac:dyDescent="0.25">
      <c r="A12596" s="71">
        <v>37456</v>
      </c>
      <c r="B12596" s="70" t="s">
        <v>11874</v>
      </c>
      <c r="C12596" s="71" t="s">
        <v>16</v>
      </c>
      <c r="D12596" s="72"/>
    </row>
    <row r="12597" spans="1:4" x14ac:dyDescent="0.25">
      <c r="A12597" s="71">
        <v>21029</v>
      </c>
      <c r="B12597" s="70" t="s">
        <v>11875</v>
      </c>
      <c r="C12597" s="71" t="s">
        <v>14</v>
      </c>
      <c r="D12597" s="72">
        <v>480</v>
      </c>
    </row>
    <row r="12598" spans="1:4" x14ac:dyDescent="0.25">
      <c r="A12598" s="71">
        <v>21030</v>
      </c>
      <c r="B12598" s="70" t="s">
        <v>11876</v>
      </c>
      <c r="C12598" s="71" t="s">
        <v>14</v>
      </c>
      <c r="D12598" s="72">
        <v>591.67999999999995</v>
      </c>
    </row>
    <row r="12599" spans="1:4" x14ac:dyDescent="0.25">
      <c r="A12599" s="71">
        <v>21031</v>
      </c>
      <c r="B12599" s="70" t="s">
        <v>11877</v>
      </c>
      <c r="C12599" s="71" t="s">
        <v>14</v>
      </c>
      <c r="D12599" s="72">
        <v>736.63</v>
      </c>
    </row>
    <row r="12600" spans="1:4" x14ac:dyDescent="0.25">
      <c r="A12600" s="71">
        <v>21032</v>
      </c>
      <c r="B12600" s="70" t="s">
        <v>11878</v>
      </c>
      <c r="C12600" s="71" t="s">
        <v>14</v>
      </c>
      <c r="D12600" s="72">
        <v>786.53</v>
      </c>
    </row>
    <row r="12601" spans="1:4" x14ac:dyDescent="0.25">
      <c r="A12601" s="71">
        <v>37527</v>
      </c>
      <c r="B12601" s="70" t="s">
        <v>11879</v>
      </c>
      <c r="C12601" s="71" t="s">
        <v>14</v>
      </c>
      <c r="D12601" s="72">
        <v>710.49</v>
      </c>
    </row>
    <row r="12602" spans="1:4" x14ac:dyDescent="0.25">
      <c r="A12602" s="71">
        <v>37528</v>
      </c>
      <c r="B12602" s="70" t="s">
        <v>11880</v>
      </c>
      <c r="C12602" s="71" t="s">
        <v>14</v>
      </c>
      <c r="D12602" s="72">
        <v>847.12</v>
      </c>
    </row>
    <row r="12603" spans="1:4" x14ac:dyDescent="0.25">
      <c r="A12603" s="71">
        <v>37529</v>
      </c>
      <c r="B12603" s="70" t="s">
        <v>11881</v>
      </c>
      <c r="C12603" s="71" t="s">
        <v>14</v>
      </c>
      <c r="D12603" s="72">
        <v>855.44</v>
      </c>
    </row>
    <row r="12604" spans="1:4" x14ac:dyDescent="0.25">
      <c r="A12604" s="71">
        <v>37530</v>
      </c>
      <c r="B12604" s="70" t="s">
        <v>11882</v>
      </c>
      <c r="C12604" s="71" t="s">
        <v>14</v>
      </c>
      <c r="D12604" s="72">
        <v>1116.83</v>
      </c>
    </row>
    <row r="12605" spans="1:4" x14ac:dyDescent="0.25">
      <c r="A12605" s="71">
        <v>21034</v>
      </c>
      <c r="B12605" s="70" t="s">
        <v>11883</v>
      </c>
      <c r="C12605" s="71" t="s">
        <v>14</v>
      </c>
      <c r="D12605" s="72">
        <v>952.87</v>
      </c>
    </row>
    <row r="12606" spans="1:4" x14ac:dyDescent="0.25">
      <c r="A12606" s="71">
        <v>37531</v>
      </c>
      <c r="B12606" s="70" t="s">
        <v>11884</v>
      </c>
      <c r="C12606" s="71" t="s">
        <v>14</v>
      </c>
      <c r="D12606" s="72">
        <v>1200</v>
      </c>
    </row>
    <row r="12607" spans="1:4" x14ac:dyDescent="0.25">
      <c r="A12607" s="71">
        <v>21036</v>
      </c>
      <c r="B12607" s="70" t="s">
        <v>11885</v>
      </c>
      <c r="C12607" s="71" t="s">
        <v>14</v>
      </c>
      <c r="D12607" s="72">
        <v>1459</v>
      </c>
    </row>
    <row r="12608" spans="1:4" x14ac:dyDescent="0.25">
      <c r="A12608" s="71">
        <v>21037</v>
      </c>
      <c r="B12608" s="70" t="s">
        <v>11886</v>
      </c>
      <c r="C12608" s="71" t="s">
        <v>14</v>
      </c>
      <c r="D12608" s="72">
        <v>1663.36</v>
      </c>
    </row>
    <row r="12609" spans="1:4" x14ac:dyDescent="0.25">
      <c r="A12609" s="71">
        <v>20185</v>
      </c>
      <c r="B12609" s="70" t="s">
        <v>11887</v>
      </c>
      <c r="C12609" s="71" t="s">
        <v>16</v>
      </c>
      <c r="D12609" s="72"/>
    </row>
    <row r="12610" spans="1:4" x14ac:dyDescent="0.25">
      <c r="A12610" s="71">
        <v>44909</v>
      </c>
      <c r="B12610" s="70" t="s">
        <v>19676</v>
      </c>
      <c r="C12610" s="71" t="s">
        <v>16</v>
      </c>
      <c r="D12610" s="72"/>
    </row>
    <row r="12611" spans="1:4" x14ac:dyDescent="0.25">
      <c r="A12611" s="71">
        <v>44115</v>
      </c>
      <c r="B12611" s="70" t="s">
        <v>19677</v>
      </c>
      <c r="C12611" s="71" t="s">
        <v>16</v>
      </c>
      <c r="D12611" s="72"/>
    </row>
    <row r="12612" spans="1:4" x14ac:dyDescent="0.25">
      <c r="A12612" s="71">
        <v>44333</v>
      </c>
      <c r="B12612" s="70" t="s">
        <v>19678</v>
      </c>
      <c r="C12612" s="71" t="s">
        <v>16</v>
      </c>
      <c r="D12612" s="72"/>
    </row>
    <row r="12613" spans="1:4" x14ac:dyDescent="0.25">
      <c r="A12613" s="71">
        <v>44907</v>
      </c>
      <c r="B12613" s="70" t="s">
        <v>19679</v>
      </c>
      <c r="C12613" s="71" t="s">
        <v>16</v>
      </c>
      <c r="D12613" s="72"/>
    </row>
    <row r="12614" spans="1:4" x14ac:dyDescent="0.25">
      <c r="A12614" s="71">
        <v>20260</v>
      </c>
      <c r="B12614" s="70" t="s">
        <v>11888</v>
      </c>
      <c r="C12614" s="71" t="s">
        <v>14</v>
      </c>
      <c r="D12614" s="72"/>
    </row>
    <row r="12615" spans="1:4" x14ac:dyDescent="0.25">
      <c r="A12615" s="71">
        <v>37523</v>
      </c>
      <c r="B12615" s="70" t="s">
        <v>11889</v>
      </c>
      <c r="C12615" s="71" t="s">
        <v>14</v>
      </c>
      <c r="D12615" s="72"/>
    </row>
    <row r="12616" spans="1:4" x14ac:dyDescent="0.25">
      <c r="A12616" s="71">
        <v>37515</v>
      </c>
      <c r="B12616" s="70" t="s">
        <v>11890</v>
      </c>
      <c r="C12616" s="71" t="s">
        <v>14</v>
      </c>
      <c r="D12616" s="72"/>
    </row>
    <row r="12617" spans="1:4" x14ac:dyDescent="0.25">
      <c r="A12617" s="71">
        <v>12899</v>
      </c>
      <c r="B12617" s="70" t="s">
        <v>11891</v>
      </c>
      <c r="C12617" s="71" t="s">
        <v>14</v>
      </c>
      <c r="D12617" s="72"/>
    </row>
    <row r="12618" spans="1:4" x14ac:dyDescent="0.25">
      <c r="A12618" s="71">
        <v>12898</v>
      </c>
      <c r="B12618" s="70" t="s">
        <v>11892</v>
      </c>
      <c r="C12618" s="71" t="s">
        <v>14</v>
      </c>
      <c r="D12618" s="72"/>
    </row>
    <row r="12619" spans="1:4" x14ac:dyDescent="0.25">
      <c r="A12619" s="71">
        <v>39699</v>
      </c>
      <c r="B12619" s="70" t="s">
        <v>11893</v>
      </c>
      <c r="C12619" s="71" t="s">
        <v>37</v>
      </c>
      <c r="D12619" s="72">
        <v>15.81</v>
      </c>
    </row>
    <row r="12620" spans="1:4" x14ac:dyDescent="0.25">
      <c r="A12620" s="71">
        <v>39696</v>
      </c>
      <c r="B12620" s="70" t="s">
        <v>11894</v>
      </c>
      <c r="C12620" s="71" t="s">
        <v>37</v>
      </c>
      <c r="D12620" s="72"/>
    </row>
    <row r="12621" spans="1:4" x14ac:dyDescent="0.25">
      <c r="A12621" s="71">
        <v>42528</v>
      </c>
      <c r="B12621" s="70" t="s">
        <v>19680</v>
      </c>
      <c r="C12621" s="71" t="s">
        <v>37</v>
      </c>
      <c r="D12621" s="72"/>
    </row>
    <row r="12622" spans="1:4" x14ac:dyDescent="0.25">
      <c r="A12622" s="71">
        <v>39700</v>
      </c>
      <c r="B12622" s="70" t="s">
        <v>11895</v>
      </c>
      <c r="C12622" s="71" t="s">
        <v>37</v>
      </c>
      <c r="D12622" s="72"/>
    </row>
    <row r="12623" spans="1:4" x14ac:dyDescent="0.25">
      <c r="A12623" s="71">
        <v>4014</v>
      </c>
      <c r="B12623" s="70" t="s">
        <v>11896</v>
      </c>
      <c r="C12623" s="71" t="s">
        <v>37</v>
      </c>
      <c r="D12623" s="72"/>
    </row>
    <row r="12624" spans="1:4" x14ac:dyDescent="0.25">
      <c r="A12624" s="71">
        <v>4015</v>
      </c>
      <c r="B12624" s="70" t="s">
        <v>11897</v>
      </c>
      <c r="C12624" s="71" t="s">
        <v>37</v>
      </c>
      <c r="D12624" s="72"/>
    </row>
    <row r="12625" spans="1:4" x14ac:dyDescent="0.25">
      <c r="A12625" s="71">
        <v>4017</v>
      </c>
      <c r="B12625" s="70" t="s">
        <v>11898</v>
      </c>
      <c r="C12625" s="71" t="s">
        <v>37</v>
      </c>
      <c r="D12625" s="72"/>
    </row>
    <row r="12626" spans="1:4" x14ac:dyDescent="0.25">
      <c r="A12626" s="71">
        <v>11621</v>
      </c>
      <c r="B12626" s="70" t="s">
        <v>11899</v>
      </c>
      <c r="C12626" s="71" t="s">
        <v>37</v>
      </c>
      <c r="D12626" s="72"/>
    </row>
    <row r="12627" spans="1:4" x14ac:dyDescent="0.25">
      <c r="A12627" s="71">
        <v>4016</v>
      </c>
      <c r="B12627" s="70" t="s">
        <v>11900</v>
      </c>
      <c r="C12627" s="71" t="s">
        <v>37</v>
      </c>
      <c r="D12627" s="72"/>
    </row>
    <row r="12628" spans="1:4" x14ac:dyDescent="0.25">
      <c r="A12628" s="71">
        <v>38544</v>
      </c>
      <c r="B12628" s="70" t="s">
        <v>11901</v>
      </c>
      <c r="C12628" s="71" t="s">
        <v>37</v>
      </c>
      <c r="D12628" s="72"/>
    </row>
    <row r="12629" spans="1:4" x14ac:dyDescent="0.25">
      <c r="A12629" s="71">
        <v>38545</v>
      </c>
      <c r="B12629" s="70" t="s">
        <v>11902</v>
      </c>
      <c r="C12629" s="71" t="s">
        <v>37</v>
      </c>
      <c r="D12629" s="72"/>
    </row>
    <row r="12630" spans="1:4" x14ac:dyDescent="0.25">
      <c r="A12630" s="71">
        <v>42527</v>
      </c>
      <c r="B12630" s="70" t="s">
        <v>11903</v>
      </c>
      <c r="C12630" s="71" t="s">
        <v>37</v>
      </c>
      <c r="D12630" s="72"/>
    </row>
    <row r="12631" spans="1:4" x14ac:dyDescent="0.25">
      <c r="A12631" s="71">
        <v>39323</v>
      </c>
      <c r="B12631" s="70" t="s">
        <v>11904</v>
      </c>
      <c r="C12631" s="71" t="s">
        <v>37</v>
      </c>
      <c r="D12631" s="72"/>
    </row>
    <row r="12632" spans="1:4" x14ac:dyDescent="0.25">
      <c r="A12632" s="71">
        <v>626</v>
      </c>
      <c r="B12632" s="70" t="s">
        <v>11905</v>
      </c>
      <c r="C12632" s="71" t="s">
        <v>66</v>
      </c>
      <c r="D12632" s="72"/>
    </row>
    <row r="12633" spans="1:4" x14ac:dyDescent="0.25">
      <c r="A12633" s="71">
        <v>44504</v>
      </c>
      <c r="B12633" s="70" t="s">
        <v>11906</v>
      </c>
      <c r="C12633" s="71" t="s">
        <v>37</v>
      </c>
      <c r="D12633" s="72"/>
    </row>
    <row r="12634" spans="1:4" x14ac:dyDescent="0.25">
      <c r="A12634" s="71">
        <v>44505</v>
      </c>
      <c r="B12634" s="70" t="s">
        <v>11907</v>
      </c>
      <c r="C12634" s="71" t="s">
        <v>37</v>
      </c>
      <c r="D12634" s="72"/>
    </row>
    <row r="12635" spans="1:4" x14ac:dyDescent="0.25">
      <c r="A12635" s="71">
        <v>44506</v>
      </c>
      <c r="B12635" s="70" t="s">
        <v>11908</v>
      </c>
      <c r="C12635" s="71" t="s">
        <v>37</v>
      </c>
      <c r="D12635" s="72"/>
    </row>
    <row r="12636" spans="1:4" x14ac:dyDescent="0.25">
      <c r="A12636" s="71">
        <v>44507</v>
      </c>
      <c r="B12636" s="70" t="s">
        <v>11909</v>
      </c>
      <c r="C12636" s="71" t="s">
        <v>37</v>
      </c>
      <c r="D12636" s="72"/>
    </row>
    <row r="12637" spans="1:4" x14ac:dyDescent="0.25">
      <c r="A12637" s="71">
        <v>44508</v>
      </c>
      <c r="B12637" s="70" t="s">
        <v>11910</v>
      </c>
      <c r="C12637" s="71" t="s">
        <v>37</v>
      </c>
      <c r="D12637" s="72"/>
    </row>
    <row r="12638" spans="1:4" x14ac:dyDescent="0.25">
      <c r="A12638" s="71">
        <v>44509</v>
      </c>
      <c r="B12638" s="70" t="s">
        <v>11911</v>
      </c>
      <c r="C12638" s="71" t="s">
        <v>37</v>
      </c>
      <c r="D12638" s="72"/>
    </row>
    <row r="12639" spans="1:4" x14ac:dyDescent="0.25">
      <c r="A12639" s="71">
        <v>44510</v>
      </c>
      <c r="B12639" s="70" t="s">
        <v>11912</v>
      </c>
      <c r="C12639" s="71" t="s">
        <v>37</v>
      </c>
      <c r="D12639" s="72"/>
    </row>
    <row r="12640" spans="1:4" x14ac:dyDescent="0.25">
      <c r="A12640" s="71">
        <v>44512</v>
      </c>
      <c r="B12640" s="70" t="s">
        <v>19681</v>
      </c>
      <c r="C12640" s="71" t="s">
        <v>37</v>
      </c>
      <c r="D12640" s="72"/>
    </row>
    <row r="12641" spans="1:4" x14ac:dyDescent="0.25">
      <c r="A12641" s="71">
        <v>44513</v>
      </c>
      <c r="B12641" s="70" t="s">
        <v>19682</v>
      </c>
      <c r="C12641" s="71" t="s">
        <v>37</v>
      </c>
      <c r="D12641" s="72"/>
    </row>
    <row r="12642" spans="1:4" x14ac:dyDescent="0.25">
      <c r="A12642" s="71">
        <v>44514</v>
      </c>
      <c r="B12642" s="70" t="s">
        <v>19683</v>
      </c>
      <c r="C12642" s="71" t="s">
        <v>37</v>
      </c>
      <c r="D12642" s="72"/>
    </row>
    <row r="12643" spans="1:4" x14ac:dyDescent="0.25">
      <c r="A12643" s="71">
        <v>44515</v>
      </c>
      <c r="B12643" s="70" t="s">
        <v>19684</v>
      </c>
      <c r="C12643" s="71" t="s">
        <v>37</v>
      </c>
      <c r="D12643" s="72"/>
    </row>
    <row r="12644" spans="1:4" x14ac:dyDescent="0.25">
      <c r="A12644" s="71">
        <v>44511</v>
      </c>
      <c r="B12644" s="70" t="s">
        <v>19685</v>
      </c>
      <c r="C12644" s="71" t="s">
        <v>37</v>
      </c>
      <c r="D12644" s="72"/>
    </row>
    <row r="12645" spans="1:4" x14ac:dyDescent="0.25">
      <c r="A12645" s="71">
        <v>44516</v>
      </c>
      <c r="B12645" s="70" t="s">
        <v>19686</v>
      </c>
      <c r="C12645" s="71" t="s">
        <v>37</v>
      </c>
      <c r="D12645" s="72"/>
    </row>
    <row r="12646" spans="1:4" x14ac:dyDescent="0.25">
      <c r="A12646" s="71">
        <v>44517</v>
      </c>
      <c r="B12646" s="70" t="s">
        <v>19687</v>
      </c>
      <c r="C12646" s="71" t="s">
        <v>37</v>
      </c>
      <c r="D12646" s="72"/>
    </row>
    <row r="12647" spans="1:4" x14ac:dyDescent="0.25">
      <c r="A12647" s="71">
        <v>11479</v>
      </c>
      <c r="B12647" s="70" t="s">
        <v>11913</v>
      </c>
      <c r="C12647" s="71" t="s">
        <v>14</v>
      </c>
      <c r="D12647" s="72">
        <v>35.840000000000003</v>
      </c>
    </row>
    <row r="12648" spans="1:4" x14ac:dyDescent="0.25">
      <c r="A12648" s="71">
        <v>11481</v>
      </c>
      <c r="B12648" s="70" t="s">
        <v>11914</v>
      </c>
      <c r="C12648" s="71" t="s">
        <v>14</v>
      </c>
      <c r="D12648" s="72">
        <v>32.42</v>
      </c>
    </row>
    <row r="12649" spans="1:4" x14ac:dyDescent="0.25">
      <c r="A12649" s="71">
        <v>43609</v>
      </c>
      <c r="B12649" s="70" t="s">
        <v>11915</v>
      </c>
      <c r="C12649" s="71" t="s">
        <v>14</v>
      </c>
      <c r="D12649" s="72">
        <v>32.42</v>
      </c>
    </row>
    <row r="12650" spans="1:4" x14ac:dyDescent="0.25">
      <c r="A12650" s="71">
        <v>11478</v>
      </c>
      <c r="B12650" s="70" t="s">
        <v>11916</v>
      </c>
      <c r="C12650" s="71" t="s">
        <v>14</v>
      </c>
      <c r="D12650" s="72">
        <v>61.49</v>
      </c>
    </row>
    <row r="12651" spans="1:4" x14ac:dyDescent="0.25">
      <c r="A12651" s="71">
        <v>43608</v>
      </c>
      <c r="B12651" s="70" t="s">
        <v>11917</v>
      </c>
      <c r="C12651" s="71" t="s">
        <v>14</v>
      </c>
      <c r="D12651" s="72">
        <v>46.92</v>
      </c>
    </row>
    <row r="12652" spans="1:4" x14ac:dyDescent="0.25">
      <c r="A12652" s="71">
        <v>11476</v>
      </c>
      <c r="B12652" s="70" t="s">
        <v>11918</v>
      </c>
      <c r="C12652" s="71" t="s">
        <v>14</v>
      </c>
      <c r="D12652" s="72">
        <v>46.92</v>
      </c>
    </row>
    <row r="12653" spans="1:4" x14ac:dyDescent="0.25">
      <c r="A12653" s="71">
        <v>40637</v>
      </c>
      <c r="B12653" s="70" t="s">
        <v>11919</v>
      </c>
      <c r="C12653" s="71" t="s">
        <v>14</v>
      </c>
      <c r="D12653" s="72"/>
    </row>
    <row r="12654" spans="1:4" x14ac:dyDescent="0.25">
      <c r="A12654" s="71">
        <v>13836</v>
      </c>
      <c r="B12654" s="70" t="s">
        <v>11920</v>
      </c>
      <c r="C12654" s="71" t="s">
        <v>14</v>
      </c>
      <c r="D12654" s="72"/>
    </row>
    <row r="12655" spans="1:4" x14ac:dyDescent="0.25">
      <c r="A12655" s="71">
        <v>14534</v>
      </c>
      <c r="B12655" s="70" t="s">
        <v>11921</v>
      </c>
      <c r="C12655" s="71" t="s">
        <v>14</v>
      </c>
      <c r="D12655" s="72"/>
    </row>
    <row r="12656" spans="1:4" x14ac:dyDescent="0.25">
      <c r="A12656" s="71">
        <v>14619</v>
      </c>
      <c r="B12656" s="70" t="s">
        <v>11922</v>
      </c>
      <c r="C12656" s="71" t="s">
        <v>14</v>
      </c>
      <c r="D12656" s="72">
        <v>18308.68</v>
      </c>
    </row>
    <row r="12657" spans="1:4" x14ac:dyDescent="0.25">
      <c r="A12657" s="71">
        <v>14535</v>
      </c>
      <c r="B12657" s="70" t="s">
        <v>11923</v>
      </c>
      <c r="C12657" s="71" t="s">
        <v>14</v>
      </c>
      <c r="D12657" s="72"/>
    </row>
    <row r="12658" spans="1:4" x14ac:dyDescent="0.25">
      <c r="A12658" s="71">
        <v>39813</v>
      </c>
      <c r="B12658" s="70" t="s">
        <v>11924</v>
      </c>
      <c r="C12658" s="71" t="s">
        <v>14</v>
      </c>
      <c r="D12658" s="72"/>
    </row>
    <row r="12659" spans="1:4" x14ac:dyDescent="0.25">
      <c r="A12659" s="71">
        <v>12868</v>
      </c>
      <c r="B12659" s="70" t="s">
        <v>11925</v>
      </c>
      <c r="C12659" s="71" t="s">
        <v>44</v>
      </c>
      <c r="D12659" s="72">
        <v>8.5399999999999991</v>
      </c>
    </row>
    <row r="12660" spans="1:4" x14ac:dyDescent="0.25">
      <c r="A12660" s="71">
        <v>40916</v>
      </c>
      <c r="B12660" s="70" t="s">
        <v>11926</v>
      </c>
      <c r="C12660" s="71" t="s">
        <v>6388</v>
      </c>
      <c r="D12660" s="72">
        <v>1879.89</v>
      </c>
    </row>
    <row r="12661" spans="1:4" x14ac:dyDescent="0.25">
      <c r="A12661" s="71">
        <v>4755</v>
      </c>
      <c r="B12661" s="70" t="s">
        <v>11927</v>
      </c>
      <c r="C12661" s="71" t="s">
        <v>44</v>
      </c>
      <c r="D12661" s="72">
        <v>9.2200000000000006</v>
      </c>
    </row>
    <row r="12662" spans="1:4" x14ac:dyDescent="0.25">
      <c r="A12662" s="71">
        <v>41067</v>
      </c>
      <c r="B12662" s="70" t="s">
        <v>11928</v>
      </c>
      <c r="C12662" s="71" t="s">
        <v>6388</v>
      </c>
      <c r="D12662" s="72">
        <v>2028.4</v>
      </c>
    </row>
    <row r="12663" spans="1:4" x14ac:dyDescent="0.25">
      <c r="A12663" s="71">
        <v>45240</v>
      </c>
      <c r="B12663" s="70" t="s">
        <v>19688</v>
      </c>
      <c r="C12663" s="71" t="s">
        <v>14</v>
      </c>
      <c r="D12663" s="72">
        <v>26.93</v>
      </c>
    </row>
    <row r="12664" spans="1:4" x14ac:dyDescent="0.25">
      <c r="A12664" s="71">
        <v>45228</v>
      </c>
      <c r="B12664" s="70" t="s">
        <v>19689</v>
      </c>
      <c r="C12664" s="71" t="s">
        <v>14</v>
      </c>
      <c r="D12664" s="72">
        <v>23.01</v>
      </c>
    </row>
    <row r="12665" spans="1:4" x14ac:dyDescent="0.25">
      <c r="A12665" s="71">
        <v>45241</v>
      </c>
      <c r="B12665" s="70" t="s">
        <v>19690</v>
      </c>
      <c r="C12665" s="71" t="s">
        <v>14</v>
      </c>
      <c r="D12665" s="72">
        <v>33.11</v>
      </c>
    </row>
    <row r="12666" spans="1:4" x14ac:dyDescent="0.25">
      <c r="A12666" s="71">
        <v>38463</v>
      </c>
      <c r="B12666" s="70" t="s">
        <v>11929</v>
      </c>
      <c r="C12666" s="71" t="s">
        <v>14</v>
      </c>
      <c r="D12666" s="72">
        <v>65.75</v>
      </c>
    </row>
    <row r="12667" spans="1:4" x14ac:dyDescent="0.25">
      <c r="A12667" s="71">
        <v>40703</v>
      </c>
      <c r="B12667" s="70" t="s">
        <v>11930</v>
      </c>
      <c r="C12667" s="71" t="s">
        <v>14</v>
      </c>
      <c r="D12667" s="72">
        <v>13269.21</v>
      </c>
    </row>
    <row r="12668" spans="1:4" x14ac:dyDescent="0.25">
      <c r="A12668" s="71">
        <v>14531</v>
      </c>
      <c r="B12668" s="70" t="s">
        <v>11931</v>
      </c>
      <c r="C12668" s="71" t="s">
        <v>14</v>
      </c>
      <c r="D12668" s="72">
        <v>24738.81</v>
      </c>
    </row>
    <row r="12669" spans="1:4" x14ac:dyDescent="0.25">
      <c r="A12669" s="71">
        <v>36533</v>
      </c>
      <c r="B12669" s="70" t="s">
        <v>11932</v>
      </c>
      <c r="C12669" s="71" t="s">
        <v>14</v>
      </c>
      <c r="D12669" s="72">
        <v>28468.04</v>
      </c>
    </row>
    <row r="12670" spans="1:4" x14ac:dyDescent="0.25">
      <c r="A12670" s="71">
        <v>11616</v>
      </c>
      <c r="B12670" s="70" t="s">
        <v>11933</v>
      </c>
      <c r="C12670" s="71" t="s">
        <v>14</v>
      </c>
      <c r="D12670" s="72">
        <v>26887.64</v>
      </c>
    </row>
    <row r="12671" spans="1:4" x14ac:dyDescent="0.25">
      <c r="A12671" s="71">
        <v>41898</v>
      </c>
      <c r="B12671" s="70" t="s">
        <v>11934</v>
      </c>
      <c r="C12671" s="71" t="s">
        <v>14</v>
      </c>
      <c r="D12671" s="72">
        <v>30252.26</v>
      </c>
    </row>
    <row r="12672" spans="1:4" x14ac:dyDescent="0.25">
      <c r="A12672" s="71">
        <v>13447</v>
      </c>
      <c r="B12672" s="70" t="s">
        <v>11935</v>
      </c>
      <c r="C12672" s="71" t="s">
        <v>14</v>
      </c>
      <c r="D12672" s="72">
        <v>55666.23</v>
      </c>
    </row>
    <row r="12673" spans="1:4" x14ac:dyDescent="0.25">
      <c r="A12673" s="71">
        <v>14529</v>
      </c>
      <c r="B12673" s="70" t="s">
        <v>11936</v>
      </c>
      <c r="C12673" s="71" t="s">
        <v>14</v>
      </c>
      <c r="D12673" s="72">
        <v>31132.71</v>
      </c>
    </row>
    <row r="12674" spans="1:4" x14ac:dyDescent="0.25">
      <c r="A12674" s="71">
        <v>10747</v>
      </c>
      <c r="B12674" s="70" t="s">
        <v>11937</v>
      </c>
      <c r="C12674" s="71" t="s">
        <v>14</v>
      </c>
      <c r="D12674" s="72">
        <v>30545.94</v>
      </c>
    </row>
    <row r="12675" spans="1:4" x14ac:dyDescent="0.25">
      <c r="A12675" s="71">
        <v>36141</v>
      </c>
      <c r="B12675" s="70" t="s">
        <v>11938</v>
      </c>
      <c r="C12675" s="71" t="s">
        <v>14</v>
      </c>
      <c r="D12675" s="72">
        <v>103.42</v>
      </c>
    </row>
    <row r="12676" spans="1:4" x14ac:dyDescent="0.25">
      <c r="A12676" s="71">
        <v>45211</v>
      </c>
      <c r="B12676" s="70" t="s">
        <v>19691</v>
      </c>
      <c r="C12676" s="71" t="s">
        <v>14</v>
      </c>
      <c r="D12676" s="72">
        <v>93.99</v>
      </c>
    </row>
    <row r="12677" spans="1:4" x14ac:dyDescent="0.25">
      <c r="A12677" s="71">
        <v>43651</v>
      </c>
      <c r="B12677" s="70" t="s">
        <v>11939</v>
      </c>
      <c r="C12677" s="71" t="s">
        <v>66</v>
      </c>
      <c r="D12677" s="72">
        <v>6.47</v>
      </c>
    </row>
    <row r="12678" spans="1:4" x14ac:dyDescent="0.25">
      <c r="A12678" s="71">
        <v>43626</v>
      </c>
      <c r="B12678" s="70" t="s">
        <v>11940</v>
      </c>
      <c r="C12678" s="71" t="s">
        <v>66</v>
      </c>
      <c r="D12678" s="72">
        <v>3.6</v>
      </c>
    </row>
    <row r="12679" spans="1:4" x14ac:dyDescent="0.25">
      <c r="A12679" s="71">
        <v>39434</v>
      </c>
      <c r="B12679" s="70" t="s">
        <v>11941</v>
      </c>
      <c r="C12679" s="71" t="s">
        <v>66</v>
      </c>
      <c r="D12679" s="72">
        <v>3.84</v>
      </c>
    </row>
    <row r="12680" spans="1:4" x14ac:dyDescent="0.25">
      <c r="A12680" s="71">
        <v>39433</v>
      </c>
      <c r="B12680" s="70" t="s">
        <v>11942</v>
      </c>
      <c r="C12680" s="71" t="s">
        <v>66</v>
      </c>
      <c r="D12680" s="72">
        <v>3.05</v>
      </c>
    </row>
    <row r="12681" spans="1:4" x14ac:dyDescent="0.25">
      <c r="A12681" s="71">
        <v>4049</v>
      </c>
      <c r="B12681" s="70" t="s">
        <v>11943</v>
      </c>
      <c r="C12681" s="71" t="s">
        <v>198</v>
      </c>
      <c r="D12681" s="72">
        <v>72.25</v>
      </c>
    </row>
    <row r="12682" spans="1:4" x14ac:dyDescent="0.25">
      <c r="A12682" s="71">
        <v>38120</v>
      </c>
      <c r="B12682" s="70" t="s">
        <v>11944</v>
      </c>
      <c r="C12682" s="71" t="s">
        <v>66</v>
      </c>
      <c r="D12682" s="72"/>
    </row>
    <row r="12683" spans="1:4" x14ac:dyDescent="0.25">
      <c r="A12683" s="71">
        <v>43652</v>
      </c>
      <c r="B12683" s="70" t="s">
        <v>11945</v>
      </c>
      <c r="C12683" s="71" t="s">
        <v>66</v>
      </c>
      <c r="D12683" s="72">
        <v>14.51</v>
      </c>
    </row>
    <row r="12684" spans="1:4" x14ac:dyDescent="0.25">
      <c r="A12684" s="71">
        <v>10498</v>
      </c>
      <c r="B12684" s="70" t="s">
        <v>11946</v>
      </c>
      <c r="C12684" s="71" t="s">
        <v>66</v>
      </c>
      <c r="D12684" s="72">
        <v>10.210000000000001</v>
      </c>
    </row>
    <row r="12685" spans="1:4" x14ac:dyDescent="0.25">
      <c r="A12685" s="71">
        <v>4823</v>
      </c>
      <c r="B12685" s="70" t="s">
        <v>11947</v>
      </c>
      <c r="C12685" s="71" t="s">
        <v>66</v>
      </c>
      <c r="D12685" s="72">
        <v>38.31</v>
      </c>
    </row>
    <row r="12686" spans="1:4" x14ac:dyDescent="0.25">
      <c r="A12686" s="71">
        <v>38877</v>
      </c>
      <c r="B12686" s="70" t="s">
        <v>11948</v>
      </c>
      <c r="C12686" s="71" t="s">
        <v>66</v>
      </c>
      <c r="D12686" s="72">
        <v>6.68</v>
      </c>
    </row>
    <row r="12687" spans="1:4" x14ac:dyDescent="0.25">
      <c r="A12687" s="71">
        <v>34546</v>
      </c>
      <c r="B12687" s="70" t="s">
        <v>11949</v>
      </c>
      <c r="C12687" s="71" t="s">
        <v>66</v>
      </c>
      <c r="D12687" s="72">
        <v>6.87</v>
      </c>
    </row>
    <row r="12688" spans="1:4" x14ac:dyDescent="0.25">
      <c r="A12688" s="71">
        <v>41387</v>
      </c>
      <c r="B12688" s="70" t="s">
        <v>11950</v>
      </c>
      <c r="C12688" s="71" t="s">
        <v>16</v>
      </c>
      <c r="D12688" s="72">
        <v>59.5</v>
      </c>
    </row>
    <row r="12689" spans="1:4" x14ac:dyDescent="0.25">
      <c r="A12689" s="71">
        <v>41388</v>
      </c>
      <c r="B12689" s="70" t="s">
        <v>11951</v>
      </c>
      <c r="C12689" s="71" t="s">
        <v>16</v>
      </c>
      <c r="D12689" s="72">
        <v>71.39</v>
      </c>
    </row>
    <row r="12690" spans="1:4" x14ac:dyDescent="0.25">
      <c r="A12690" s="71">
        <v>41380</v>
      </c>
      <c r="B12690" s="70" t="s">
        <v>11952</v>
      </c>
      <c r="C12690" s="71" t="s">
        <v>14</v>
      </c>
      <c r="D12690" s="72">
        <v>474.97</v>
      </c>
    </row>
    <row r="12691" spans="1:4" x14ac:dyDescent="0.25">
      <c r="A12691" s="71">
        <v>41381</v>
      </c>
      <c r="B12691" s="70" t="s">
        <v>11953</v>
      </c>
      <c r="C12691" s="71" t="s">
        <v>14</v>
      </c>
      <c r="D12691" s="72">
        <v>497.59</v>
      </c>
    </row>
    <row r="12692" spans="1:4" x14ac:dyDescent="0.25">
      <c r="A12692" s="71">
        <v>41382</v>
      </c>
      <c r="B12692" s="70" t="s">
        <v>11954</v>
      </c>
      <c r="C12692" s="71" t="s">
        <v>14</v>
      </c>
      <c r="D12692" s="72">
        <v>481.64</v>
      </c>
    </row>
    <row r="12693" spans="1:4" x14ac:dyDescent="0.25">
      <c r="A12693" s="71">
        <v>41383</v>
      </c>
      <c r="B12693" s="70" t="s">
        <v>11955</v>
      </c>
      <c r="C12693" s="71" t="s">
        <v>14</v>
      </c>
      <c r="D12693" s="72">
        <v>653.72</v>
      </c>
    </row>
    <row r="12694" spans="1:4" x14ac:dyDescent="0.25">
      <c r="A12694" s="71">
        <v>41385</v>
      </c>
      <c r="B12694" s="70" t="s">
        <v>11956</v>
      </c>
      <c r="C12694" s="71" t="s">
        <v>14</v>
      </c>
      <c r="D12694" s="72">
        <v>813.47</v>
      </c>
    </row>
    <row r="12695" spans="1:4" x14ac:dyDescent="0.25">
      <c r="A12695" s="71">
        <v>4058</v>
      </c>
      <c r="B12695" s="70" t="s">
        <v>11957</v>
      </c>
      <c r="C12695" s="71" t="s">
        <v>44</v>
      </c>
      <c r="D12695" s="72">
        <v>15.2</v>
      </c>
    </row>
    <row r="12696" spans="1:4" x14ac:dyDescent="0.25">
      <c r="A12696" s="71">
        <v>40974</v>
      </c>
      <c r="B12696" s="70" t="s">
        <v>11958</v>
      </c>
      <c r="C12696" s="71" t="s">
        <v>6388</v>
      </c>
      <c r="D12696" s="72">
        <v>3345.34</v>
      </c>
    </row>
    <row r="12697" spans="1:4" x14ac:dyDescent="0.25">
      <c r="A12697" s="71">
        <v>34794</v>
      </c>
      <c r="B12697" s="70" t="s">
        <v>11959</v>
      </c>
      <c r="C12697" s="71" t="s">
        <v>44</v>
      </c>
      <c r="D12697" s="72">
        <v>10.77</v>
      </c>
    </row>
    <row r="12698" spans="1:4" x14ac:dyDescent="0.25">
      <c r="A12698" s="71">
        <v>40925</v>
      </c>
      <c r="B12698" s="70" t="s">
        <v>11960</v>
      </c>
      <c r="C12698" s="71" t="s">
        <v>6388</v>
      </c>
      <c r="D12698" s="72">
        <v>2371.52</v>
      </c>
    </row>
    <row r="12699" spans="1:4" x14ac:dyDescent="0.25">
      <c r="A12699" s="71">
        <v>13741</v>
      </c>
      <c r="B12699" s="70" t="s">
        <v>11961</v>
      </c>
      <c r="C12699" s="71" t="s">
        <v>14</v>
      </c>
      <c r="D12699" s="72">
        <v>2957.87</v>
      </c>
    </row>
    <row r="12700" spans="1:4" x14ac:dyDescent="0.25">
      <c r="A12700" s="71">
        <v>3288</v>
      </c>
      <c r="B12700" s="70" t="s">
        <v>11962</v>
      </c>
      <c r="C12700" s="71" t="s">
        <v>16</v>
      </c>
      <c r="D12700" s="72">
        <v>7.75</v>
      </c>
    </row>
    <row r="12701" spans="1:4" x14ac:dyDescent="0.25">
      <c r="A12701" s="71">
        <v>13587</v>
      </c>
      <c r="B12701" s="70" t="s">
        <v>11963</v>
      </c>
      <c r="C12701" s="71" t="s">
        <v>16</v>
      </c>
      <c r="D12701" s="72">
        <v>4.68</v>
      </c>
    </row>
    <row r="12702" spans="1:4" x14ac:dyDescent="0.25">
      <c r="A12702" s="71">
        <v>38598</v>
      </c>
      <c r="B12702" s="70" t="s">
        <v>11964</v>
      </c>
      <c r="C12702" s="71" t="s">
        <v>14</v>
      </c>
      <c r="D12702" s="72">
        <v>4.0599999999999996</v>
      </c>
    </row>
    <row r="12703" spans="1:4" x14ac:dyDescent="0.25">
      <c r="A12703" s="71">
        <v>38595</v>
      </c>
      <c r="B12703" s="70" t="s">
        <v>11965</v>
      </c>
      <c r="C12703" s="71" t="s">
        <v>14</v>
      </c>
      <c r="D12703" s="72">
        <v>3.44</v>
      </c>
    </row>
    <row r="12704" spans="1:4" x14ac:dyDescent="0.25">
      <c r="A12704" s="71">
        <v>38592</v>
      </c>
      <c r="B12704" s="70" t="s">
        <v>11966</v>
      </c>
      <c r="C12704" s="71" t="s">
        <v>14</v>
      </c>
      <c r="D12704" s="72">
        <v>3.48</v>
      </c>
    </row>
    <row r="12705" spans="1:4" x14ac:dyDescent="0.25">
      <c r="A12705" s="71">
        <v>38588</v>
      </c>
      <c r="B12705" s="70" t="s">
        <v>11967</v>
      </c>
      <c r="C12705" s="71" t="s">
        <v>14</v>
      </c>
      <c r="D12705" s="72">
        <v>2.78</v>
      </c>
    </row>
    <row r="12706" spans="1:4" x14ac:dyDescent="0.25">
      <c r="A12706" s="71">
        <v>38593</v>
      </c>
      <c r="B12706" s="70" t="s">
        <v>11968</v>
      </c>
      <c r="C12706" s="71" t="s">
        <v>14</v>
      </c>
      <c r="D12706" s="72">
        <v>3.84</v>
      </c>
    </row>
    <row r="12707" spans="1:4" x14ac:dyDescent="0.25">
      <c r="A12707" s="71">
        <v>38589</v>
      </c>
      <c r="B12707" s="70" t="s">
        <v>11969</v>
      </c>
      <c r="C12707" s="71" t="s">
        <v>14</v>
      </c>
      <c r="D12707" s="72">
        <v>2.92</v>
      </c>
    </row>
    <row r="12708" spans="1:4" x14ac:dyDescent="0.25">
      <c r="A12708" s="71">
        <v>38594</v>
      </c>
      <c r="B12708" s="70" t="s">
        <v>11970</v>
      </c>
      <c r="C12708" s="71" t="s">
        <v>14</v>
      </c>
      <c r="D12708" s="72">
        <v>6.06</v>
      </c>
    </row>
    <row r="12709" spans="1:4" x14ac:dyDescent="0.25">
      <c r="A12709" s="71">
        <v>34774</v>
      </c>
      <c r="B12709" s="70" t="s">
        <v>11971</v>
      </c>
      <c r="C12709" s="71" t="s">
        <v>14</v>
      </c>
      <c r="D12709" s="72">
        <v>2.72</v>
      </c>
    </row>
    <row r="12710" spans="1:4" x14ac:dyDescent="0.25">
      <c r="A12710" s="71">
        <v>34771</v>
      </c>
      <c r="B12710" s="70" t="s">
        <v>11972</v>
      </c>
      <c r="C12710" s="71" t="s">
        <v>14</v>
      </c>
      <c r="D12710" s="72">
        <v>3.28</v>
      </c>
    </row>
    <row r="12711" spans="1:4" x14ac:dyDescent="0.25">
      <c r="A12711" s="71">
        <v>34764</v>
      </c>
      <c r="B12711" s="70" t="s">
        <v>11973</v>
      </c>
      <c r="C12711" s="71" t="s">
        <v>14</v>
      </c>
      <c r="D12711" s="72">
        <v>2.15</v>
      </c>
    </row>
    <row r="12712" spans="1:4" x14ac:dyDescent="0.25">
      <c r="A12712" s="71">
        <v>34773</v>
      </c>
      <c r="B12712" s="70" t="s">
        <v>11974</v>
      </c>
      <c r="C12712" s="71" t="s">
        <v>14</v>
      </c>
      <c r="D12712" s="72">
        <v>2.87</v>
      </c>
    </row>
    <row r="12713" spans="1:4" x14ac:dyDescent="0.25">
      <c r="A12713" s="71">
        <v>34769</v>
      </c>
      <c r="B12713" s="70" t="s">
        <v>11975</v>
      </c>
      <c r="C12713" s="71" t="s">
        <v>14</v>
      </c>
      <c r="D12713" s="72">
        <v>3.55</v>
      </c>
    </row>
    <row r="12714" spans="1:4" x14ac:dyDescent="0.25">
      <c r="A12714" s="71">
        <v>34763</v>
      </c>
      <c r="B12714" s="70" t="s">
        <v>11976</v>
      </c>
      <c r="C12714" s="71" t="s">
        <v>14</v>
      </c>
      <c r="D12714" s="72">
        <v>2.19</v>
      </c>
    </row>
    <row r="12715" spans="1:4" x14ac:dyDescent="0.25">
      <c r="A12715" s="71">
        <v>34788</v>
      </c>
      <c r="B12715" s="70" t="s">
        <v>11977</v>
      </c>
      <c r="C12715" s="71" t="s">
        <v>14</v>
      </c>
      <c r="D12715" s="72">
        <v>1.5</v>
      </c>
    </row>
    <row r="12716" spans="1:4" x14ac:dyDescent="0.25">
      <c r="A12716" s="71">
        <v>34781</v>
      </c>
      <c r="B12716" s="70" t="s">
        <v>11978</v>
      </c>
      <c r="C12716" s="71" t="s">
        <v>14</v>
      </c>
      <c r="D12716" s="72">
        <v>2.06</v>
      </c>
    </row>
    <row r="12717" spans="1:4" x14ac:dyDescent="0.25">
      <c r="A12717" s="71">
        <v>41682</v>
      </c>
      <c r="B12717" s="70" t="s">
        <v>11979</v>
      </c>
      <c r="C12717" s="71" t="s">
        <v>14</v>
      </c>
      <c r="D12717" s="72">
        <v>31.93</v>
      </c>
    </row>
    <row r="12718" spans="1:4" x14ac:dyDescent="0.25">
      <c r="A12718" s="71">
        <v>41683</v>
      </c>
      <c r="B12718" s="70" t="s">
        <v>11980</v>
      </c>
      <c r="C12718" s="71" t="s">
        <v>14</v>
      </c>
      <c r="D12718" s="72">
        <v>23.49</v>
      </c>
    </row>
    <row r="12719" spans="1:4" x14ac:dyDescent="0.25">
      <c r="A12719" s="71">
        <v>41680</v>
      </c>
      <c r="B12719" s="70" t="s">
        <v>11981</v>
      </c>
      <c r="C12719" s="71" t="s">
        <v>14</v>
      </c>
      <c r="D12719" s="72">
        <v>12.65</v>
      </c>
    </row>
    <row r="12720" spans="1:4" x14ac:dyDescent="0.25">
      <c r="A12720" s="71">
        <v>41679</v>
      </c>
      <c r="B12720" s="70" t="s">
        <v>11982</v>
      </c>
      <c r="C12720" s="71" t="s">
        <v>14</v>
      </c>
      <c r="D12720" s="72">
        <v>28.91</v>
      </c>
    </row>
    <row r="12721" spans="1:4" x14ac:dyDescent="0.25">
      <c r="A12721" s="71">
        <v>41681</v>
      </c>
      <c r="B12721" s="70" t="s">
        <v>11983</v>
      </c>
      <c r="C12721" s="71" t="s">
        <v>14</v>
      </c>
      <c r="D12721" s="72">
        <v>19.78</v>
      </c>
    </row>
    <row r="12722" spans="1:4" x14ac:dyDescent="0.25">
      <c r="A12722" s="71">
        <v>43386</v>
      </c>
      <c r="B12722" s="70" t="s">
        <v>19692</v>
      </c>
      <c r="C12722" s="71" t="s">
        <v>14</v>
      </c>
      <c r="D12722" s="72">
        <v>45.18</v>
      </c>
    </row>
    <row r="12723" spans="1:4" x14ac:dyDescent="0.25">
      <c r="A12723" s="71">
        <v>4059</v>
      </c>
      <c r="B12723" s="70" t="s">
        <v>11984</v>
      </c>
      <c r="C12723" s="71" t="s">
        <v>16</v>
      </c>
      <c r="D12723" s="72">
        <v>31.93</v>
      </c>
    </row>
    <row r="12724" spans="1:4" x14ac:dyDescent="0.25">
      <c r="A12724" s="71">
        <v>4062</v>
      </c>
      <c r="B12724" s="70" t="s">
        <v>11985</v>
      </c>
      <c r="C12724" s="71" t="s">
        <v>14</v>
      </c>
      <c r="D12724" s="72">
        <v>31.93</v>
      </c>
    </row>
    <row r="12725" spans="1:4" x14ac:dyDescent="0.25">
      <c r="A12725" s="71">
        <v>4061</v>
      </c>
      <c r="B12725" s="70" t="s">
        <v>11986</v>
      </c>
      <c r="C12725" s="71" t="s">
        <v>14</v>
      </c>
      <c r="D12725" s="72">
        <v>39.75</v>
      </c>
    </row>
    <row r="12726" spans="1:4" x14ac:dyDescent="0.25">
      <c r="A12726" s="71">
        <v>41315</v>
      </c>
      <c r="B12726" s="70" t="s">
        <v>11987</v>
      </c>
      <c r="C12726" s="71" t="s">
        <v>66</v>
      </c>
      <c r="D12726" s="72">
        <v>88.96</v>
      </c>
    </row>
    <row r="12727" spans="1:4" x14ac:dyDescent="0.25">
      <c r="A12727" s="71">
        <v>43148</v>
      </c>
      <c r="B12727" s="70" t="s">
        <v>11988</v>
      </c>
      <c r="C12727" s="71" t="s">
        <v>66</v>
      </c>
      <c r="D12727" s="72">
        <v>60.39</v>
      </c>
    </row>
    <row r="12728" spans="1:4" x14ac:dyDescent="0.25">
      <c r="A12728" s="71">
        <v>43147</v>
      </c>
      <c r="B12728" s="70" t="s">
        <v>11989</v>
      </c>
      <c r="C12728" s="71" t="s">
        <v>66</v>
      </c>
      <c r="D12728" s="72">
        <v>23.39</v>
      </c>
    </row>
    <row r="12729" spans="1:4" x14ac:dyDescent="0.25">
      <c r="A12729" s="71">
        <v>10608</v>
      </c>
      <c r="B12729" s="70" t="s">
        <v>11990</v>
      </c>
      <c r="C12729" s="71" t="s">
        <v>14</v>
      </c>
      <c r="D12729" s="72"/>
    </row>
    <row r="12730" spans="1:4" x14ac:dyDescent="0.25">
      <c r="A12730" s="71">
        <v>4069</v>
      </c>
      <c r="B12730" s="70" t="s">
        <v>11991</v>
      </c>
      <c r="C12730" s="71" t="s">
        <v>44</v>
      </c>
      <c r="D12730" s="72">
        <v>16.28</v>
      </c>
    </row>
    <row r="12731" spans="1:4" x14ac:dyDescent="0.25">
      <c r="A12731" s="71">
        <v>40819</v>
      </c>
      <c r="B12731" s="70" t="s">
        <v>11992</v>
      </c>
      <c r="C12731" s="71" t="s">
        <v>6388</v>
      </c>
      <c r="D12731" s="72">
        <v>3582.69</v>
      </c>
    </row>
    <row r="12732" spans="1:4" x14ac:dyDescent="0.25">
      <c r="A12732" s="71">
        <v>34361</v>
      </c>
      <c r="B12732" s="70" t="s">
        <v>11993</v>
      </c>
      <c r="C12732" s="71" t="s">
        <v>66</v>
      </c>
      <c r="D12732" s="72">
        <v>17.02</v>
      </c>
    </row>
    <row r="12733" spans="1:4" x14ac:dyDescent="0.25">
      <c r="A12733" s="71">
        <v>36512</v>
      </c>
      <c r="B12733" s="70" t="s">
        <v>11994</v>
      </c>
      <c r="C12733" s="71" t="s">
        <v>14</v>
      </c>
      <c r="D12733" s="72"/>
    </row>
    <row r="12734" spans="1:4" x14ac:dyDescent="0.25">
      <c r="A12734" s="71">
        <v>44478</v>
      </c>
      <c r="B12734" s="70" t="s">
        <v>19693</v>
      </c>
      <c r="C12734" s="71" t="s">
        <v>66</v>
      </c>
      <c r="D12734" s="72">
        <v>13.36</v>
      </c>
    </row>
    <row r="12735" spans="1:4" x14ac:dyDescent="0.25">
      <c r="A12735" s="71">
        <v>44477</v>
      </c>
      <c r="B12735" s="70" t="s">
        <v>19694</v>
      </c>
      <c r="C12735" s="71" t="s">
        <v>66</v>
      </c>
      <c r="D12735" s="72">
        <v>13.36</v>
      </c>
    </row>
    <row r="12736" spans="1:4" x14ac:dyDescent="0.25">
      <c r="A12736" s="71">
        <v>11697</v>
      </c>
      <c r="B12736" s="70" t="s">
        <v>11995</v>
      </c>
      <c r="C12736" s="71" t="s">
        <v>14</v>
      </c>
      <c r="D12736" s="72">
        <v>709.26</v>
      </c>
    </row>
    <row r="12737" spans="1:4" x14ac:dyDescent="0.25">
      <c r="A12737" s="71">
        <v>11698</v>
      </c>
      <c r="B12737" s="70" t="s">
        <v>11996</v>
      </c>
      <c r="C12737" s="71" t="s">
        <v>14</v>
      </c>
      <c r="D12737" s="72">
        <v>846.11</v>
      </c>
    </row>
    <row r="12738" spans="1:4" x14ac:dyDescent="0.25">
      <c r="A12738" s="71">
        <v>11699</v>
      </c>
      <c r="B12738" s="70" t="s">
        <v>11997</v>
      </c>
      <c r="C12738" s="71" t="s">
        <v>14</v>
      </c>
      <c r="D12738" s="72">
        <v>935.15</v>
      </c>
    </row>
    <row r="12739" spans="1:4" x14ac:dyDescent="0.25">
      <c r="A12739" s="71">
        <v>10432</v>
      </c>
      <c r="B12739" s="70" t="s">
        <v>11998</v>
      </c>
      <c r="C12739" s="71" t="s">
        <v>14</v>
      </c>
      <c r="D12739" s="72">
        <v>386.59</v>
      </c>
    </row>
    <row r="12740" spans="1:4" x14ac:dyDescent="0.25">
      <c r="A12740" s="71">
        <v>44020</v>
      </c>
      <c r="B12740" s="70" t="s">
        <v>11999</v>
      </c>
      <c r="C12740" s="71" t="s">
        <v>14</v>
      </c>
      <c r="D12740" s="72">
        <v>953.76</v>
      </c>
    </row>
    <row r="12741" spans="1:4" x14ac:dyDescent="0.25">
      <c r="A12741" s="71">
        <v>41419</v>
      </c>
      <c r="B12741" s="70" t="s">
        <v>12000</v>
      </c>
      <c r="C12741" s="71" t="s">
        <v>14</v>
      </c>
      <c r="D12741" s="72">
        <v>8.9</v>
      </c>
    </row>
    <row r="12742" spans="1:4" x14ac:dyDescent="0.25">
      <c r="A12742" s="71">
        <v>41420</v>
      </c>
      <c r="B12742" s="70" t="s">
        <v>12001</v>
      </c>
      <c r="C12742" s="71" t="s">
        <v>14</v>
      </c>
      <c r="D12742" s="72">
        <v>12.11</v>
      </c>
    </row>
    <row r="12743" spans="1:4" x14ac:dyDescent="0.25">
      <c r="A12743" s="71">
        <v>41421</v>
      </c>
      <c r="B12743" s="70" t="s">
        <v>12002</v>
      </c>
      <c r="C12743" s="71" t="s">
        <v>14</v>
      </c>
      <c r="D12743" s="72">
        <v>12.08</v>
      </c>
    </row>
    <row r="12744" spans="1:4" x14ac:dyDescent="0.25">
      <c r="A12744" s="71">
        <v>41422</v>
      </c>
      <c r="B12744" s="70" t="s">
        <v>12003</v>
      </c>
      <c r="C12744" s="71" t="s">
        <v>14</v>
      </c>
      <c r="D12744" s="72">
        <v>16.54</v>
      </c>
    </row>
    <row r="12745" spans="1:4" x14ac:dyDescent="0.25">
      <c r="A12745" s="71">
        <v>41425</v>
      </c>
      <c r="B12745" s="70" t="s">
        <v>12004</v>
      </c>
      <c r="C12745" s="71" t="s">
        <v>14</v>
      </c>
      <c r="D12745" s="72">
        <v>8.4600000000000009</v>
      </c>
    </row>
    <row r="12746" spans="1:4" x14ac:dyDescent="0.25">
      <c r="A12746" s="71">
        <v>41426</v>
      </c>
      <c r="B12746" s="70" t="s">
        <v>12005</v>
      </c>
      <c r="C12746" s="71" t="s">
        <v>14</v>
      </c>
      <c r="D12746" s="72">
        <v>15.26</v>
      </c>
    </row>
    <row r="12747" spans="1:4" x14ac:dyDescent="0.25">
      <c r="A12747" s="71">
        <v>41414</v>
      </c>
      <c r="B12747" s="70" t="s">
        <v>12006</v>
      </c>
      <c r="C12747" s="71" t="s">
        <v>14</v>
      </c>
      <c r="D12747" s="72">
        <v>28</v>
      </c>
    </row>
    <row r="12748" spans="1:4" x14ac:dyDescent="0.25">
      <c r="A12748" s="71">
        <v>41415</v>
      </c>
      <c r="B12748" s="70" t="s">
        <v>12007</v>
      </c>
      <c r="C12748" s="71" t="s">
        <v>14</v>
      </c>
      <c r="D12748" s="72">
        <v>32.61</v>
      </c>
    </row>
    <row r="12749" spans="1:4" x14ac:dyDescent="0.25">
      <c r="A12749" s="71">
        <v>37514</v>
      </c>
      <c r="B12749" s="70" t="s">
        <v>12008</v>
      </c>
      <c r="C12749" s="71" t="s">
        <v>14</v>
      </c>
      <c r="D12749" s="72">
        <v>370000</v>
      </c>
    </row>
    <row r="12750" spans="1:4" x14ac:dyDescent="0.25">
      <c r="A12750" s="71">
        <v>37519</v>
      </c>
      <c r="B12750" s="70" t="s">
        <v>12009</v>
      </c>
      <c r="C12750" s="71" t="s">
        <v>14</v>
      </c>
      <c r="D12750" s="72">
        <v>571018.55000000005</v>
      </c>
    </row>
    <row r="12751" spans="1:4" x14ac:dyDescent="0.25">
      <c r="A12751" s="71">
        <v>37520</v>
      </c>
      <c r="B12751" s="70" t="s">
        <v>12010</v>
      </c>
      <c r="C12751" s="71" t="s">
        <v>14</v>
      </c>
      <c r="D12751" s="72">
        <v>561657.59</v>
      </c>
    </row>
    <row r="12752" spans="1:4" x14ac:dyDescent="0.25">
      <c r="A12752" s="71">
        <v>37521</v>
      </c>
      <c r="B12752" s="70" t="s">
        <v>12011</v>
      </c>
      <c r="C12752" s="71" t="s">
        <v>14</v>
      </c>
      <c r="D12752" s="72">
        <v>685222.27</v>
      </c>
    </row>
    <row r="12753" spans="1:4" x14ac:dyDescent="0.25">
      <c r="A12753" s="71">
        <v>37522</v>
      </c>
      <c r="B12753" s="70" t="s">
        <v>12012</v>
      </c>
      <c r="C12753" s="71" t="s">
        <v>14</v>
      </c>
      <c r="D12753" s="72">
        <v>705837.71</v>
      </c>
    </row>
    <row r="12754" spans="1:4" x14ac:dyDescent="0.25">
      <c r="A12754" s="71">
        <v>37546</v>
      </c>
      <c r="B12754" s="70" t="s">
        <v>12013</v>
      </c>
      <c r="C12754" s="71" t="s">
        <v>14</v>
      </c>
      <c r="D12754" s="72">
        <v>12003.62</v>
      </c>
    </row>
    <row r="12755" spans="1:4" x14ac:dyDescent="0.25">
      <c r="A12755" s="71">
        <v>37544</v>
      </c>
      <c r="B12755" s="70" t="s">
        <v>12014</v>
      </c>
      <c r="C12755" s="71" t="s">
        <v>14</v>
      </c>
      <c r="D12755" s="72">
        <v>12695.85</v>
      </c>
    </row>
    <row r="12756" spans="1:4" x14ac:dyDescent="0.25">
      <c r="A12756" s="71">
        <v>37545</v>
      </c>
      <c r="B12756" s="70" t="s">
        <v>12015</v>
      </c>
      <c r="C12756" s="71" t="s">
        <v>14</v>
      </c>
      <c r="D12756" s="72">
        <v>15106.35</v>
      </c>
    </row>
    <row r="12757" spans="1:4" x14ac:dyDescent="0.25">
      <c r="A12757" s="71">
        <v>36793</v>
      </c>
      <c r="B12757" s="70" t="s">
        <v>12016</v>
      </c>
      <c r="C12757" s="71" t="s">
        <v>14</v>
      </c>
      <c r="D12757" s="72">
        <v>938.77</v>
      </c>
    </row>
    <row r="12758" spans="1:4" x14ac:dyDescent="0.25">
      <c r="A12758" s="71">
        <v>11769</v>
      </c>
      <c r="B12758" s="70" t="s">
        <v>12017</v>
      </c>
      <c r="C12758" s="71" t="s">
        <v>14</v>
      </c>
      <c r="D12758" s="72">
        <v>414.86</v>
      </c>
    </row>
    <row r="12759" spans="1:4" x14ac:dyDescent="0.25">
      <c r="A12759" s="71">
        <v>11771</v>
      </c>
      <c r="B12759" s="70" t="s">
        <v>12018</v>
      </c>
      <c r="C12759" s="71" t="s">
        <v>14</v>
      </c>
      <c r="D12759" s="72">
        <v>508.16</v>
      </c>
    </row>
    <row r="12760" spans="1:4" x14ac:dyDescent="0.25">
      <c r="A12760" s="71">
        <v>39919</v>
      </c>
      <c r="B12760" s="70" t="s">
        <v>12019</v>
      </c>
      <c r="C12760" s="71" t="s">
        <v>14</v>
      </c>
      <c r="D12760" s="72">
        <v>60084.77</v>
      </c>
    </row>
    <row r="12761" spans="1:4" x14ac:dyDescent="0.25">
      <c r="A12761" s="71">
        <v>38385</v>
      </c>
      <c r="B12761" s="70" t="s">
        <v>12020</v>
      </c>
      <c r="C12761" s="71" t="s">
        <v>14</v>
      </c>
      <c r="D12761" s="72">
        <v>31.38</v>
      </c>
    </row>
    <row r="12762" spans="1:4" x14ac:dyDescent="0.25">
      <c r="A12762" s="71">
        <v>36800</v>
      </c>
      <c r="B12762" s="70" t="s">
        <v>19695</v>
      </c>
      <c r="C12762" s="71" t="s">
        <v>14</v>
      </c>
      <c r="D12762" s="72">
        <v>249.28</v>
      </c>
    </row>
    <row r="12763" spans="1:4" x14ac:dyDescent="0.25">
      <c r="A12763" s="71">
        <v>37587</v>
      </c>
      <c r="B12763" s="70" t="s">
        <v>12021</v>
      </c>
      <c r="C12763" s="71" t="s">
        <v>14</v>
      </c>
      <c r="D12763" s="72">
        <v>547.67999999999995</v>
      </c>
    </row>
    <row r="12764" spans="1:4" x14ac:dyDescent="0.25">
      <c r="A12764" s="71">
        <v>11561</v>
      </c>
      <c r="B12764" s="70" t="s">
        <v>12022</v>
      </c>
      <c r="C12764" s="71" t="s">
        <v>14</v>
      </c>
      <c r="D12764" s="72">
        <v>270.04000000000002</v>
      </c>
    </row>
    <row r="12765" spans="1:4" x14ac:dyDescent="0.25">
      <c r="A12765" s="71">
        <v>43604</v>
      </c>
      <c r="B12765" s="70" t="s">
        <v>12023</v>
      </c>
      <c r="C12765" s="71" t="s">
        <v>14</v>
      </c>
      <c r="D12765" s="72">
        <v>143.96</v>
      </c>
    </row>
    <row r="12766" spans="1:4" x14ac:dyDescent="0.25">
      <c r="A12766" s="71">
        <v>11560</v>
      </c>
      <c r="B12766" s="70" t="s">
        <v>12024</v>
      </c>
      <c r="C12766" s="71" t="s">
        <v>14</v>
      </c>
      <c r="D12766" s="72">
        <v>208.43</v>
      </c>
    </row>
    <row r="12767" spans="1:4" x14ac:dyDescent="0.25">
      <c r="A12767" s="71">
        <v>11499</v>
      </c>
      <c r="B12767" s="70" t="s">
        <v>12025</v>
      </c>
      <c r="C12767" s="71" t="s">
        <v>14</v>
      </c>
      <c r="D12767" s="72">
        <v>847.12</v>
      </c>
    </row>
    <row r="12768" spans="1:4" x14ac:dyDescent="0.25">
      <c r="A12768" s="71">
        <v>34761</v>
      </c>
      <c r="B12768" s="70" t="s">
        <v>12026</v>
      </c>
      <c r="C12768" s="71" t="s">
        <v>44</v>
      </c>
      <c r="D12768" s="72">
        <v>8.9700000000000006</v>
      </c>
    </row>
    <row r="12769" spans="1:4" x14ac:dyDescent="0.25">
      <c r="A12769" s="71">
        <v>40924</v>
      </c>
      <c r="B12769" s="70" t="s">
        <v>12027</v>
      </c>
      <c r="C12769" s="71" t="s">
        <v>6388</v>
      </c>
      <c r="D12769" s="72">
        <v>1974.98</v>
      </c>
    </row>
    <row r="12770" spans="1:4" x14ac:dyDescent="0.25">
      <c r="A12770" s="71">
        <v>40983</v>
      </c>
      <c r="B12770" s="70" t="s">
        <v>12028</v>
      </c>
      <c r="C12770" s="71" t="s">
        <v>6388</v>
      </c>
      <c r="D12770" s="72">
        <v>2448.79</v>
      </c>
    </row>
    <row r="12771" spans="1:4" x14ac:dyDescent="0.25">
      <c r="A12771" s="71">
        <v>44497</v>
      </c>
      <c r="B12771" s="70" t="s">
        <v>12029</v>
      </c>
      <c r="C12771" s="71" t="s">
        <v>44</v>
      </c>
      <c r="D12771" s="72">
        <v>11.13</v>
      </c>
    </row>
    <row r="12772" spans="1:4" x14ac:dyDescent="0.25">
      <c r="A12772" s="71">
        <v>2437</v>
      </c>
      <c r="B12772" s="70" t="s">
        <v>12030</v>
      </c>
      <c r="C12772" s="71" t="s">
        <v>44</v>
      </c>
      <c r="D12772" s="72">
        <v>12.16</v>
      </c>
    </row>
    <row r="12773" spans="1:4" x14ac:dyDescent="0.25">
      <c r="A12773" s="71">
        <v>40921</v>
      </c>
      <c r="B12773" s="70" t="s">
        <v>12031</v>
      </c>
      <c r="C12773" s="71" t="s">
        <v>6388</v>
      </c>
      <c r="D12773" s="72">
        <v>2676.27</v>
      </c>
    </row>
    <row r="12774" spans="1:4" x14ac:dyDescent="0.25">
      <c r="A12774" s="71">
        <v>14252</v>
      </c>
      <c r="B12774" s="70" t="s">
        <v>12032</v>
      </c>
      <c r="C12774" s="71" t="s">
        <v>14</v>
      </c>
      <c r="D12774" s="72">
        <v>3613.21</v>
      </c>
    </row>
    <row r="12775" spans="1:4" x14ac:dyDescent="0.25">
      <c r="A12775" s="71">
        <v>730</v>
      </c>
      <c r="B12775" s="70" t="s">
        <v>12033</v>
      </c>
      <c r="C12775" s="71" t="s">
        <v>14</v>
      </c>
      <c r="D12775" s="72">
        <v>9653.83</v>
      </c>
    </row>
    <row r="12776" spans="1:4" x14ac:dyDescent="0.25">
      <c r="A12776" s="71">
        <v>723</v>
      </c>
      <c r="B12776" s="70" t="s">
        <v>12034</v>
      </c>
      <c r="C12776" s="71" t="s">
        <v>14</v>
      </c>
      <c r="D12776" s="72">
        <v>4798.29</v>
      </c>
    </row>
    <row r="12777" spans="1:4" x14ac:dyDescent="0.25">
      <c r="A12777" s="71">
        <v>36502</v>
      </c>
      <c r="B12777" s="70" t="s">
        <v>12035</v>
      </c>
      <c r="C12777" s="71" t="s">
        <v>14</v>
      </c>
      <c r="D12777" s="72">
        <v>4509.82</v>
      </c>
    </row>
    <row r="12778" spans="1:4" x14ac:dyDescent="0.25">
      <c r="A12778" s="71">
        <v>36503</v>
      </c>
      <c r="B12778" s="70" t="s">
        <v>12036</v>
      </c>
      <c r="C12778" s="71" t="s">
        <v>14</v>
      </c>
      <c r="D12778" s="72">
        <v>5561.14</v>
      </c>
    </row>
    <row r="12779" spans="1:4" x14ac:dyDescent="0.25">
      <c r="A12779" s="71">
        <v>4090</v>
      </c>
      <c r="B12779" s="70" t="s">
        <v>12037</v>
      </c>
      <c r="C12779" s="71" t="s">
        <v>14</v>
      </c>
      <c r="D12779" s="72">
        <v>1257500</v>
      </c>
    </row>
    <row r="12780" spans="1:4" x14ac:dyDescent="0.25">
      <c r="A12780" s="71">
        <v>13227</v>
      </c>
      <c r="B12780" s="70" t="s">
        <v>12038</v>
      </c>
      <c r="C12780" s="71" t="s">
        <v>14</v>
      </c>
      <c r="D12780" s="72">
        <v>1562600.56</v>
      </c>
    </row>
    <row r="12781" spans="1:4" x14ac:dyDescent="0.25">
      <c r="A12781" s="71">
        <v>10597</v>
      </c>
      <c r="B12781" s="70" t="s">
        <v>12039</v>
      </c>
      <c r="C12781" s="71" t="s">
        <v>14</v>
      </c>
      <c r="D12781" s="72">
        <v>1644838.67</v>
      </c>
    </row>
    <row r="12782" spans="1:4" x14ac:dyDescent="0.25">
      <c r="A12782" s="71">
        <v>39628</v>
      </c>
      <c r="B12782" s="70" t="s">
        <v>12040</v>
      </c>
      <c r="C12782" s="71" t="s">
        <v>14</v>
      </c>
      <c r="D12782" s="72"/>
    </row>
    <row r="12783" spans="1:4" x14ac:dyDescent="0.25">
      <c r="A12783" s="71">
        <v>39404</v>
      </c>
      <c r="B12783" s="70" t="s">
        <v>12041</v>
      </c>
      <c r="C12783" s="71" t="s">
        <v>14</v>
      </c>
      <c r="D12783" s="72"/>
    </row>
    <row r="12784" spans="1:4" x14ac:dyDescent="0.25">
      <c r="A12784" s="71">
        <v>39402</v>
      </c>
      <c r="B12784" s="70" t="s">
        <v>12042</v>
      </c>
      <c r="C12784" s="71" t="s">
        <v>14</v>
      </c>
      <c r="D12784" s="72"/>
    </row>
    <row r="12785" spans="1:4" x14ac:dyDescent="0.25">
      <c r="A12785" s="71">
        <v>39403</v>
      </c>
      <c r="B12785" s="70" t="s">
        <v>12043</v>
      </c>
      <c r="C12785" s="71" t="s">
        <v>14</v>
      </c>
      <c r="D12785" s="72"/>
    </row>
    <row r="12786" spans="1:4" x14ac:dyDescent="0.25">
      <c r="A12786" s="71">
        <v>4093</v>
      </c>
      <c r="B12786" s="70" t="s">
        <v>12044</v>
      </c>
      <c r="C12786" s="71" t="s">
        <v>44</v>
      </c>
      <c r="D12786" s="72">
        <v>9.2200000000000006</v>
      </c>
    </row>
    <row r="12787" spans="1:4" x14ac:dyDescent="0.25">
      <c r="A12787" s="71">
        <v>10512</v>
      </c>
      <c r="B12787" s="70" t="s">
        <v>12045</v>
      </c>
      <c r="C12787" s="71" t="s">
        <v>6388</v>
      </c>
      <c r="D12787" s="72">
        <v>2028.4</v>
      </c>
    </row>
    <row r="12788" spans="1:4" x14ac:dyDescent="0.25">
      <c r="A12788" s="71">
        <v>4243</v>
      </c>
      <c r="B12788" s="70" t="s">
        <v>12046</v>
      </c>
      <c r="C12788" s="71" t="s">
        <v>44</v>
      </c>
      <c r="D12788" s="72">
        <v>11.28</v>
      </c>
    </row>
    <row r="12789" spans="1:4" x14ac:dyDescent="0.25">
      <c r="A12789" s="71">
        <v>20020</v>
      </c>
      <c r="B12789" s="70" t="s">
        <v>12047</v>
      </c>
      <c r="C12789" s="71" t="s">
        <v>44</v>
      </c>
      <c r="D12789" s="72">
        <v>9.58</v>
      </c>
    </row>
    <row r="12790" spans="1:4" x14ac:dyDescent="0.25">
      <c r="A12790" s="71">
        <v>41038</v>
      </c>
      <c r="B12790" s="70" t="s">
        <v>12048</v>
      </c>
      <c r="C12790" s="71" t="s">
        <v>6388</v>
      </c>
      <c r="D12790" s="72">
        <v>2107.92</v>
      </c>
    </row>
    <row r="12791" spans="1:4" x14ac:dyDescent="0.25">
      <c r="A12791" s="71">
        <v>4094</v>
      </c>
      <c r="B12791" s="70" t="s">
        <v>12049</v>
      </c>
      <c r="C12791" s="71" t="s">
        <v>44</v>
      </c>
      <c r="D12791" s="72">
        <v>11.46</v>
      </c>
    </row>
    <row r="12792" spans="1:4" x14ac:dyDescent="0.25">
      <c r="A12792" s="71">
        <v>40988</v>
      </c>
      <c r="B12792" s="70" t="s">
        <v>12050</v>
      </c>
      <c r="C12792" s="71" t="s">
        <v>6388</v>
      </c>
      <c r="D12792" s="72">
        <v>2522.9699999999998</v>
      </c>
    </row>
    <row r="12793" spans="1:4" x14ac:dyDescent="0.25">
      <c r="A12793" s="71">
        <v>4095</v>
      </c>
      <c r="B12793" s="70" t="s">
        <v>12051</v>
      </c>
      <c r="C12793" s="71" t="s">
        <v>44</v>
      </c>
      <c r="D12793" s="72">
        <v>8.7799999999999994</v>
      </c>
    </row>
    <row r="12794" spans="1:4" x14ac:dyDescent="0.25">
      <c r="A12794" s="71">
        <v>40990</v>
      </c>
      <c r="B12794" s="70" t="s">
        <v>12052</v>
      </c>
      <c r="C12794" s="71" t="s">
        <v>6388</v>
      </c>
      <c r="D12794" s="72">
        <v>1931.86</v>
      </c>
    </row>
    <row r="12795" spans="1:4" x14ac:dyDescent="0.25">
      <c r="A12795" s="71">
        <v>4096</v>
      </c>
      <c r="B12795" s="70" t="s">
        <v>12053</v>
      </c>
      <c r="C12795" s="71" t="s">
        <v>44</v>
      </c>
      <c r="D12795" s="72">
        <v>9.82</v>
      </c>
    </row>
    <row r="12796" spans="1:4" x14ac:dyDescent="0.25">
      <c r="A12796" s="71">
        <v>40992</v>
      </c>
      <c r="B12796" s="70" t="s">
        <v>12054</v>
      </c>
      <c r="C12796" s="71" t="s">
        <v>6388</v>
      </c>
      <c r="D12796" s="72">
        <v>2161.8000000000002</v>
      </c>
    </row>
    <row r="12797" spans="1:4" x14ac:dyDescent="0.25">
      <c r="A12797" s="71">
        <v>4114</v>
      </c>
      <c r="B12797" s="70" t="s">
        <v>12055</v>
      </c>
      <c r="C12797" s="71" t="s">
        <v>14</v>
      </c>
      <c r="D12797" s="72">
        <v>73.19</v>
      </c>
    </row>
    <row r="12798" spans="1:4" x14ac:dyDescent="0.25">
      <c r="A12798" s="71">
        <v>36797</v>
      </c>
      <c r="B12798" s="70" t="s">
        <v>12056</v>
      </c>
      <c r="C12798" s="71" t="s">
        <v>14</v>
      </c>
      <c r="D12798" s="72">
        <v>65.16</v>
      </c>
    </row>
    <row r="12799" spans="1:4" x14ac:dyDescent="0.25">
      <c r="A12799" s="71">
        <v>4107</v>
      </c>
      <c r="B12799" s="70" t="s">
        <v>12057</v>
      </c>
      <c r="C12799" s="71" t="s">
        <v>14</v>
      </c>
      <c r="D12799" s="72">
        <v>61.44</v>
      </c>
    </row>
    <row r="12800" spans="1:4" x14ac:dyDescent="0.25">
      <c r="A12800" s="71">
        <v>4102</v>
      </c>
      <c r="B12800" s="70" t="s">
        <v>12058</v>
      </c>
      <c r="C12800" s="71" t="s">
        <v>14</v>
      </c>
      <c r="D12800" s="72">
        <v>75</v>
      </c>
    </row>
    <row r="12801" spans="1:4" x14ac:dyDescent="0.25">
      <c r="A12801" s="71">
        <v>36799</v>
      </c>
      <c r="B12801" s="70" t="s">
        <v>12059</v>
      </c>
      <c r="C12801" s="71" t="s">
        <v>14</v>
      </c>
      <c r="D12801" s="72">
        <v>63.25</v>
      </c>
    </row>
    <row r="12802" spans="1:4" x14ac:dyDescent="0.25">
      <c r="A12802" s="71">
        <v>2747</v>
      </c>
      <c r="B12802" s="70" t="s">
        <v>12060</v>
      </c>
      <c r="C12802" s="71" t="s">
        <v>16</v>
      </c>
      <c r="D12802" s="72">
        <v>48.3</v>
      </c>
    </row>
    <row r="12803" spans="1:4" x14ac:dyDescent="0.25">
      <c r="A12803" s="71">
        <v>21138</v>
      </c>
      <c r="B12803" s="70" t="s">
        <v>12061</v>
      </c>
      <c r="C12803" s="71" t="s">
        <v>16</v>
      </c>
      <c r="D12803" s="72">
        <v>15.31</v>
      </c>
    </row>
    <row r="12804" spans="1:4" x14ac:dyDescent="0.25">
      <c r="A12804" s="71">
        <v>10826</v>
      </c>
      <c r="B12804" s="70" t="s">
        <v>12062</v>
      </c>
      <c r="C12804" s="71" t="s">
        <v>14</v>
      </c>
      <c r="D12804" s="72"/>
    </row>
    <row r="12805" spans="1:4" x14ac:dyDescent="0.25">
      <c r="A12805" s="71">
        <v>365</v>
      </c>
      <c r="B12805" s="70" t="s">
        <v>12063</v>
      </c>
      <c r="C12805" s="71" t="s">
        <v>14</v>
      </c>
      <c r="D12805" s="72"/>
    </row>
    <row r="12806" spans="1:4" x14ac:dyDescent="0.25">
      <c r="A12806" s="71">
        <v>38639</v>
      </c>
      <c r="B12806" s="70" t="s">
        <v>12064</v>
      </c>
      <c r="C12806" s="71" t="s">
        <v>14</v>
      </c>
      <c r="D12806" s="72"/>
    </row>
    <row r="12807" spans="1:4" x14ac:dyDescent="0.25">
      <c r="A12807" s="71">
        <v>38640</v>
      </c>
      <c r="B12807" s="70" t="s">
        <v>12065</v>
      </c>
      <c r="C12807" s="71" t="s">
        <v>14</v>
      </c>
      <c r="D12807" s="72"/>
    </row>
    <row r="12808" spans="1:4" x14ac:dyDescent="0.25">
      <c r="A12808" s="71">
        <v>358</v>
      </c>
      <c r="B12808" s="70" t="s">
        <v>12066</v>
      </c>
      <c r="C12808" s="71" t="s">
        <v>14</v>
      </c>
      <c r="D12808" s="72"/>
    </row>
    <row r="12809" spans="1:4" x14ac:dyDescent="0.25">
      <c r="A12809" s="71">
        <v>359</v>
      </c>
      <c r="B12809" s="70" t="s">
        <v>12067</v>
      </c>
      <c r="C12809" s="71" t="s">
        <v>14</v>
      </c>
      <c r="D12809" s="72"/>
    </row>
    <row r="12810" spans="1:4" x14ac:dyDescent="0.25">
      <c r="A12810" s="71">
        <v>38641</v>
      </c>
      <c r="B12810" s="70" t="s">
        <v>12068</v>
      </c>
      <c r="C12810" s="71" t="s">
        <v>14</v>
      </c>
      <c r="D12810" s="72"/>
    </row>
    <row r="12811" spans="1:4" x14ac:dyDescent="0.25">
      <c r="A12811" s="71">
        <v>360</v>
      </c>
      <c r="B12811" s="70" t="s">
        <v>12069</v>
      </c>
      <c r="C12811" s="71" t="s">
        <v>14</v>
      </c>
      <c r="D12811" s="72"/>
    </row>
    <row r="12812" spans="1:4" x14ac:dyDescent="0.25">
      <c r="A12812" s="71">
        <v>42430</v>
      </c>
      <c r="B12812" s="70" t="s">
        <v>12070</v>
      </c>
      <c r="C12812" s="71" t="s">
        <v>14</v>
      </c>
      <c r="D12812" s="72"/>
    </row>
    <row r="12813" spans="1:4" x14ac:dyDescent="0.25">
      <c r="A12813" s="71">
        <v>4209</v>
      </c>
      <c r="B12813" s="70" t="s">
        <v>12071</v>
      </c>
      <c r="C12813" s="71" t="s">
        <v>14</v>
      </c>
      <c r="D12813" s="72">
        <v>23.65</v>
      </c>
    </row>
    <row r="12814" spans="1:4" x14ac:dyDescent="0.25">
      <c r="A12814" s="71">
        <v>4180</v>
      </c>
      <c r="B12814" s="70" t="s">
        <v>12072</v>
      </c>
      <c r="C12814" s="71" t="s">
        <v>14</v>
      </c>
      <c r="D12814" s="72">
        <v>17.8</v>
      </c>
    </row>
    <row r="12815" spans="1:4" x14ac:dyDescent="0.25">
      <c r="A12815" s="71">
        <v>4179</v>
      </c>
      <c r="B12815" s="70" t="s">
        <v>12073</v>
      </c>
      <c r="C12815" s="71" t="s">
        <v>14</v>
      </c>
      <c r="D12815" s="72">
        <v>12.09</v>
      </c>
    </row>
    <row r="12816" spans="1:4" x14ac:dyDescent="0.25">
      <c r="A12816" s="71">
        <v>4177</v>
      </c>
      <c r="B12816" s="70" t="s">
        <v>12074</v>
      </c>
      <c r="C12816" s="71" t="s">
        <v>14</v>
      </c>
      <c r="D12816" s="72">
        <v>5.91</v>
      </c>
    </row>
    <row r="12817" spans="1:4" x14ac:dyDescent="0.25">
      <c r="A12817" s="71">
        <v>4208</v>
      </c>
      <c r="B12817" s="70" t="s">
        <v>12075</v>
      </c>
      <c r="C12817" s="71" t="s">
        <v>14</v>
      </c>
      <c r="D12817" s="72">
        <v>56.3</v>
      </c>
    </row>
    <row r="12818" spans="1:4" x14ac:dyDescent="0.25">
      <c r="A12818" s="71">
        <v>4181</v>
      </c>
      <c r="B12818" s="70" t="s">
        <v>12076</v>
      </c>
      <c r="C12818" s="71" t="s">
        <v>14</v>
      </c>
      <c r="D12818" s="72">
        <v>36.78</v>
      </c>
    </row>
    <row r="12819" spans="1:4" x14ac:dyDescent="0.25">
      <c r="A12819" s="71">
        <v>4182</v>
      </c>
      <c r="B12819" s="70" t="s">
        <v>12077</v>
      </c>
      <c r="C12819" s="71" t="s">
        <v>14</v>
      </c>
      <c r="D12819" s="72">
        <v>91.58</v>
      </c>
    </row>
    <row r="12820" spans="1:4" x14ac:dyDescent="0.25">
      <c r="A12820" s="71">
        <v>4178</v>
      </c>
      <c r="B12820" s="70" t="s">
        <v>12078</v>
      </c>
      <c r="C12820" s="71" t="s">
        <v>14</v>
      </c>
      <c r="D12820" s="72">
        <v>8.19</v>
      </c>
    </row>
    <row r="12821" spans="1:4" x14ac:dyDescent="0.25">
      <c r="A12821" s="71">
        <v>4183</v>
      </c>
      <c r="B12821" s="70" t="s">
        <v>12079</v>
      </c>
      <c r="C12821" s="71" t="s">
        <v>14</v>
      </c>
      <c r="D12821" s="72">
        <v>147.44</v>
      </c>
    </row>
    <row r="12822" spans="1:4" x14ac:dyDescent="0.25">
      <c r="A12822" s="71">
        <v>4184</v>
      </c>
      <c r="B12822" s="70" t="s">
        <v>12080</v>
      </c>
      <c r="C12822" s="71" t="s">
        <v>14</v>
      </c>
      <c r="D12822" s="72">
        <v>325.45</v>
      </c>
    </row>
    <row r="12823" spans="1:4" x14ac:dyDescent="0.25">
      <c r="A12823" s="71">
        <v>4185</v>
      </c>
      <c r="B12823" s="70" t="s">
        <v>12081</v>
      </c>
      <c r="C12823" s="71" t="s">
        <v>14</v>
      </c>
      <c r="D12823" s="72">
        <v>540.75</v>
      </c>
    </row>
    <row r="12824" spans="1:4" x14ac:dyDescent="0.25">
      <c r="A12824" s="71">
        <v>4205</v>
      </c>
      <c r="B12824" s="70" t="s">
        <v>12082</v>
      </c>
      <c r="C12824" s="71" t="s">
        <v>14</v>
      </c>
      <c r="D12824" s="72">
        <v>31.23</v>
      </c>
    </row>
    <row r="12825" spans="1:4" x14ac:dyDescent="0.25">
      <c r="A12825" s="71">
        <v>4192</v>
      </c>
      <c r="B12825" s="70" t="s">
        <v>12083</v>
      </c>
      <c r="C12825" s="71" t="s">
        <v>14</v>
      </c>
      <c r="D12825" s="72">
        <v>31.23</v>
      </c>
    </row>
    <row r="12826" spans="1:4" x14ac:dyDescent="0.25">
      <c r="A12826" s="71">
        <v>4191</v>
      </c>
      <c r="B12826" s="70" t="s">
        <v>12084</v>
      </c>
      <c r="C12826" s="71" t="s">
        <v>14</v>
      </c>
      <c r="D12826" s="72">
        <v>31.23</v>
      </c>
    </row>
    <row r="12827" spans="1:4" x14ac:dyDescent="0.25">
      <c r="A12827" s="71">
        <v>4206</v>
      </c>
      <c r="B12827" s="70" t="s">
        <v>12085</v>
      </c>
      <c r="C12827" s="71" t="s">
        <v>14</v>
      </c>
      <c r="D12827" s="72">
        <v>24.4</v>
      </c>
    </row>
    <row r="12828" spans="1:4" x14ac:dyDescent="0.25">
      <c r="A12828" s="71">
        <v>4207</v>
      </c>
      <c r="B12828" s="70" t="s">
        <v>12086</v>
      </c>
      <c r="C12828" s="71" t="s">
        <v>14</v>
      </c>
      <c r="D12828" s="72">
        <v>25.13</v>
      </c>
    </row>
    <row r="12829" spans="1:4" x14ac:dyDescent="0.25">
      <c r="A12829" s="71">
        <v>4190</v>
      </c>
      <c r="B12829" s="70" t="s">
        <v>12087</v>
      </c>
      <c r="C12829" s="71" t="s">
        <v>14</v>
      </c>
      <c r="D12829" s="72">
        <v>24.4</v>
      </c>
    </row>
    <row r="12830" spans="1:4" x14ac:dyDescent="0.25">
      <c r="A12830" s="71">
        <v>4188</v>
      </c>
      <c r="B12830" s="70" t="s">
        <v>12088</v>
      </c>
      <c r="C12830" s="71" t="s">
        <v>14</v>
      </c>
      <c r="D12830" s="72">
        <v>14.73</v>
      </c>
    </row>
    <row r="12831" spans="1:4" x14ac:dyDescent="0.25">
      <c r="A12831" s="71">
        <v>4189</v>
      </c>
      <c r="B12831" s="70" t="s">
        <v>12089</v>
      </c>
      <c r="C12831" s="71" t="s">
        <v>14</v>
      </c>
      <c r="D12831" s="72">
        <v>14.73</v>
      </c>
    </row>
    <row r="12832" spans="1:4" x14ac:dyDescent="0.25">
      <c r="A12832" s="71">
        <v>4186</v>
      </c>
      <c r="B12832" s="70" t="s">
        <v>12090</v>
      </c>
      <c r="C12832" s="71" t="s">
        <v>14</v>
      </c>
      <c r="D12832" s="72">
        <v>7.21</v>
      </c>
    </row>
    <row r="12833" spans="1:4" x14ac:dyDescent="0.25">
      <c r="A12833" s="71">
        <v>4197</v>
      </c>
      <c r="B12833" s="70" t="s">
        <v>12091</v>
      </c>
      <c r="C12833" s="71" t="s">
        <v>14</v>
      </c>
      <c r="D12833" s="72">
        <v>77.98</v>
      </c>
    </row>
    <row r="12834" spans="1:4" x14ac:dyDescent="0.25">
      <c r="A12834" s="71">
        <v>4194</v>
      </c>
      <c r="B12834" s="70" t="s">
        <v>12092</v>
      </c>
      <c r="C12834" s="71" t="s">
        <v>14</v>
      </c>
      <c r="D12834" s="72">
        <v>47.12</v>
      </c>
    </row>
    <row r="12835" spans="1:4" x14ac:dyDescent="0.25">
      <c r="A12835" s="71">
        <v>4193</v>
      </c>
      <c r="B12835" s="70" t="s">
        <v>12093</v>
      </c>
      <c r="C12835" s="71" t="s">
        <v>14</v>
      </c>
      <c r="D12835" s="72">
        <v>47.12</v>
      </c>
    </row>
    <row r="12836" spans="1:4" x14ac:dyDescent="0.25">
      <c r="A12836" s="71">
        <v>4204</v>
      </c>
      <c r="B12836" s="70" t="s">
        <v>12094</v>
      </c>
      <c r="C12836" s="71" t="s">
        <v>14</v>
      </c>
      <c r="D12836" s="72">
        <v>47.12</v>
      </c>
    </row>
    <row r="12837" spans="1:4" x14ac:dyDescent="0.25">
      <c r="A12837" s="71">
        <v>4202</v>
      </c>
      <c r="B12837" s="70" t="s">
        <v>12095</v>
      </c>
      <c r="C12837" s="71" t="s">
        <v>14</v>
      </c>
      <c r="D12837" s="72">
        <v>142.41</v>
      </c>
    </row>
    <row r="12838" spans="1:4" x14ac:dyDescent="0.25">
      <c r="A12838" s="71">
        <v>4203</v>
      </c>
      <c r="B12838" s="70" t="s">
        <v>12096</v>
      </c>
      <c r="C12838" s="71" t="s">
        <v>14</v>
      </c>
      <c r="D12838" s="72">
        <v>125.77</v>
      </c>
    </row>
    <row r="12839" spans="1:4" x14ac:dyDescent="0.25">
      <c r="A12839" s="71">
        <v>4187</v>
      </c>
      <c r="B12839" s="70" t="s">
        <v>12097</v>
      </c>
      <c r="C12839" s="71" t="s">
        <v>14</v>
      </c>
      <c r="D12839" s="72">
        <v>9.39</v>
      </c>
    </row>
    <row r="12840" spans="1:4" x14ac:dyDescent="0.25">
      <c r="A12840" s="71">
        <v>40368</v>
      </c>
      <c r="B12840" s="70" t="s">
        <v>12098</v>
      </c>
      <c r="C12840" s="71" t="s">
        <v>14</v>
      </c>
      <c r="D12840" s="72"/>
    </row>
    <row r="12841" spans="1:4" x14ac:dyDescent="0.25">
      <c r="A12841" s="71">
        <v>40365</v>
      </c>
      <c r="B12841" s="70" t="s">
        <v>12099</v>
      </c>
      <c r="C12841" s="71" t="s">
        <v>14</v>
      </c>
      <c r="D12841" s="72"/>
    </row>
    <row r="12842" spans="1:4" x14ac:dyDescent="0.25">
      <c r="A12842" s="71">
        <v>40362</v>
      </c>
      <c r="B12842" s="70" t="s">
        <v>12100</v>
      </c>
      <c r="C12842" s="71" t="s">
        <v>14</v>
      </c>
      <c r="D12842" s="72"/>
    </row>
    <row r="12843" spans="1:4" x14ac:dyDescent="0.25">
      <c r="A12843" s="71">
        <v>40356</v>
      </c>
      <c r="B12843" s="70" t="s">
        <v>12101</v>
      </c>
      <c r="C12843" s="71" t="s">
        <v>14</v>
      </c>
      <c r="D12843" s="72"/>
    </row>
    <row r="12844" spans="1:4" x14ac:dyDescent="0.25">
      <c r="A12844" s="71">
        <v>40374</v>
      </c>
      <c r="B12844" s="70" t="s">
        <v>12102</v>
      </c>
      <c r="C12844" s="71" t="s">
        <v>14</v>
      </c>
      <c r="D12844" s="72"/>
    </row>
    <row r="12845" spans="1:4" x14ac:dyDescent="0.25">
      <c r="A12845" s="71">
        <v>40371</v>
      </c>
      <c r="B12845" s="70" t="s">
        <v>12103</v>
      </c>
      <c r="C12845" s="71" t="s">
        <v>14</v>
      </c>
      <c r="D12845" s="72"/>
    </row>
    <row r="12846" spans="1:4" x14ac:dyDescent="0.25">
      <c r="A12846" s="71">
        <v>40359</v>
      </c>
      <c r="B12846" s="70" t="s">
        <v>12104</v>
      </c>
      <c r="C12846" s="71" t="s">
        <v>14</v>
      </c>
      <c r="D12846" s="72"/>
    </row>
    <row r="12847" spans="1:4" x14ac:dyDescent="0.25">
      <c r="A12847" s="71">
        <v>45201</v>
      </c>
      <c r="B12847" s="70" t="s">
        <v>19696</v>
      </c>
      <c r="C12847" s="71" t="s">
        <v>14</v>
      </c>
      <c r="D12847" s="72">
        <v>50.93</v>
      </c>
    </row>
    <row r="12848" spans="1:4" x14ac:dyDescent="0.25">
      <c r="A12848" s="71">
        <v>7595</v>
      </c>
      <c r="B12848" s="70" t="s">
        <v>12105</v>
      </c>
      <c r="C12848" s="71" t="s">
        <v>44</v>
      </c>
      <c r="D12848" s="72">
        <v>7.16</v>
      </c>
    </row>
    <row r="12849" spans="1:4" x14ac:dyDescent="0.25">
      <c r="A12849" s="71">
        <v>41094</v>
      </c>
      <c r="B12849" s="70" t="s">
        <v>12106</v>
      </c>
      <c r="C12849" s="71" t="s">
        <v>6388</v>
      </c>
      <c r="D12849" s="72">
        <v>1576.44</v>
      </c>
    </row>
    <row r="12850" spans="1:4" x14ac:dyDescent="0.25">
      <c r="A12850" s="71">
        <v>39609</v>
      </c>
      <c r="B12850" s="70" t="s">
        <v>12107</v>
      </c>
      <c r="C12850" s="71" t="s">
        <v>14</v>
      </c>
      <c r="D12850" s="72"/>
    </row>
    <row r="12851" spans="1:4" x14ac:dyDescent="0.25">
      <c r="A12851" s="71">
        <v>39610</v>
      </c>
      <c r="B12851" s="70" t="s">
        <v>12108</v>
      </c>
      <c r="C12851" s="71" t="s">
        <v>14</v>
      </c>
      <c r="D12851" s="72"/>
    </row>
    <row r="12852" spans="1:4" x14ac:dyDescent="0.25">
      <c r="A12852" s="71">
        <v>39611</v>
      </c>
      <c r="B12852" s="70" t="s">
        <v>12109</v>
      </c>
      <c r="C12852" s="71" t="s">
        <v>14</v>
      </c>
      <c r="D12852" s="72"/>
    </row>
    <row r="12853" spans="1:4" x14ac:dyDescent="0.25">
      <c r="A12853" s="71">
        <v>39612</v>
      </c>
      <c r="B12853" s="70" t="s">
        <v>12110</v>
      </c>
      <c r="C12853" s="71" t="s">
        <v>14</v>
      </c>
      <c r="D12853" s="72"/>
    </row>
    <row r="12854" spans="1:4" x14ac:dyDescent="0.25">
      <c r="A12854" s="71">
        <v>39608</v>
      </c>
      <c r="B12854" s="70" t="s">
        <v>12111</v>
      </c>
      <c r="C12854" s="71" t="s">
        <v>14</v>
      </c>
      <c r="D12854" s="72"/>
    </row>
    <row r="12855" spans="1:4" x14ac:dyDescent="0.25">
      <c r="A12855" s="71">
        <v>38175</v>
      </c>
      <c r="B12855" s="70" t="s">
        <v>12112</v>
      </c>
      <c r="C12855" s="71" t="s">
        <v>14</v>
      </c>
      <c r="D12855" s="72">
        <v>5.41</v>
      </c>
    </row>
    <row r="12856" spans="1:4" x14ac:dyDescent="0.25">
      <c r="A12856" s="71">
        <v>38176</v>
      </c>
      <c r="B12856" s="70" t="s">
        <v>12113</v>
      </c>
      <c r="C12856" s="71" t="s">
        <v>14</v>
      </c>
      <c r="D12856" s="72">
        <v>15.93</v>
      </c>
    </row>
    <row r="12857" spans="1:4" x14ac:dyDescent="0.25">
      <c r="A12857" s="71">
        <v>36152</v>
      </c>
      <c r="B12857" s="70" t="s">
        <v>12114</v>
      </c>
      <c r="C12857" s="71" t="s">
        <v>14</v>
      </c>
      <c r="D12857" s="72">
        <v>5.92</v>
      </c>
    </row>
    <row r="12858" spans="1:4" x14ac:dyDescent="0.25">
      <c r="A12858" s="71">
        <v>45212</v>
      </c>
      <c r="B12858" s="70" t="s">
        <v>19697</v>
      </c>
      <c r="C12858" s="71" t="s">
        <v>14</v>
      </c>
      <c r="D12858" s="72">
        <v>59.29</v>
      </c>
    </row>
    <row r="12859" spans="1:4" x14ac:dyDescent="0.25">
      <c r="A12859" s="71">
        <v>4221</v>
      </c>
      <c r="B12859" s="70" t="s">
        <v>12115</v>
      </c>
      <c r="C12859" s="71" t="s">
        <v>198</v>
      </c>
      <c r="D12859" s="72">
        <v>5.96</v>
      </c>
    </row>
    <row r="12860" spans="1:4" x14ac:dyDescent="0.25">
      <c r="A12860" s="71">
        <v>4227</v>
      </c>
      <c r="B12860" s="70" t="s">
        <v>12116</v>
      </c>
      <c r="C12860" s="71" t="s">
        <v>198</v>
      </c>
      <c r="D12860" s="72">
        <v>27.79</v>
      </c>
    </row>
    <row r="12861" spans="1:4" x14ac:dyDescent="0.25">
      <c r="A12861" s="71">
        <v>38170</v>
      </c>
      <c r="B12861" s="70" t="s">
        <v>12117</v>
      </c>
      <c r="C12861" s="71" t="s">
        <v>14</v>
      </c>
      <c r="D12861" s="72">
        <v>23.67</v>
      </c>
    </row>
    <row r="12862" spans="1:4" x14ac:dyDescent="0.25">
      <c r="A12862" s="71">
        <v>4252</v>
      </c>
      <c r="B12862" s="70" t="s">
        <v>12118</v>
      </c>
      <c r="C12862" s="71" t="s">
        <v>44</v>
      </c>
      <c r="D12862" s="72">
        <v>10.32</v>
      </c>
    </row>
    <row r="12863" spans="1:4" x14ac:dyDescent="0.25">
      <c r="A12863" s="71">
        <v>40980</v>
      </c>
      <c r="B12863" s="70" t="s">
        <v>12119</v>
      </c>
      <c r="C12863" s="71" t="s">
        <v>6388</v>
      </c>
      <c r="D12863" s="72">
        <v>2270.81</v>
      </c>
    </row>
    <row r="12864" spans="1:4" x14ac:dyDescent="0.25">
      <c r="A12864" s="71">
        <v>41031</v>
      </c>
      <c r="B12864" s="70" t="s">
        <v>12120</v>
      </c>
      <c r="C12864" s="71" t="s">
        <v>6388</v>
      </c>
      <c r="D12864" s="72">
        <v>2482.2399999999998</v>
      </c>
    </row>
    <row r="12865" spans="1:4" x14ac:dyDescent="0.25">
      <c r="A12865" s="71">
        <v>37666</v>
      </c>
      <c r="B12865" s="70" t="s">
        <v>12121</v>
      </c>
      <c r="C12865" s="71" t="s">
        <v>44</v>
      </c>
      <c r="D12865" s="72">
        <v>9.9</v>
      </c>
    </row>
    <row r="12866" spans="1:4" x14ac:dyDescent="0.25">
      <c r="A12866" s="71">
        <v>40986</v>
      </c>
      <c r="B12866" s="70" t="s">
        <v>12122</v>
      </c>
      <c r="C12866" s="71" t="s">
        <v>6388</v>
      </c>
      <c r="D12866" s="72">
        <v>2179.8200000000002</v>
      </c>
    </row>
    <row r="12867" spans="1:4" x14ac:dyDescent="0.25">
      <c r="A12867" s="71">
        <v>4250</v>
      </c>
      <c r="B12867" s="70" t="s">
        <v>12123</v>
      </c>
      <c r="C12867" s="71" t="s">
        <v>44</v>
      </c>
      <c r="D12867" s="72">
        <v>8.73</v>
      </c>
    </row>
    <row r="12868" spans="1:4" x14ac:dyDescent="0.25">
      <c r="A12868" s="71">
        <v>40978</v>
      </c>
      <c r="B12868" s="70" t="s">
        <v>12124</v>
      </c>
      <c r="C12868" s="71" t="s">
        <v>6388</v>
      </c>
      <c r="D12868" s="72">
        <v>1922.23</v>
      </c>
    </row>
    <row r="12869" spans="1:4" x14ac:dyDescent="0.25">
      <c r="A12869" s="71">
        <v>44501</v>
      </c>
      <c r="B12869" s="70" t="s">
        <v>12125</v>
      </c>
      <c r="C12869" s="71" t="s">
        <v>44</v>
      </c>
      <c r="D12869" s="72">
        <v>11.28</v>
      </c>
    </row>
    <row r="12870" spans="1:4" x14ac:dyDescent="0.25">
      <c r="A12870" s="71">
        <v>41043</v>
      </c>
      <c r="B12870" s="70" t="s">
        <v>12126</v>
      </c>
      <c r="C12870" s="71" t="s">
        <v>6388</v>
      </c>
      <c r="D12870" s="72">
        <v>2482.2399999999998</v>
      </c>
    </row>
    <row r="12871" spans="1:4" x14ac:dyDescent="0.25">
      <c r="A12871" s="71">
        <v>4234</v>
      </c>
      <c r="B12871" s="70" t="s">
        <v>12127</v>
      </c>
      <c r="C12871" s="71" t="s">
        <v>44</v>
      </c>
      <c r="D12871" s="72">
        <v>12.73</v>
      </c>
    </row>
    <row r="12872" spans="1:4" x14ac:dyDescent="0.25">
      <c r="A12872" s="71">
        <v>40987</v>
      </c>
      <c r="B12872" s="70" t="s">
        <v>12128</v>
      </c>
      <c r="C12872" s="71" t="s">
        <v>6388</v>
      </c>
      <c r="D12872" s="72">
        <v>2800.6</v>
      </c>
    </row>
    <row r="12873" spans="1:4" x14ac:dyDescent="0.25">
      <c r="A12873" s="71">
        <v>4253</v>
      </c>
      <c r="B12873" s="70" t="s">
        <v>12129</v>
      </c>
      <c r="C12873" s="71" t="s">
        <v>44</v>
      </c>
      <c r="D12873" s="72">
        <v>10.63</v>
      </c>
    </row>
    <row r="12874" spans="1:4" x14ac:dyDescent="0.25">
      <c r="A12874" s="71">
        <v>40981</v>
      </c>
      <c r="B12874" s="70" t="s">
        <v>12130</v>
      </c>
      <c r="C12874" s="71" t="s">
        <v>6388</v>
      </c>
      <c r="D12874" s="72">
        <v>2339.8000000000002</v>
      </c>
    </row>
    <row r="12875" spans="1:4" x14ac:dyDescent="0.25">
      <c r="A12875" s="71">
        <v>4254</v>
      </c>
      <c r="B12875" s="70" t="s">
        <v>12131</v>
      </c>
      <c r="C12875" s="71" t="s">
        <v>44</v>
      </c>
      <c r="D12875" s="72">
        <v>13.23</v>
      </c>
    </row>
    <row r="12876" spans="1:4" x14ac:dyDescent="0.25">
      <c r="A12876" s="71">
        <v>41036</v>
      </c>
      <c r="B12876" s="70" t="s">
        <v>12132</v>
      </c>
      <c r="C12876" s="71" t="s">
        <v>6388</v>
      </c>
      <c r="D12876" s="72">
        <v>2912.39</v>
      </c>
    </row>
    <row r="12877" spans="1:4" x14ac:dyDescent="0.25">
      <c r="A12877" s="71">
        <v>4251</v>
      </c>
      <c r="B12877" s="70" t="s">
        <v>12133</v>
      </c>
      <c r="C12877" s="71" t="s">
        <v>44</v>
      </c>
      <c r="D12877" s="72">
        <v>9.2799999999999994</v>
      </c>
    </row>
    <row r="12878" spans="1:4" x14ac:dyDescent="0.25">
      <c r="A12878" s="71">
        <v>40979</v>
      </c>
      <c r="B12878" s="70" t="s">
        <v>12134</v>
      </c>
      <c r="C12878" s="71" t="s">
        <v>6388</v>
      </c>
      <c r="D12878" s="72">
        <v>2042.9</v>
      </c>
    </row>
    <row r="12879" spans="1:4" x14ac:dyDescent="0.25">
      <c r="A12879" s="71">
        <v>4230</v>
      </c>
      <c r="B12879" s="70" t="s">
        <v>12135</v>
      </c>
      <c r="C12879" s="71" t="s">
        <v>44</v>
      </c>
      <c r="D12879" s="72">
        <v>11.31</v>
      </c>
    </row>
    <row r="12880" spans="1:4" x14ac:dyDescent="0.25">
      <c r="A12880" s="71">
        <v>40998</v>
      </c>
      <c r="B12880" s="70" t="s">
        <v>12136</v>
      </c>
      <c r="C12880" s="71" t="s">
        <v>6388</v>
      </c>
      <c r="D12880" s="72">
        <v>2488.9299999999998</v>
      </c>
    </row>
    <row r="12881" spans="1:4" x14ac:dyDescent="0.25">
      <c r="A12881" s="71">
        <v>4257</v>
      </c>
      <c r="B12881" s="70" t="s">
        <v>12137</v>
      </c>
      <c r="C12881" s="71" t="s">
        <v>44</v>
      </c>
      <c r="D12881" s="72">
        <v>9.52</v>
      </c>
    </row>
    <row r="12882" spans="1:4" x14ac:dyDescent="0.25">
      <c r="A12882" s="71">
        <v>40982</v>
      </c>
      <c r="B12882" s="70" t="s">
        <v>12138</v>
      </c>
      <c r="C12882" s="71" t="s">
        <v>6388</v>
      </c>
      <c r="D12882" s="72">
        <v>2095.81</v>
      </c>
    </row>
    <row r="12883" spans="1:4" x14ac:dyDescent="0.25">
      <c r="A12883" s="71">
        <v>4240</v>
      </c>
      <c r="B12883" s="70" t="s">
        <v>12139</v>
      </c>
      <c r="C12883" s="71" t="s">
        <v>44</v>
      </c>
      <c r="D12883" s="72">
        <v>16.61</v>
      </c>
    </row>
    <row r="12884" spans="1:4" x14ac:dyDescent="0.25">
      <c r="A12884" s="71">
        <v>41026</v>
      </c>
      <c r="B12884" s="70" t="s">
        <v>12140</v>
      </c>
      <c r="C12884" s="71" t="s">
        <v>6388</v>
      </c>
      <c r="D12884" s="72">
        <v>3654.45</v>
      </c>
    </row>
    <row r="12885" spans="1:4" x14ac:dyDescent="0.25">
      <c r="A12885" s="71">
        <v>4239</v>
      </c>
      <c r="B12885" s="70" t="s">
        <v>12141</v>
      </c>
      <c r="C12885" s="71" t="s">
        <v>44</v>
      </c>
      <c r="D12885" s="72">
        <v>16.61</v>
      </c>
    </row>
    <row r="12886" spans="1:4" x14ac:dyDescent="0.25">
      <c r="A12886" s="71">
        <v>41024</v>
      </c>
      <c r="B12886" s="70" t="s">
        <v>12142</v>
      </c>
      <c r="C12886" s="71" t="s">
        <v>6388</v>
      </c>
      <c r="D12886" s="72">
        <v>3654.45</v>
      </c>
    </row>
    <row r="12887" spans="1:4" x14ac:dyDescent="0.25">
      <c r="A12887" s="71">
        <v>4248</v>
      </c>
      <c r="B12887" s="70" t="s">
        <v>12143</v>
      </c>
      <c r="C12887" s="71" t="s">
        <v>44</v>
      </c>
      <c r="D12887" s="72">
        <v>11.28</v>
      </c>
    </row>
    <row r="12888" spans="1:4" x14ac:dyDescent="0.25">
      <c r="A12888" s="71">
        <v>41033</v>
      </c>
      <c r="B12888" s="70" t="s">
        <v>12144</v>
      </c>
      <c r="C12888" s="71" t="s">
        <v>6388</v>
      </c>
      <c r="D12888" s="72">
        <v>2482.2399999999998</v>
      </c>
    </row>
    <row r="12889" spans="1:4" x14ac:dyDescent="0.25">
      <c r="A12889" s="71">
        <v>44500</v>
      </c>
      <c r="B12889" s="70" t="s">
        <v>12145</v>
      </c>
      <c r="C12889" s="71" t="s">
        <v>44</v>
      </c>
      <c r="D12889" s="72">
        <v>11.28</v>
      </c>
    </row>
    <row r="12890" spans="1:4" x14ac:dyDescent="0.25">
      <c r="A12890" s="71">
        <v>41040</v>
      </c>
      <c r="B12890" s="70" t="s">
        <v>12146</v>
      </c>
      <c r="C12890" s="71" t="s">
        <v>6388</v>
      </c>
      <c r="D12890" s="72">
        <v>2482.2399999999998</v>
      </c>
    </row>
    <row r="12891" spans="1:4" x14ac:dyDescent="0.25">
      <c r="A12891" s="71">
        <v>4238</v>
      </c>
      <c r="B12891" s="70" t="s">
        <v>12147</v>
      </c>
      <c r="C12891" s="71" t="s">
        <v>44</v>
      </c>
      <c r="D12891" s="72">
        <v>10.18</v>
      </c>
    </row>
    <row r="12892" spans="1:4" x14ac:dyDescent="0.25">
      <c r="A12892" s="71">
        <v>41012</v>
      </c>
      <c r="B12892" s="70" t="s">
        <v>12148</v>
      </c>
      <c r="C12892" s="71" t="s">
        <v>6388</v>
      </c>
      <c r="D12892" s="72">
        <v>2241.37</v>
      </c>
    </row>
    <row r="12893" spans="1:4" x14ac:dyDescent="0.25">
      <c r="A12893" s="71">
        <v>4233</v>
      </c>
      <c r="B12893" s="70" t="s">
        <v>12149</v>
      </c>
      <c r="C12893" s="71" t="s">
        <v>44</v>
      </c>
      <c r="D12893" s="72">
        <v>16.61</v>
      </c>
    </row>
    <row r="12894" spans="1:4" x14ac:dyDescent="0.25">
      <c r="A12894" s="71">
        <v>41001</v>
      </c>
      <c r="B12894" s="70" t="s">
        <v>12150</v>
      </c>
      <c r="C12894" s="71" t="s">
        <v>6388</v>
      </c>
      <c r="D12894" s="72">
        <v>3654.45</v>
      </c>
    </row>
    <row r="12895" spans="1:4" x14ac:dyDescent="0.25">
      <c r="A12895" s="71">
        <v>2</v>
      </c>
      <c r="B12895" s="70" t="s">
        <v>19698</v>
      </c>
      <c r="C12895" s="71" t="s">
        <v>42</v>
      </c>
      <c r="D12895" s="72">
        <v>21.91</v>
      </c>
    </row>
    <row r="12896" spans="1:4" x14ac:dyDescent="0.25">
      <c r="A12896" s="71">
        <v>14221</v>
      </c>
      <c r="B12896" s="70" t="s">
        <v>12151</v>
      </c>
      <c r="C12896" s="71" t="s">
        <v>14</v>
      </c>
      <c r="D12896" s="72">
        <v>598866.64</v>
      </c>
    </row>
    <row r="12897" spans="1:4" x14ac:dyDescent="0.25">
      <c r="A12897" s="71">
        <v>36517</v>
      </c>
      <c r="B12897" s="70" t="s">
        <v>12152</v>
      </c>
      <c r="C12897" s="71" t="s">
        <v>14</v>
      </c>
      <c r="D12897" s="72">
        <v>577200</v>
      </c>
    </row>
    <row r="12898" spans="1:4" x14ac:dyDescent="0.25">
      <c r="A12898" s="71">
        <v>4262</v>
      </c>
      <c r="B12898" s="70" t="s">
        <v>12153</v>
      </c>
      <c r="C12898" s="71" t="s">
        <v>14</v>
      </c>
      <c r="D12898" s="72">
        <v>650000</v>
      </c>
    </row>
    <row r="12899" spans="1:4" x14ac:dyDescent="0.25">
      <c r="A12899" s="71">
        <v>4263</v>
      </c>
      <c r="B12899" s="70" t="s">
        <v>12154</v>
      </c>
      <c r="C12899" s="71" t="s">
        <v>14</v>
      </c>
      <c r="D12899" s="72">
        <v>901333.29</v>
      </c>
    </row>
    <row r="12900" spans="1:4" x14ac:dyDescent="0.25">
      <c r="A12900" s="71">
        <v>36518</v>
      </c>
      <c r="B12900" s="70" t="s">
        <v>12155</v>
      </c>
      <c r="C12900" s="71" t="s">
        <v>14</v>
      </c>
      <c r="D12900" s="72">
        <v>1026133.29</v>
      </c>
    </row>
    <row r="12901" spans="1:4" x14ac:dyDescent="0.25">
      <c r="A12901" s="71">
        <v>38402</v>
      </c>
      <c r="B12901" s="70" t="s">
        <v>12156</v>
      </c>
      <c r="C12901" s="71" t="s">
        <v>14</v>
      </c>
      <c r="D12901" s="72"/>
    </row>
    <row r="12902" spans="1:4" x14ac:dyDescent="0.25">
      <c r="A12902" s="71">
        <v>45234</v>
      </c>
      <c r="B12902" s="70" t="s">
        <v>19699</v>
      </c>
      <c r="C12902" s="71" t="s">
        <v>14</v>
      </c>
      <c r="D12902" s="72">
        <v>34.64</v>
      </c>
    </row>
    <row r="12903" spans="1:4" x14ac:dyDescent="0.25">
      <c r="A12903" s="71">
        <v>3412</v>
      </c>
      <c r="B12903" s="70" t="s">
        <v>12157</v>
      </c>
      <c r="C12903" s="71" t="s">
        <v>37</v>
      </c>
      <c r="D12903" s="72"/>
    </row>
    <row r="12904" spans="1:4" x14ac:dyDescent="0.25">
      <c r="A12904" s="71">
        <v>3413</v>
      </c>
      <c r="B12904" s="70" t="s">
        <v>12158</v>
      </c>
      <c r="C12904" s="71" t="s">
        <v>37</v>
      </c>
      <c r="D12904" s="72"/>
    </row>
    <row r="12905" spans="1:4" x14ac:dyDescent="0.25">
      <c r="A12905" s="71">
        <v>39744</v>
      </c>
      <c r="B12905" s="70" t="s">
        <v>12159</v>
      </c>
      <c r="C12905" s="71" t="s">
        <v>37</v>
      </c>
      <c r="D12905" s="72"/>
    </row>
    <row r="12906" spans="1:4" x14ac:dyDescent="0.25">
      <c r="A12906" s="71">
        <v>39745</v>
      </c>
      <c r="B12906" s="70" t="s">
        <v>12160</v>
      </c>
      <c r="C12906" s="71" t="s">
        <v>37</v>
      </c>
      <c r="D12906" s="72"/>
    </row>
    <row r="12907" spans="1:4" x14ac:dyDescent="0.25">
      <c r="A12907" s="71">
        <v>39637</v>
      </c>
      <c r="B12907" s="70" t="s">
        <v>12161</v>
      </c>
      <c r="C12907" s="71" t="s">
        <v>37</v>
      </c>
      <c r="D12907" s="72">
        <v>98.34</v>
      </c>
    </row>
    <row r="12908" spans="1:4" x14ac:dyDescent="0.25">
      <c r="A12908" s="71">
        <v>39638</v>
      </c>
      <c r="B12908" s="70" t="s">
        <v>12162</v>
      </c>
      <c r="C12908" s="71" t="s">
        <v>37</v>
      </c>
      <c r="D12908" s="72">
        <v>111.27</v>
      </c>
    </row>
    <row r="12909" spans="1:4" x14ac:dyDescent="0.25">
      <c r="A12909" s="71">
        <v>39639</v>
      </c>
      <c r="B12909" s="70" t="s">
        <v>12163</v>
      </c>
      <c r="C12909" s="71" t="s">
        <v>37</v>
      </c>
      <c r="D12909" s="72">
        <v>167.89</v>
      </c>
    </row>
    <row r="12910" spans="1:4" x14ac:dyDescent="0.25">
      <c r="A12910" s="71">
        <v>39517</v>
      </c>
      <c r="B12910" s="70" t="s">
        <v>12164</v>
      </c>
      <c r="C12910" s="71" t="s">
        <v>37</v>
      </c>
      <c r="D12910" s="72"/>
    </row>
    <row r="12911" spans="1:4" x14ac:dyDescent="0.25">
      <c r="A12911" s="71">
        <v>39518</v>
      </c>
      <c r="B12911" s="70" t="s">
        <v>12165</v>
      </c>
      <c r="C12911" s="71" t="s">
        <v>37</v>
      </c>
      <c r="D12911" s="72"/>
    </row>
    <row r="12912" spans="1:4" x14ac:dyDescent="0.25">
      <c r="A12912" s="71">
        <v>38366</v>
      </c>
      <c r="B12912" s="70" t="s">
        <v>12166</v>
      </c>
      <c r="C12912" s="71" t="s">
        <v>37</v>
      </c>
      <c r="D12912" s="72"/>
    </row>
    <row r="12913" spans="1:4" x14ac:dyDescent="0.25">
      <c r="A12913" s="71">
        <v>11703</v>
      </c>
      <c r="B12913" s="70" t="s">
        <v>12167</v>
      </c>
      <c r="C12913" s="71" t="s">
        <v>14</v>
      </c>
      <c r="D12913" s="72">
        <v>25.85</v>
      </c>
    </row>
    <row r="12914" spans="1:4" x14ac:dyDescent="0.25">
      <c r="A12914" s="71">
        <v>37400</v>
      </c>
      <c r="B12914" s="70" t="s">
        <v>12168</v>
      </c>
      <c r="C12914" s="71" t="s">
        <v>14</v>
      </c>
      <c r="D12914" s="72">
        <v>52.99</v>
      </c>
    </row>
    <row r="12915" spans="1:4" x14ac:dyDescent="0.25">
      <c r="A12915" s="71">
        <v>25400</v>
      </c>
      <c r="B12915" s="70" t="s">
        <v>12169</v>
      </c>
      <c r="C12915" s="71" t="s">
        <v>14</v>
      </c>
      <c r="D12915" s="72">
        <v>3672.54</v>
      </c>
    </row>
    <row r="12916" spans="1:4" x14ac:dyDescent="0.25">
      <c r="A12916" s="71">
        <v>4276</v>
      </c>
      <c r="B12916" s="70" t="s">
        <v>12170</v>
      </c>
      <c r="C12916" s="71" t="s">
        <v>14</v>
      </c>
      <c r="D12916" s="72">
        <v>225.39</v>
      </c>
    </row>
    <row r="12917" spans="1:4" x14ac:dyDescent="0.25">
      <c r="A12917" s="71">
        <v>4273</v>
      </c>
      <c r="B12917" s="70" t="s">
        <v>12171</v>
      </c>
      <c r="C12917" s="71" t="s">
        <v>14</v>
      </c>
      <c r="D12917" s="72">
        <v>409.22</v>
      </c>
    </row>
    <row r="12918" spans="1:4" x14ac:dyDescent="0.25">
      <c r="A12918" s="71">
        <v>4274</v>
      </c>
      <c r="B12918" s="70" t="s">
        <v>12172</v>
      </c>
      <c r="C12918" s="71" t="s">
        <v>14</v>
      </c>
      <c r="D12918" s="72">
        <v>149.71</v>
      </c>
    </row>
    <row r="12919" spans="1:4" x14ac:dyDescent="0.25">
      <c r="A12919" s="71">
        <v>39438</v>
      </c>
      <c r="B12919" s="70" t="s">
        <v>12173</v>
      </c>
      <c r="C12919" s="71" t="s">
        <v>14</v>
      </c>
      <c r="D12919" s="72">
        <v>0.3</v>
      </c>
    </row>
    <row r="12920" spans="1:4" x14ac:dyDescent="0.25">
      <c r="A12920" s="71">
        <v>4379</v>
      </c>
      <c r="B12920" s="70" t="s">
        <v>12174</v>
      </c>
      <c r="C12920" s="71" t="s">
        <v>14</v>
      </c>
      <c r="D12920" s="72">
        <v>0.06</v>
      </c>
    </row>
    <row r="12921" spans="1:4" x14ac:dyDescent="0.25">
      <c r="A12921" s="71">
        <v>4377</v>
      </c>
      <c r="B12921" s="70" t="s">
        <v>12175</v>
      </c>
      <c r="C12921" s="71" t="s">
        <v>14</v>
      </c>
      <c r="D12921" s="72">
        <v>0.21</v>
      </c>
    </row>
    <row r="12922" spans="1:4" x14ac:dyDescent="0.25">
      <c r="A12922" s="71">
        <v>4356</v>
      </c>
      <c r="B12922" s="70" t="s">
        <v>12176</v>
      </c>
      <c r="C12922" s="71" t="s">
        <v>14</v>
      </c>
      <c r="D12922" s="72">
        <v>0.3</v>
      </c>
    </row>
    <row r="12923" spans="1:4" x14ac:dyDescent="0.25">
      <c r="A12923" s="71">
        <v>13246</v>
      </c>
      <c r="B12923" s="70" t="s">
        <v>12177</v>
      </c>
      <c r="C12923" s="71" t="s">
        <v>14</v>
      </c>
      <c r="D12923" s="72">
        <v>0.52</v>
      </c>
    </row>
    <row r="12924" spans="1:4" x14ac:dyDescent="0.25">
      <c r="A12924" s="71">
        <v>13294</v>
      </c>
      <c r="B12924" s="70" t="s">
        <v>12178</v>
      </c>
      <c r="C12924" s="71" t="s">
        <v>14</v>
      </c>
      <c r="D12924" s="72">
        <v>1.73</v>
      </c>
    </row>
    <row r="12925" spans="1:4" x14ac:dyDescent="0.25">
      <c r="A12925" s="71">
        <v>11963</v>
      </c>
      <c r="B12925" s="70" t="s">
        <v>12179</v>
      </c>
      <c r="C12925" s="71" t="s">
        <v>14</v>
      </c>
      <c r="D12925" s="72">
        <v>10.93</v>
      </c>
    </row>
    <row r="12926" spans="1:4" x14ac:dyDescent="0.25">
      <c r="A12926" s="71">
        <v>11964</v>
      </c>
      <c r="B12926" s="70" t="s">
        <v>12180</v>
      </c>
      <c r="C12926" s="71" t="s">
        <v>14</v>
      </c>
      <c r="D12926" s="72">
        <v>2.76</v>
      </c>
    </row>
    <row r="12927" spans="1:4" x14ac:dyDescent="0.25">
      <c r="A12927" s="71">
        <v>4346</v>
      </c>
      <c r="B12927" s="70" t="s">
        <v>12181</v>
      </c>
      <c r="C12927" s="71" t="s">
        <v>14</v>
      </c>
      <c r="D12927" s="72">
        <v>11.71</v>
      </c>
    </row>
    <row r="12928" spans="1:4" x14ac:dyDescent="0.25">
      <c r="A12928" s="71">
        <v>11955</v>
      </c>
      <c r="B12928" s="70" t="s">
        <v>12182</v>
      </c>
      <c r="C12928" s="71" t="s">
        <v>14</v>
      </c>
      <c r="D12928" s="72">
        <v>5.13</v>
      </c>
    </row>
    <row r="12929" spans="1:4" x14ac:dyDescent="0.25">
      <c r="A12929" s="71">
        <v>11960</v>
      </c>
      <c r="B12929" s="70" t="s">
        <v>12183</v>
      </c>
      <c r="C12929" s="71" t="s">
        <v>14</v>
      </c>
      <c r="D12929" s="72">
        <v>0.17</v>
      </c>
    </row>
    <row r="12930" spans="1:4" x14ac:dyDescent="0.25">
      <c r="A12930" s="71">
        <v>4333</v>
      </c>
      <c r="B12930" s="70" t="s">
        <v>12184</v>
      </c>
      <c r="C12930" s="71" t="s">
        <v>14</v>
      </c>
      <c r="D12930" s="72">
        <v>0.3</v>
      </c>
    </row>
    <row r="12931" spans="1:4" x14ac:dyDescent="0.25">
      <c r="A12931" s="71">
        <v>4358</v>
      </c>
      <c r="B12931" s="70" t="s">
        <v>12185</v>
      </c>
      <c r="C12931" s="71" t="s">
        <v>14</v>
      </c>
      <c r="D12931" s="72">
        <v>2.34</v>
      </c>
    </row>
    <row r="12932" spans="1:4" x14ac:dyDescent="0.25">
      <c r="A12932" s="71">
        <v>39435</v>
      </c>
      <c r="B12932" s="70" t="s">
        <v>12186</v>
      </c>
      <c r="C12932" s="71" t="s">
        <v>14</v>
      </c>
      <c r="D12932" s="72">
        <v>0.12</v>
      </c>
    </row>
    <row r="12933" spans="1:4" x14ac:dyDescent="0.25">
      <c r="A12933" s="71">
        <v>39436</v>
      </c>
      <c r="B12933" s="70" t="s">
        <v>12187</v>
      </c>
      <c r="C12933" s="71" t="s">
        <v>14</v>
      </c>
      <c r="D12933" s="72">
        <v>0.2</v>
      </c>
    </row>
    <row r="12934" spans="1:4" x14ac:dyDescent="0.25">
      <c r="A12934" s="71">
        <v>39437</v>
      </c>
      <c r="B12934" s="70" t="s">
        <v>12188</v>
      </c>
      <c r="C12934" s="71" t="s">
        <v>14</v>
      </c>
      <c r="D12934" s="72">
        <v>0.26</v>
      </c>
    </row>
    <row r="12935" spans="1:4" x14ac:dyDescent="0.25">
      <c r="A12935" s="71">
        <v>39439</v>
      </c>
      <c r="B12935" s="70" t="s">
        <v>12189</v>
      </c>
      <c r="C12935" s="71" t="s">
        <v>14</v>
      </c>
      <c r="D12935" s="72">
        <v>0.18</v>
      </c>
    </row>
    <row r="12936" spans="1:4" x14ac:dyDescent="0.25">
      <c r="A12936" s="71">
        <v>39440</v>
      </c>
      <c r="B12936" s="70" t="s">
        <v>12190</v>
      </c>
      <c r="C12936" s="71" t="s">
        <v>14</v>
      </c>
      <c r="D12936" s="72">
        <v>0.23</v>
      </c>
    </row>
    <row r="12937" spans="1:4" x14ac:dyDescent="0.25">
      <c r="A12937" s="71">
        <v>39441</v>
      </c>
      <c r="B12937" s="70" t="s">
        <v>12191</v>
      </c>
      <c r="C12937" s="71" t="s">
        <v>14</v>
      </c>
      <c r="D12937" s="72">
        <v>0.28999999999999998</v>
      </c>
    </row>
    <row r="12938" spans="1:4" x14ac:dyDescent="0.25">
      <c r="A12938" s="71">
        <v>39442</v>
      </c>
      <c r="B12938" s="70" t="s">
        <v>12192</v>
      </c>
      <c r="C12938" s="71" t="s">
        <v>14</v>
      </c>
      <c r="D12938" s="72">
        <v>0.21</v>
      </c>
    </row>
    <row r="12939" spans="1:4" x14ac:dyDescent="0.25">
      <c r="A12939" s="71">
        <v>39443</v>
      </c>
      <c r="B12939" s="70" t="s">
        <v>12193</v>
      </c>
      <c r="C12939" s="71" t="s">
        <v>14</v>
      </c>
      <c r="D12939" s="72">
        <v>0.28000000000000003</v>
      </c>
    </row>
    <row r="12940" spans="1:4" x14ac:dyDescent="0.25">
      <c r="A12940" s="71">
        <v>4329</v>
      </c>
      <c r="B12940" s="70" t="s">
        <v>12194</v>
      </c>
      <c r="C12940" s="71" t="s">
        <v>14</v>
      </c>
      <c r="D12940" s="72">
        <v>2.5</v>
      </c>
    </row>
    <row r="12941" spans="1:4" x14ac:dyDescent="0.25">
      <c r="A12941" s="71">
        <v>436</v>
      </c>
      <c r="B12941" s="70" t="s">
        <v>12195</v>
      </c>
      <c r="C12941" s="71" t="s">
        <v>14</v>
      </c>
      <c r="D12941" s="72"/>
    </row>
    <row r="12942" spans="1:4" x14ac:dyDescent="0.25">
      <c r="A12942" s="71">
        <v>442</v>
      </c>
      <c r="B12942" s="70" t="s">
        <v>12196</v>
      </c>
      <c r="C12942" s="71" t="s">
        <v>14</v>
      </c>
      <c r="D12942" s="72"/>
    </row>
    <row r="12943" spans="1:4" x14ac:dyDescent="0.25">
      <c r="A12943" s="71">
        <v>4383</v>
      </c>
      <c r="B12943" s="70" t="s">
        <v>12197</v>
      </c>
      <c r="C12943" s="71" t="s">
        <v>14</v>
      </c>
      <c r="D12943" s="72">
        <v>22.6</v>
      </c>
    </row>
    <row r="12944" spans="1:4" x14ac:dyDescent="0.25">
      <c r="A12944" s="71">
        <v>4344</v>
      </c>
      <c r="B12944" s="70" t="s">
        <v>12198</v>
      </c>
      <c r="C12944" s="71" t="s">
        <v>14</v>
      </c>
      <c r="D12944" s="72">
        <v>23.69</v>
      </c>
    </row>
    <row r="12945" spans="1:4" x14ac:dyDescent="0.25">
      <c r="A12945" s="71">
        <v>4335</v>
      </c>
      <c r="B12945" s="70" t="s">
        <v>12199</v>
      </c>
      <c r="C12945" s="71" t="s">
        <v>14</v>
      </c>
      <c r="D12945" s="72">
        <v>15.91</v>
      </c>
    </row>
    <row r="12946" spans="1:4" x14ac:dyDescent="0.25">
      <c r="A12946" s="71">
        <v>4334</v>
      </c>
      <c r="B12946" s="70" t="s">
        <v>12200</v>
      </c>
      <c r="C12946" s="71" t="s">
        <v>14</v>
      </c>
      <c r="D12946" s="72">
        <v>21.82</v>
      </c>
    </row>
    <row r="12947" spans="1:4" x14ac:dyDescent="0.25">
      <c r="A12947" s="71">
        <v>11953</v>
      </c>
      <c r="B12947" s="70" t="s">
        <v>12201</v>
      </c>
      <c r="C12947" s="71" t="s">
        <v>14</v>
      </c>
      <c r="D12947" s="72">
        <v>3.76</v>
      </c>
    </row>
    <row r="12948" spans="1:4" x14ac:dyDescent="0.25">
      <c r="A12948" s="71">
        <v>4343</v>
      </c>
      <c r="B12948" s="70" t="s">
        <v>12202</v>
      </c>
      <c r="C12948" s="71" t="s">
        <v>14</v>
      </c>
      <c r="D12948" s="72">
        <v>5.36</v>
      </c>
    </row>
    <row r="12949" spans="1:4" x14ac:dyDescent="0.25">
      <c r="A12949" s="71">
        <v>430</v>
      </c>
      <c r="B12949" s="70" t="s">
        <v>12203</v>
      </c>
      <c r="C12949" s="71" t="s">
        <v>14</v>
      </c>
      <c r="D12949" s="72"/>
    </row>
    <row r="12950" spans="1:4" x14ac:dyDescent="0.25">
      <c r="A12950" s="71">
        <v>441</v>
      </c>
      <c r="B12950" s="70" t="s">
        <v>12204</v>
      </c>
      <c r="C12950" s="71" t="s">
        <v>14</v>
      </c>
      <c r="D12950" s="72"/>
    </row>
    <row r="12951" spans="1:4" x14ac:dyDescent="0.25">
      <c r="A12951" s="71">
        <v>431</v>
      </c>
      <c r="B12951" s="70" t="s">
        <v>12205</v>
      </c>
      <c r="C12951" s="71" t="s">
        <v>14</v>
      </c>
      <c r="D12951" s="72"/>
    </row>
    <row r="12952" spans="1:4" x14ac:dyDescent="0.25">
      <c r="A12952" s="71">
        <v>432</v>
      </c>
      <c r="B12952" s="70" t="s">
        <v>12206</v>
      </c>
      <c r="C12952" s="71" t="s">
        <v>14</v>
      </c>
      <c r="D12952" s="72"/>
    </row>
    <row r="12953" spans="1:4" x14ac:dyDescent="0.25">
      <c r="A12953" s="71">
        <v>429</v>
      </c>
      <c r="B12953" s="70" t="s">
        <v>12207</v>
      </c>
      <c r="C12953" s="71" t="s">
        <v>14</v>
      </c>
      <c r="D12953" s="72"/>
    </row>
    <row r="12954" spans="1:4" x14ac:dyDescent="0.25">
      <c r="A12954" s="71">
        <v>439</v>
      </c>
      <c r="B12954" s="70" t="s">
        <v>12208</v>
      </c>
      <c r="C12954" s="71" t="s">
        <v>14</v>
      </c>
      <c r="D12954" s="72"/>
    </row>
    <row r="12955" spans="1:4" x14ac:dyDescent="0.25">
      <c r="A12955" s="71">
        <v>433</v>
      </c>
      <c r="B12955" s="70" t="s">
        <v>12209</v>
      </c>
      <c r="C12955" s="71" t="s">
        <v>14</v>
      </c>
      <c r="D12955" s="72"/>
    </row>
    <row r="12956" spans="1:4" x14ac:dyDescent="0.25">
      <c r="A12956" s="71">
        <v>437</v>
      </c>
      <c r="B12956" s="70" t="s">
        <v>12210</v>
      </c>
      <c r="C12956" s="71" t="s">
        <v>14</v>
      </c>
      <c r="D12956" s="72"/>
    </row>
    <row r="12957" spans="1:4" x14ac:dyDescent="0.25">
      <c r="A12957" s="71">
        <v>11790</v>
      </c>
      <c r="B12957" s="70" t="s">
        <v>12211</v>
      </c>
      <c r="C12957" s="71" t="s">
        <v>14</v>
      </c>
      <c r="D12957" s="72"/>
    </row>
    <row r="12958" spans="1:4" x14ac:dyDescent="0.25">
      <c r="A12958" s="71">
        <v>428</v>
      </c>
      <c r="B12958" s="70" t="s">
        <v>12212</v>
      </c>
      <c r="C12958" s="71" t="s">
        <v>14</v>
      </c>
      <c r="D12958" s="72"/>
    </row>
    <row r="12959" spans="1:4" x14ac:dyDescent="0.25">
      <c r="A12959" s="71">
        <v>4351</v>
      </c>
      <c r="B12959" s="70" t="s">
        <v>12213</v>
      </c>
      <c r="C12959" s="71" t="s">
        <v>14</v>
      </c>
      <c r="D12959" s="72">
        <v>19.260000000000002</v>
      </c>
    </row>
    <row r="12960" spans="1:4" x14ac:dyDescent="0.25">
      <c r="A12960" s="71">
        <v>4384</v>
      </c>
      <c r="B12960" s="70" t="s">
        <v>12214</v>
      </c>
      <c r="C12960" s="71" t="s">
        <v>14</v>
      </c>
      <c r="D12960" s="72">
        <v>25.97</v>
      </c>
    </row>
    <row r="12961" spans="1:4" x14ac:dyDescent="0.25">
      <c r="A12961" s="71">
        <v>11054</v>
      </c>
      <c r="B12961" s="70" t="s">
        <v>19700</v>
      </c>
      <c r="C12961" s="71" t="s">
        <v>14</v>
      </c>
      <c r="D12961" s="72">
        <v>0.03</v>
      </c>
    </row>
    <row r="12962" spans="1:4" x14ac:dyDescent="0.25">
      <c r="A12962" s="71">
        <v>11055</v>
      </c>
      <c r="B12962" s="70" t="s">
        <v>19701</v>
      </c>
      <c r="C12962" s="71" t="s">
        <v>14</v>
      </c>
      <c r="D12962" s="72">
        <v>0.06</v>
      </c>
    </row>
    <row r="12963" spans="1:4" x14ac:dyDescent="0.25">
      <c r="A12963" s="71">
        <v>11056</v>
      </c>
      <c r="B12963" s="70" t="s">
        <v>19702</v>
      </c>
      <c r="C12963" s="71" t="s">
        <v>14</v>
      </c>
      <c r="D12963" s="72">
        <v>0.06</v>
      </c>
    </row>
    <row r="12964" spans="1:4" x14ac:dyDescent="0.25">
      <c r="A12964" s="71">
        <v>11057</v>
      </c>
      <c r="B12964" s="70" t="s">
        <v>19703</v>
      </c>
      <c r="C12964" s="71" t="s">
        <v>14</v>
      </c>
      <c r="D12964" s="72">
        <v>0.13</v>
      </c>
    </row>
    <row r="12965" spans="1:4" x14ac:dyDescent="0.25">
      <c r="A12965" s="71">
        <v>11059</v>
      </c>
      <c r="B12965" s="70" t="s">
        <v>19704</v>
      </c>
      <c r="C12965" s="71" t="s">
        <v>14</v>
      </c>
      <c r="D12965" s="72">
        <v>0.26</v>
      </c>
    </row>
    <row r="12966" spans="1:4" x14ac:dyDescent="0.25">
      <c r="A12966" s="71">
        <v>11058</v>
      </c>
      <c r="B12966" s="70" t="s">
        <v>19705</v>
      </c>
      <c r="C12966" s="71" t="s">
        <v>14</v>
      </c>
      <c r="D12966" s="72">
        <v>0.34</v>
      </c>
    </row>
    <row r="12967" spans="1:4" x14ac:dyDescent="0.25">
      <c r="A12967" s="71">
        <v>4320</v>
      </c>
      <c r="B12967" s="70" t="s">
        <v>12215</v>
      </c>
      <c r="C12967" s="71" t="s">
        <v>14</v>
      </c>
      <c r="D12967" s="72">
        <v>2.72</v>
      </c>
    </row>
    <row r="12968" spans="1:4" x14ac:dyDescent="0.25">
      <c r="A12968" s="71">
        <v>4318</v>
      </c>
      <c r="B12968" s="70" t="s">
        <v>12216</v>
      </c>
      <c r="C12968" s="71" t="s">
        <v>14</v>
      </c>
      <c r="D12968" s="72">
        <v>1.32</v>
      </c>
    </row>
    <row r="12969" spans="1:4" x14ac:dyDescent="0.25">
      <c r="A12969" s="71">
        <v>4380</v>
      </c>
      <c r="B12969" s="70" t="s">
        <v>12217</v>
      </c>
      <c r="C12969" s="71" t="s">
        <v>14</v>
      </c>
      <c r="D12969" s="72">
        <v>1.1399999999999999</v>
      </c>
    </row>
    <row r="12970" spans="1:4" x14ac:dyDescent="0.25">
      <c r="A12970" s="71">
        <v>4299</v>
      </c>
      <c r="B12970" s="70" t="s">
        <v>12218</v>
      </c>
      <c r="C12970" s="71" t="s">
        <v>14</v>
      </c>
      <c r="D12970" s="72">
        <v>1.08</v>
      </c>
    </row>
    <row r="12971" spans="1:4" x14ac:dyDescent="0.25">
      <c r="A12971" s="71">
        <v>4304</v>
      </c>
      <c r="B12971" s="70" t="s">
        <v>12219</v>
      </c>
      <c r="C12971" s="71" t="s">
        <v>14</v>
      </c>
      <c r="D12971" s="72">
        <v>1.47</v>
      </c>
    </row>
    <row r="12972" spans="1:4" x14ac:dyDescent="0.25">
      <c r="A12972" s="71">
        <v>4305</v>
      </c>
      <c r="B12972" s="70" t="s">
        <v>12220</v>
      </c>
      <c r="C12972" s="71" t="s">
        <v>14</v>
      </c>
      <c r="D12972" s="72">
        <v>1.71</v>
      </c>
    </row>
    <row r="12973" spans="1:4" x14ac:dyDescent="0.25">
      <c r="A12973" s="71">
        <v>4306</v>
      </c>
      <c r="B12973" s="70" t="s">
        <v>12221</v>
      </c>
      <c r="C12973" s="71" t="s">
        <v>14</v>
      </c>
      <c r="D12973" s="72">
        <v>1.98</v>
      </c>
    </row>
    <row r="12974" spans="1:4" x14ac:dyDescent="0.25">
      <c r="A12974" s="71">
        <v>4308</v>
      </c>
      <c r="B12974" s="70" t="s">
        <v>12222</v>
      </c>
      <c r="C12974" s="71" t="s">
        <v>14</v>
      </c>
      <c r="D12974" s="72">
        <v>4.1100000000000003</v>
      </c>
    </row>
    <row r="12975" spans="1:4" x14ac:dyDescent="0.25">
      <c r="A12975" s="71">
        <v>4302</v>
      </c>
      <c r="B12975" s="70" t="s">
        <v>12223</v>
      </c>
      <c r="C12975" s="71" t="s">
        <v>14</v>
      </c>
      <c r="D12975" s="72">
        <v>3.08</v>
      </c>
    </row>
    <row r="12976" spans="1:4" x14ac:dyDescent="0.25">
      <c r="A12976" s="71">
        <v>4300</v>
      </c>
      <c r="B12976" s="70" t="s">
        <v>12224</v>
      </c>
      <c r="C12976" s="71" t="s">
        <v>14</v>
      </c>
      <c r="D12976" s="72">
        <v>0.73</v>
      </c>
    </row>
    <row r="12977" spans="1:4" x14ac:dyDescent="0.25">
      <c r="A12977" s="71">
        <v>4301</v>
      </c>
      <c r="B12977" s="70" t="s">
        <v>12225</v>
      </c>
      <c r="C12977" s="71" t="s">
        <v>14</v>
      </c>
      <c r="D12977" s="72">
        <v>0.89</v>
      </c>
    </row>
    <row r="12978" spans="1:4" x14ac:dyDescent="0.25">
      <c r="A12978" s="71">
        <v>40547</v>
      </c>
      <c r="B12978" s="70" t="s">
        <v>12226</v>
      </c>
      <c r="C12978" s="71" t="s">
        <v>11099</v>
      </c>
      <c r="D12978" s="72">
        <v>31.56</v>
      </c>
    </row>
    <row r="12979" spans="1:4" x14ac:dyDescent="0.25">
      <c r="A12979" s="71">
        <v>11962</v>
      </c>
      <c r="B12979" s="70" t="s">
        <v>12227</v>
      </c>
      <c r="C12979" s="71" t="s">
        <v>14</v>
      </c>
      <c r="D12979" s="72">
        <v>0.26</v>
      </c>
    </row>
    <row r="12980" spans="1:4" x14ac:dyDescent="0.25">
      <c r="A12980" s="71">
        <v>4332</v>
      </c>
      <c r="B12980" s="70" t="s">
        <v>12228</v>
      </c>
      <c r="C12980" s="71" t="s">
        <v>14</v>
      </c>
      <c r="D12980" s="72">
        <v>1.26</v>
      </c>
    </row>
    <row r="12981" spans="1:4" x14ac:dyDescent="0.25">
      <c r="A12981" s="71">
        <v>4331</v>
      </c>
      <c r="B12981" s="70" t="s">
        <v>12229</v>
      </c>
      <c r="C12981" s="71" t="s">
        <v>14</v>
      </c>
      <c r="D12981" s="72">
        <v>4.7300000000000004</v>
      </c>
    </row>
    <row r="12982" spans="1:4" x14ac:dyDescent="0.25">
      <c r="A12982" s="71">
        <v>4336</v>
      </c>
      <c r="B12982" s="70" t="s">
        <v>12230</v>
      </c>
      <c r="C12982" s="71" t="s">
        <v>14</v>
      </c>
      <c r="D12982" s="72">
        <v>6.06</v>
      </c>
    </row>
    <row r="12983" spans="1:4" x14ac:dyDescent="0.25">
      <c r="A12983" s="71">
        <v>11948</v>
      </c>
      <c r="B12983" s="70" t="s">
        <v>12231</v>
      </c>
      <c r="C12983" s="71" t="s">
        <v>14</v>
      </c>
      <c r="D12983" s="72">
        <v>0.78</v>
      </c>
    </row>
    <row r="12984" spans="1:4" x14ac:dyDescent="0.25">
      <c r="A12984" s="71">
        <v>4382</v>
      </c>
      <c r="B12984" s="70" t="s">
        <v>12232</v>
      </c>
      <c r="C12984" s="71" t="s">
        <v>14</v>
      </c>
      <c r="D12984" s="72">
        <v>1.3</v>
      </c>
    </row>
    <row r="12985" spans="1:4" x14ac:dyDescent="0.25">
      <c r="A12985" s="71">
        <v>4354</v>
      </c>
      <c r="B12985" s="70" t="s">
        <v>12233</v>
      </c>
      <c r="C12985" s="71" t="s">
        <v>14</v>
      </c>
      <c r="D12985" s="72">
        <v>54.34</v>
      </c>
    </row>
    <row r="12986" spans="1:4" x14ac:dyDescent="0.25">
      <c r="A12986" s="71">
        <v>40839</v>
      </c>
      <c r="B12986" s="70" t="s">
        <v>12234</v>
      </c>
      <c r="C12986" s="71" t="s">
        <v>11099</v>
      </c>
      <c r="D12986" s="72">
        <v>130.77000000000001</v>
      </c>
    </row>
    <row r="12987" spans="1:4" x14ac:dyDescent="0.25">
      <c r="A12987" s="71">
        <v>40552</v>
      </c>
      <c r="B12987" s="70" t="s">
        <v>12235</v>
      </c>
      <c r="C12987" s="71" t="s">
        <v>11099</v>
      </c>
      <c r="D12987" s="72">
        <v>54.11</v>
      </c>
    </row>
    <row r="12988" spans="1:4" x14ac:dyDescent="0.25">
      <c r="A12988" s="71">
        <v>40549</v>
      </c>
      <c r="B12988" s="70" t="s">
        <v>12236</v>
      </c>
      <c r="C12988" s="71" t="s">
        <v>11099</v>
      </c>
      <c r="D12988" s="72">
        <v>214.19</v>
      </c>
    </row>
    <row r="12989" spans="1:4" x14ac:dyDescent="0.25">
      <c r="A12989" s="71">
        <v>4385</v>
      </c>
      <c r="B12989" s="70" t="s">
        <v>12237</v>
      </c>
      <c r="C12989" s="71" t="s">
        <v>12238</v>
      </c>
      <c r="D12989" s="72">
        <v>4845.75</v>
      </c>
    </row>
    <row r="12990" spans="1:4" x14ac:dyDescent="0.25">
      <c r="A12990" s="71">
        <v>45236</v>
      </c>
      <c r="B12990" s="70" t="s">
        <v>19706</v>
      </c>
      <c r="C12990" s="71" t="s">
        <v>66</v>
      </c>
      <c r="D12990" s="72">
        <v>27.57</v>
      </c>
    </row>
    <row r="12991" spans="1:4" x14ac:dyDescent="0.25">
      <c r="A12991" s="71">
        <v>20078</v>
      </c>
      <c r="B12991" s="70" t="s">
        <v>12239</v>
      </c>
      <c r="C12991" s="71" t="s">
        <v>14</v>
      </c>
      <c r="D12991" s="72">
        <v>31.59</v>
      </c>
    </row>
    <row r="12992" spans="1:4" x14ac:dyDescent="0.25">
      <c r="A12992" s="71">
        <v>39897</v>
      </c>
      <c r="B12992" s="70" t="s">
        <v>12240</v>
      </c>
      <c r="C12992" s="71" t="s">
        <v>14</v>
      </c>
      <c r="D12992" s="72"/>
    </row>
    <row r="12993" spans="1:4" x14ac:dyDescent="0.25">
      <c r="A12993" s="71">
        <v>118</v>
      </c>
      <c r="B12993" s="70" t="s">
        <v>12241</v>
      </c>
      <c r="C12993" s="71" t="s">
        <v>14</v>
      </c>
      <c r="D12993" s="72">
        <v>66.8</v>
      </c>
    </row>
    <row r="12994" spans="1:4" x14ac:dyDescent="0.25">
      <c r="A12994" s="71">
        <v>4396</v>
      </c>
      <c r="B12994" s="70" t="s">
        <v>12242</v>
      </c>
      <c r="C12994" s="71" t="s">
        <v>37</v>
      </c>
      <c r="D12994" s="72">
        <v>301.25</v>
      </c>
    </row>
    <row r="12995" spans="1:4" x14ac:dyDescent="0.25">
      <c r="A12995" s="71">
        <v>36881</v>
      </c>
      <c r="B12995" s="70" t="s">
        <v>12243</v>
      </c>
      <c r="C12995" s="71" t="s">
        <v>37</v>
      </c>
      <c r="D12995" s="72">
        <v>219.92</v>
      </c>
    </row>
    <row r="12996" spans="1:4" x14ac:dyDescent="0.25">
      <c r="A12996" s="71">
        <v>4397</v>
      </c>
      <c r="B12996" s="70" t="s">
        <v>12244</v>
      </c>
      <c r="C12996" s="71" t="s">
        <v>37</v>
      </c>
      <c r="D12996" s="72">
        <v>306.27</v>
      </c>
    </row>
    <row r="12997" spans="1:4" x14ac:dyDescent="0.25">
      <c r="A12997" s="71">
        <v>36882</v>
      </c>
      <c r="B12997" s="70" t="s">
        <v>12245</v>
      </c>
      <c r="C12997" s="71" t="s">
        <v>37</v>
      </c>
      <c r="D12997" s="72">
        <v>224.25</v>
      </c>
    </row>
    <row r="12998" spans="1:4" x14ac:dyDescent="0.25">
      <c r="A12998" s="71">
        <v>4751</v>
      </c>
      <c r="B12998" s="70" t="s">
        <v>12246</v>
      </c>
      <c r="C12998" s="71" t="s">
        <v>44</v>
      </c>
      <c r="D12998" s="72">
        <v>9.2200000000000006</v>
      </c>
    </row>
    <row r="12999" spans="1:4" x14ac:dyDescent="0.25">
      <c r="A12999" s="71">
        <v>41066</v>
      </c>
      <c r="B12999" s="70" t="s">
        <v>12247</v>
      </c>
      <c r="C12999" s="71" t="s">
        <v>6388</v>
      </c>
      <c r="D12999" s="72">
        <v>2028.4</v>
      </c>
    </row>
    <row r="13000" spans="1:4" x14ac:dyDescent="0.25">
      <c r="A13000" s="71">
        <v>39604</v>
      </c>
      <c r="B13000" s="70" t="s">
        <v>12248</v>
      </c>
      <c r="C13000" s="71" t="s">
        <v>14</v>
      </c>
      <c r="D13000" s="72">
        <v>17.55</v>
      </c>
    </row>
    <row r="13001" spans="1:4" x14ac:dyDescent="0.25">
      <c r="A13001" s="71">
        <v>39605</v>
      </c>
      <c r="B13001" s="70" t="s">
        <v>12249</v>
      </c>
      <c r="C13001" s="71" t="s">
        <v>14</v>
      </c>
      <c r="D13001" s="72">
        <v>19.059999999999999</v>
      </c>
    </row>
    <row r="13002" spans="1:4" x14ac:dyDescent="0.25">
      <c r="A13002" s="71">
        <v>39606</v>
      </c>
      <c r="B13002" s="70" t="s">
        <v>12250</v>
      </c>
      <c r="C13002" s="71" t="s">
        <v>14</v>
      </c>
      <c r="D13002" s="72">
        <v>33.380000000000003</v>
      </c>
    </row>
    <row r="13003" spans="1:4" x14ac:dyDescent="0.25">
      <c r="A13003" s="71">
        <v>39607</v>
      </c>
      <c r="B13003" s="70" t="s">
        <v>12251</v>
      </c>
      <c r="C13003" s="71" t="s">
        <v>14</v>
      </c>
      <c r="D13003" s="72">
        <v>45.16</v>
      </c>
    </row>
    <row r="13004" spans="1:4" x14ac:dyDescent="0.25">
      <c r="A13004" s="71">
        <v>39594</v>
      </c>
      <c r="B13004" s="70" t="s">
        <v>12252</v>
      </c>
      <c r="C13004" s="71" t="s">
        <v>14</v>
      </c>
      <c r="D13004" s="72"/>
    </row>
    <row r="13005" spans="1:4" x14ac:dyDescent="0.25">
      <c r="A13005" s="71">
        <v>39596</v>
      </c>
      <c r="B13005" s="70" t="s">
        <v>12253</v>
      </c>
      <c r="C13005" s="71" t="s">
        <v>14</v>
      </c>
      <c r="D13005" s="72"/>
    </row>
    <row r="13006" spans="1:4" x14ac:dyDescent="0.25">
      <c r="A13006" s="71">
        <v>39595</v>
      </c>
      <c r="B13006" s="70" t="s">
        <v>12254</v>
      </c>
      <c r="C13006" s="71" t="s">
        <v>14</v>
      </c>
      <c r="D13006" s="72"/>
    </row>
    <row r="13007" spans="1:4" x14ac:dyDescent="0.25">
      <c r="A13007" s="71">
        <v>39597</v>
      </c>
      <c r="B13007" s="70" t="s">
        <v>12255</v>
      </c>
      <c r="C13007" s="71" t="s">
        <v>14</v>
      </c>
      <c r="D13007" s="72"/>
    </row>
    <row r="13008" spans="1:4" x14ac:dyDescent="0.25">
      <c r="A13008" s="71">
        <v>10731</v>
      </c>
      <c r="B13008" s="70" t="s">
        <v>12256</v>
      </c>
      <c r="C13008" s="71" t="s">
        <v>37</v>
      </c>
      <c r="D13008" s="72"/>
    </row>
    <row r="13009" spans="1:4" x14ac:dyDescent="0.25">
      <c r="A13009" s="71">
        <v>4704</v>
      </c>
      <c r="B13009" s="70" t="s">
        <v>12257</v>
      </c>
      <c r="C13009" s="71" t="s">
        <v>37</v>
      </c>
      <c r="D13009" s="72"/>
    </row>
    <row r="13010" spans="1:4" x14ac:dyDescent="0.25">
      <c r="A13010" s="71">
        <v>10730</v>
      </c>
      <c r="B13010" s="70" t="s">
        <v>12258</v>
      </c>
      <c r="C13010" s="71" t="s">
        <v>37</v>
      </c>
      <c r="D13010" s="72"/>
    </row>
    <row r="13011" spans="1:4" x14ac:dyDescent="0.25">
      <c r="A13011" s="71">
        <v>4720</v>
      </c>
      <c r="B13011" s="70" t="s">
        <v>12259</v>
      </c>
      <c r="C13011" s="71" t="s">
        <v>42</v>
      </c>
      <c r="D13011" s="72">
        <v>114.16</v>
      </c>
    </row>
    <row r="13012" spans="1:4" x14ac:dyDescent="0.25">
      <c r="A13012" s="71">
        <v>4721</v>
      </c>
      <c r="B13012" s="70" t="s">
        <v>12260</v>
      </c>
      <c r="C13012" s="71" t="s">
        <v>42</v>
      </c>
      <c r="D13012" s="72">
        <v>98.88</v>
      </c>
    </row>
    <row r="13013" spans="1:4" x14ac:dyDescent="0.25">
      <c r="A13013" s="71">
        <v>4718</v>
      </c>
      <c r="B13013" s="70" t="s">
        <v>12261</v>
      </c>
      <c r="C13013" s="71" t="s">
        <v>42</v>
      </c>
      <c r="D13013" s="72">
        <v>99.4</v>
      </c>
    </row>
    <row r="13014" spans="1:4" x14ac:dyDescent="0.25">
      <c r="A13014" s="71">
        <v>4722</v>
      </c>
      <c r="B13014" s="70" t="s">
        <v>12262</v>
      </c>
      <c r="C13014" s="71" t="s">
        <v>42</v>
      </c>
      <c r="D13014" s="72">
        <v>93.4</v>
      </c>
    </row>
    <row r="13015" spans="1:4" x14ac:dyDescent="0.25">
      <c r="A13015" s="71">
        <v>4730</v>
      </c>
      <c r="B13015" s="70" t="s">
        <v>12263</v>
      </c>
      <c r="C13015" s="71" t="s">
        <v>42</v>
      </c>
      <c r="D13015" s="72">
        <v>92.94</v>
      </c>
    </row>
    <row r="13016" spans="1:4" x14ac:dyDescent="0.25">
      <c r="A13016" s="71">
        <v>13186</v>
      </c>
      <c r="B13016" s="70" t="s">
        <v>12264</v>
      </c>
      <c r="C13016" s="71" t="s">
        <v>42</v>
      </c>
      <c r="D13016" s="72">
        <v>107.24</v>
      </c>
    </row>
    <row r="13017" spans="1:4" x14ac:dyDescent="0.25">
      <c r="A13017" s="71">
        <v>10737</v>
      </c>
      <c r="B13017" s="70" t="s">
        <v>12265</v>
      </c>
      <c r="C13017" s="71" t="s">
        <v>37</v>
      </c>
      <c r="D13017" s="72"/>
    </row>
    <row r="13018" spans="1:4" x14ac:dyDescent="0.25">
      <c r="A13018" s="71">
        <v>10734</v>
      </c>
      <c r="B13018" s="70" t="s">
        <v>12266</v>
      </c>
      <c r="C13018" s="71" t="s">
        <v>37</v>
      </c>
      <c r="D13018" s="72"/>
    </row>
    <row r="13019" spans="1:4" x14ac:dyDescent="0.25">
      <c r="A13019" s="71">
        <v>4708</v>
      </c>
      <c r="B13019" s="70" t="s">
        <v>12267</v>
      </c>
      <c r="C13019" s="71" t="s">
        <v>37</v>
      </c>
      <c r="D13019" s="72"/>
    </row>
    <row r="13020" spans="1:4" x14ac:dyDescent="0.25">
      <c r="A13020" s="71">
        <v>4712</v>
      </c>
      <c r="B13020" s="70" t="s">
        <v>12268</v>
      </c>
      <c r="C13020" s="71" t="s">
        <v>37</v>
      </c>
      <c r="D13020" s="72"/>
    </row>
    <row r="13021" spans="1:4" x14ac:dyDescent="0.25">
      <c r="A13021" s="71">
        <v>4710</v>
      </c>
      <c r="B13021" s="70" t="s">
        <v>12269</v>
      </c>
      <c r="C13021" s="71" t="s">
        <v>37</v>
      </c>
      <c r="D13021" s="72"/>
    </row>
    <row r="13022" spans="1:4" x14ac:dyDescent="0.25">
      <c r="A13022" s="71">
        <v>4750</v>
      </c>
      <c r="B13022" s="70" t="s">
        <v>12270</v>
      </c>
      <c r="C13022" s="71" t="s">
        <v>44</v>
      </c>
      <c r="D13022" s="72">
        <v>9.2200000000000006</v>
      </c>
    </row>
    <row r="13023" spans="1:4" x14ac:dyDescent="0.25">
      <c r="A13023" s="71">
        <v>41065</v>
      </c>
      <c r="B13023" s="70" t="s">
        <v>12271</v>
      </c>
      <c r="C13023" s="71" t="s">
        <v>6388</v>
      </c>
      <c r="D13023" s="72">
        <v>2028.4</v>
      </c>
    </row>
    <row r="13024" spans="1:4" x14ac:dyDescent="0.25">
      <c r="A13024" s="71">
        <v>34747</v>
      </c>
      <c r="B13024" s="70" t="s">
        <v>12272</v>
      </c>
      <c r="C13024" s="71" t="s">
        <v>16</v>
      </c>
      <c r="D13024" s="72">
        <v>141.69</v>
      </c>
    </row>
    <row r="13025" spans="1:4" x14ac:dyDescent="0.25">
      <c r="A13025" s="71">
        <v>4826</v>
      </c>
      <c r="B13025" s="70" t="s">
        <v>12273</v>
      </c>
      <c r="C13025" s="71" t="s">
        <v>16</v>
      </c>
      <c r="D13025" s="72">
        <v>152.35</v>
      </c>
    </row>
    <row r="13026" spans="1:4" x14ac:dyDescent="0.25">
      <c r="A13026" s="71">
        <v>41975</v>
      </c>
      <c r="B13026" s="70" t="s">
        <v>12274</v>
      </c>
      <c r="C13026" s="71" t="s">
        <v>37</v>
      </c>
      <c r="D13026" s="72"/>
    </row>
    <row r="13027" spans="1:4" x14ac:dyDescent="0.25">
      <c r="A13027" s="71">
        <v>4825</v>
      </c>
      <c r="B13027" s="70" t="s">
        <v>12275</v>
      </c>
      <c r="C13027" s="71" t="s">
        <v>16</v>
      </c>
      <c r="D13027" s="72">
        <v>210.89</v>
      </c>
    </row>
    <row r="13028" spans="1:4" x14ac:dyDescent="0.25">
      <c r="A13028" s="71">
        <v>34744</v>
      </c>
      <c r="B13028" s="70" t="s">
        <v>12276</v>
      </c>
      <c r="C13028" s="71" t="s">
        <v>37</v>
      </c>
      <c r="D13028" s="72"/>
    </row>
    <row r="13029" spans="1:4" x14ac:dyDescent="0.25">
      <c r="A13029" s="71">
        <v>39430</v>
      </c>
      <c r="B13029" s="70" t="s">
        <v>12277</v>
      </c>
      <c r="C13029" s="71" t="s">
        <v>14</v>
      </c>
      <c r="D13029" s="72">
        <v>1.9</v>
      </c>
    </row>
    <row r="13030" spans="1:4" x14ac:dyDescent="0.25">
      <c r="A13030" s="71">
        <v>39573</v>
      </c>
      <c r="B13030" s="70" t="s">
        <v>12278</v>
      </c>
      <c r="C13030" s="71" t="s">
        <v>14</v>
      </c>
      <c r="D13030" s="72">
        <v>1.87</v>
      </c>
    </row>
    <row r="13031" spans="1:4" x14ac:dyDescent="0.25">
      <c r="A13031" s="71">
        <v>38410</v>
      </c>
      <c r="B13031" s="70" t="s">
        <v>12279</v>
      </c>
      <c r="C13031" s="71" t="s">
        <v>14</v>
      </c>
      <c r="D13031" s="72">
        <v>14056.07</v>
      </c>
    </row>
    <row r="13032" spans="1:4" x14ac:dyDescent="0.25">
      <c r="A13032" s="71">
        <v>43082</v>
      </c>
      <c r="B13032" s="70" t="s">
        <v>12280</v>
      </c>
      <c r="C13032" s="71" t="s">
        <v>66</v>
      </c>
      <c r="D13032" s="72">
        <v>10.94</v>
      </c>
    </row>
    <row r="13033" spans="1:4" x14ac:dyDescent="0.25">
      <c r="A13033" s="71">
        <v>43083</v>
      </c>
      <c r="B13033" s="70" t="s">
        <v>12281</v>
      </c>
      <c r="C13033" s="71" t="s">
        <v>66</v>
      </c>
      <c r="D13033" s="72">
        <v>9.4700000000000006</v>
      </c>
    </row>
    <row r="13034" spans="1:4" x14ac:dyDescent="0.25">
      <c r="A13034" s="71">
        <v>40535</v>
      </c>
      <c r="B13034" s="70" t="s">
        <v>12282</v>
      </c>
      <c r="C13034" s="71" t="s">
        <v>66</v>
      </c>
      <c r="D13034" s="72">
        <v>9.4700000000000006</v>
      </c>
    </row>
    <row r="13035" spans="1:4" x14ac:dyDescent="0.25">
      <c r="A13035" s="71">
        <v>40598</v>
      </c>
      <c r="B13035" s="70" t="s">
        <v>12283</v>
      </c>
      <c r="C13035" s="71" t="s">
        <v>66</v>
      </c>
      <c r="D13035" s="72">
        <v>9.24</v>
      </c>
    </row>
    <row r="13036" spans="1:4" x14ac:dyDescent="0.25">
      <c r="A13036" s="71">
        <v>43692</v>
      </c>
      <c r="B13036" s="70" t="s">
        <v>12284</v>
      </c>
      <c r="C13036" s="71" t="s">
        <v>66</v>
      </c>
      <c r="D13036" s="72">
        <v>9.98</v>
      </c>
    </row>
    <row r="13037" spans="1:4" x14ac:dyDescent="0.25">
      <c r="A13037" s="71">
        <v>43665</v>
      </c>
      <c r="B13037" s="70" t="s">
        <v>12285</v>
      </c>
      <c r="C13037" s="71" t="s">
        <v>66</v>
      </c>
      <c r="D13037" s="72">
        <v>9.4</v>
      </c>
    </row>
    <row r="13038" spans="1:4" x14ac:dyDescent="0.25">
      <c r="A13038" s="71">
        <v>10966</v>
      </c>
      <c r="B13038" s="70" t="s">
        <v>12286</v>
      </c>
      <c r="C13038" s="71" t="s">
        <v>66</v>
      </c>
      <c r="D13038" s="72">
        <v>9.98</v>
      </c>
    </row>
    <row r="13039" spans="1:4" x14ac:dyDescent="0.25">
      <c r="A13039" s="71">
        <v>39427</v>
      </c>
      <c r="B13039" s="70" t="s">
        <v>12287</v>
      </c>
      <c r="C13039" s="71" t="s">
        <v>16</v>
      </c>
      <c r="D13039" s="72">
        <v>5.04</v>
      </c>
    </row>
    <row r="13040" spans="1:4" x14ac:dyDescent="0.25">
      <c r="A13040" s="71">
        <v>39424</v>
      </c>
      <c r="B13040" s="70" t="s">
        <v>12288</v>
      </c>
      <c r="C13040" s="71" t="s">
        <v>16</v>
      </c>
      <c r="D13040" s="72">
        <v>3</v>
      </c>
    </row>
    <row r="13041" spans="1:4" x14ac:dyDescent="0.25">
      <c r="A13041" s="71">
        <v>39425</v>
      </c>
      <c r="B13041" s="70" t="s">
        <v>12289</v>
      </c>
      <c r="C13041" s="71" t="s">
        <v>16</v>
      </c>
      <c r="D13041" s="72">
        <v>2.96</v>
      </c>
    </row>
    <row r="13042" spans="1:4" x14ac:dyDescent="0.25">
      <c r="A13042" s="71">
        <v>40664</v>
      </c>
      <c r="B13042" s="70" t="s">
        <v>12290</v>
      </c>
      <c r="C13042" s="71" t="s">
        <v>66</v>
      </c>
      <c r="D13042" s="72">
        <v>19.440000000000001</v>
      </c>
    </row>
    <row r="13043" spans="1:4" x14ac:dyDescent="0.25">
      <c r="A13043" s="71">
        <v>34360</v>
      </c>
      <c r="B13043" s="70" t="s">
        <v>12291</v>
      </c>
      <c r="C13043" s="71" t="s">
        <v>66</v>
      </c>
      <c r="D13043" s="72">
        <v>78.67</v>
      </c>
    </row>
    <row r="13044" spans="1:4" x14ac:dyDescent="0.25">
      <c r="A13044" s="71">
        <v>20259</v>
      </c>
      <c r="B13044" s="70" t="s">
        <v>12292</v>
      </c>
      <c r="C13044" s="71" t="s">
        <v>16</v>
      </c>
      <c r="D13044" s="72"/>
    </row>
    <row r="13045" spans="1:4" x14ac:dyDescent="0.25">
      <c r="A13045" s="71">
        <v>14077</v>
      </c>
      <c r="B13045" s="70" t="s">
        <v>12293</v>
      </c>
      <c r="C13045" s="71" t="s">
        <v>16</v>
      </c>
      <c r="D13045" s="72"/>
    </row>
    <row r="13046" spans="1:4" x14ac:dyDescent="0.25">
      <c r="A13046" s="71">
        <v>3678</v>
      </c>
      <c r="B13046" s="70" t="s">
        <v>12294</v>
      </c>
      <c r="C13046" s="71" t="s">
        <v>16</v>
      </c>
      <c r="D13046" s="72"/>
    </row>
    <row r="13047" spans="1:4" x14ac:dyDescent="0.25">
      <c r="A13047" s="71">
        <v>11552</v>
      </c>
      <c r="B13047" s="70" t="s">
        <v>12295</v>
      </c>
      <c r="C13047" s="71" t="s">
        <v>16</v>
      </c>
      <c r="D13047" s="72">
        <v>8.35</v>
      </c>
    </row>
    <row r="13048" spans="1:4" x14ac:dyDescent="0.25">
      <c r="A13048" s="71">
        <v>585</v>
      </c>
      <c r="B13048" s="70" t="s">
        <v>12296</v>
      </c>
      <c r="C13048" s="71" t="s">
        <v>66</v>
      </c>
      <c r="D13048" s="72">
        <v>62.94</v>
      </c>
    </row>
    <row r="13049" spans="1:4" x14ac:dyDescent="0.25">
      <c r="A13049" s="71">
        <v>39418</v>
      </c>
      <c r="B13049" s="70" t="s">
        <v>12297</v>
      </c>
      <c r="C13049" s="71" t="s">
        <v>16</v>
      </c>
      <c r="D13049" s="72">
        <v>5.63</v>
      </c>
    </row>
    <row r="13050" spans="1:4" x14ac:dyDescent="0.25">
      <c r="A13050" s="71">
        <v>39419</v>
      </c>
      <c r="B13050" s="70" t="s">
        <v>12298</v>
      </c>
      <c r="C13050" s="71" t="s">
        <v>16</v>
      </c>
      <c r="D13050" s="72">
        <v>6.86</v>
      </c>
    </row>
    <row r="13051" spans="1:4" x14ac:dyDescent="0.25">
      <c r="A13051" s="71">
        <v>39420</v>
      </c>
      <c r="B13051" s="70" t="s">
        <v>12299</v>
      </c>
      <c r="C13051" s="71" t="s">
        <v>16</v>
      </c>
      <c r="D13051" s="72">
        <v>7.57</v>
      </c>
    </row>
    <row r="13052" spans="1:4" x14ac:dyDescent="0.25">
      <c r="A13052" s="71">
        <v>39571</v>
      </c>
      <c r="B13052" s="70" t="s">
        <v>12300</v>
      </c>
      <c r="C13052" s="71" t="s">
        <v>16</v>
      </c>
      <c r="D13052" s="72">
        <v>4.57</v>
      </c>
    </row>
    <row r="13053" spans="1:4" x14ac:dyDescent="0.25">
      <c r="A13053" s="71">
        <v>39421</v>
      </c>
      <c r="B13053" s="70" t="s">
        <v>12301</v>
      </c>
      <c r="C13053" s="71" t="s">
        <v>16</v>
      </c>
      <c r="D13053" s="72">
        <v>6.66</v>
      </c>
    </row>
    <row r="13054" spans="1:4" x14ac:dyDescent="0.25">
      <c r="A13054" s="71">
        <v>39422</v>
      </c>
      <c r="B13054" s="70" t="s">
        <v>12302</v>
      </c>
      <c r="C13054" s="71" t="s">
        <v>16</v>
      </c>
      <c r="D13054" s="72">
        <v>7.78</v>
      </c>
    </row>
    <row r="13055" spans="1:4" x14ac:dyDescent="0.25">
      <c r="A13055" s="71">
        <v>39423</v>
      </c>
      <c r="B13055" s="70" t="s">
        <v>12303</v>
      </c>
      <c r="C13055" s="71" t="s">
        <v>16</v>
      </c>
      <c r="D13055" s="72">
        <v>9.0299999999999994</v>
      </c>
    </row>
    <row r="13056" spans="1:4" x14ac:dyDescent="0.25">
      <c r="A13056" s="71">
        <v>39426</v>
      </c>
      <c r="B13056" s="70" t="s">
        <v>12304</v>
      </c>
      <c r="C13056" s="71" t="s">
        <v>16</v>
      </c>
      <c r="D13056" s="72">
        <v>20.309999999999999</v>
      </c>
    </row>
    <row r="13057" spans="1:4" x14ac:dyDescent="0.25">
      <c r="A13057" s="71">
        <v>39429</v>
      </c>
      <c r="B13057" s="70" t="s">
        <v>12305</v>
      </c>
      <c r="C13057" s="71" t="s">
        <v>16</v>
      </c>
      <c r="D13057" s="72">
        <v>6.4</v>
      </c>
    </row>
    <row r="13058" spans="1:4" x14ac:dyDescent="0.25">
      <c r="A13058" s="71">
        <v>39428</v>
      </c>
      <c r="B13058" s="70" t="s">
        <v>12306</v>
      </c>
      <c r="C13058" s="71" t="s">
        <v>16</v>
      </c>
      <c r="D13058" s="72">
        <v>4.8899999999999997</v>
      </c>
    </row>
    <row r="13059" spans="1:4" x14ac:dyDescent="0.25">
      <c r="A13059" s="71">
        <v>39572</v>
      </c>
      <c r="B13059" s="70" t="s">
        <v>12307</v>
      </c>
      <c r="C13059" s="71" t="s">
        <v>16</v>
      </c>
      <c r="D13059" s="72">
        <v>4.2300000000000004</v>
      </c>
    </row>
    <row r="13060" spans="1:4" x14ac:dyDescent="0.25">
      <c r="A13060" s="71">
        <v>39570</v>
      </c>
      <c r="B13060" s="70" t="s">
        <v>12308</v>
      </c>
      <c r="C13060" s="71" t="s">
        <v>16</v>
      </c>
      <c r="D13060" s="72">
        <v>4.49</v>
      </c>
    </row>
    <row r="13061" spans="1:4" x14ac:dyDescent="0.25">
      <c r="A13061" s="71">
        <v>39569</v>
      </c>
      <c r="B13061" s="70" t="s">
        <v>12309</v>
      </c>
      <c r="C13061" s="71" t="s">
        <v>16</v>
      </c>
      <c r="D13061" s="72">
        <v>4.4400000000000004</v>
      </c>
    </row>
    <row r="13062" spans="1:4" x14ac:dyDescent="0.25">
      <c r="A13062" s="71">
        <v>39328</v>
      </c>
      <c r="B13062" s="70" t="s">
        <v>12310</v>
      </c>
      <c r="C13062" s="71" t="s">
        <v>16</v>
      </c>
      <c r="D13062" s="72">
        <v>4.59</v>
      </c>
    </row>
    <row r="13063" spans="1:4" x14ac:dyDescent="0.25">
      <c r="A13063" s="71">
        <v>39029</v>
      </c>
      <c r="B13063" s="70" t="s">
        <v>12311</v>
      </c>
      <c r="C13063" s="71" t="s">
        <v>16</v>
      </c>
      <c r="D13063" s="72">
        <v>14.33</v>
      </c>
    </row>
    <row r="13064" spans="1:4" x14ac:dyDescent="0.25">
      <c r="A13064" s="71">
        <v>39028</v>
      </c>
      <c r="B13064" s="70" t="s">
        <v>12312</v>
      </c>
      <c r="C13064" s="71" t="s">
        <v>16</v>
      </c>
      <c r="D13064" s="72">
        <v>8.34</v>
      </c>
    </row>
    <row r="13065" spans="1:4" x14ac:dyDescent="0.25">
      <c r="A13065" s="71">
        <v>38541</v>
      </c>
      <c r="B13065" s="70" t="s">
        <v>12313</v>
      </c>
      <c r="C13065" s="71" t="s">
        <v>14</v>
      </c>
      <c r="D13065" s="72">
        <v>4648648.6399999997</v>
      </c>
    </row>
    <row r="13066" spans="1:4" x14ac:dyDescent="0.25">
      <c r="A13066" s="71">
        <v>38542</v>
      </c>
      <c r="B13066" s="70" t="s">
        <v>12314</v>
      </c>
      <c r="C13066" s="71" t="s">
        <v>14</v>
      </c>
      <c r="D13066" s="72">
        <v>7127927.9299999997</v>
      </c>
    </row>
    <row r="13067" spans="1:4" x14ac:dyDescent="0.25">
      <c r="A13067" s="71">
        <v>45080</v>
      </c>
      <c r="B13067" s="70" t="s">
        <v>12315</v>
      </c>
      <c r="C13067" s="71" t="s">
        <v>14</v>
      </c>
      <c r="D13067" s="72">
        <v>15436.82</v>
      </c>
    </row>
    <row r="13068" spans="1:4" x14ac:dyDescent="0.25">
      <c r="A13068" s="71">
        <v>38543</v>
      </c>
      <c r="B13068" s="70" t="s">
        <v>12316</v>
      </c>
      <c r="C13068" s="71" t="s">
        <v>14</v>
      </c>
      <c r="D13068" s="72">
        <v>1451417.35</v>
      </c>
    </row>
    <row r="13069" spans="1:4" x14ac:dyDescent="0.25">
      <c r="A13069" s="71">
        <v>44002</v>
      </c>
      <c r="B13069" s="70" t="s">
        <v>12317</v>
      </c>
      <c r="C13069" s="71" t="s">
        <v>14</v>
      </c>
      <c r="D13069" s="72">
        <v>6779485.8600000003</v>
      </c>
    </row>
    <row r="13070" spans="1:4" x14ac:dyDescent="0.25">
      <c r="A13070" s="71">
        <v>43886</v>
      </c>
      <c r="B13070" s="70" t="s">
        <v>12318</v>
      </c>
      <c r="C13070" s="71" t="s">
        <v>14</v>
      </c>
      <c r="D13070" s="72">
        <v>3290213.28</v>
      </c>
    </row>
    <row r="13071" spans="1:4" x14ac:dyDescent="0.25">
      <c r="A13071" s="71">
        <v>40406</v>
      </c>
      <c r="B13071" s="70" t="s">
        <v>12319</v>
      </c>
      <c r="C13071" s="71" t="s">
        <v>14</v>
      </c>
      <c r="D13071" s="72">
        <v>89357.96</v>
      </c>
    </row>
    <row r="13072" spans="1:4" x14ac:dyDescent="0.25">
      <c r="A13072" s="71">
        <v>40789</v>
      </c>
      <c r="B13072" s="70" t="s">
        <v>12320</v>
      </c>
      <c r="C13072" s="71" t="s">
        <v>14</v>
      </c>
      <c r="D13072" s="72">
        <v>12877.4</v>
      </c>
    </row>
    <row r="13073" spans="1:4" x14ac:dyDescent="0.25">
      <c r="A13073" s="71">
        <v>40791</v>
      </c>
      <c r="B13073" s="70" t="s">
        <v>12321</v>
      </c>
      <c r="C13073" s="71" t="s">
        <v>14</v>
      </c>
      <c r="D13073" s="72">
        <v>40311.86</v>
      </c>
    </row>
    <row r="13074" spans="1:4" x14ac:dyDescent="0.25">
      <c r="A13074" s="71">
        <v>44003</v>
      </c>
      <c r="B13074" s="70" t="s">
        <v>12322</v>
      </c>
      <c r="C13074" s="71" t="s">
        <v>14</v>
      </c>
      <c r="D13074" s="72">
        <v>9421261.3000000007</v>
      </c>
    </row>
    <row r="13075" spans="1:4" x14ac:dyDescent="0.25">
      <c r="A13075" s="71">
        <v>44548</v>
      </c>
      <c r="B13075" s="70" t="s">
        <v>12323</v>
      </c>
      <c r="C13075" s="71" t="s">
        <v>14</v>
      </c>
      <c r="D13075" s="72">
        <v>2881242.77</v>
      </c>
    </row>
    <row r="13076" spans="1:4" x14ac:dyDescent="0.25">
      <c r="A13076" s="71">
        <v>44550</v>
      </c>
      <c r="B13076" s="70" t="s">
        <v>12324</v>
      </c>
      <c r="C13076" s="71" t="s">
        <v>14</v>
      </c>
      <c r="D13076" s="72">
        <v>9039452.2599999998</v>
      </c>
    </row>
    <row r="13077" spans="1:4" x14ac:dyDescent="0.25">
      <c r="A13077" s="71">
        <v>44549</v>
      </c>
      <c r="B13077" s="70" t="s">
        <v>12325</v>
      </c>
      <c r="C13077" s="71" t="s">
        <v>14</v>
      </c>
      <c r="D13077" s="72">
        <v>6610099.4900000002</v>
      </c>
    </row>
    <row r="13078" spans="1:4" x14ac:dyDescent="0.25">
      <c r="A13078" s="71">
        <v>11651</v>
      </c>
      <c r="B13078" s="70" t="s">
        <v>12326</v>
      </c>
      <c r="C13078" s="71" t="s">
        <v>14</v>
      </c>
      <c r="D13078" s="72">
        <v>22047.13</v>
      </c>
    </row>
    <row r="13079" spans="1:4" x14ac:dyDescent="0.25">
      <c r="A13079" s="71">
        <v>41982</v>
      </c>
      <c r="B13079" s="70" t="s">
        <v>12327</v>
      </c>
      <c r="C13079" s="71" t="s">
        <v>14</v>
      </c>
      <c r="D13079" s="72">
        <v>1756156.12</v>
      </c>
    </row>
    <row r="13080" spans="1:4" x14ac:dyDescent="0.25">
      <c r="A13080" s="71">
        <v>39012</v>
      </c>
      <c r="B13080" s="70" t="s">
        <v>12328</v>
      </c>
      <c r="C13080" s="71" t="s">
        <v>14</v>
      </c>
      <c r="D13080" s="72">
        <v>1030450.45</v>
      </c>
    </row>
    <row r="13081" spans="1:4" x14ac:dyDescent="0.25">
      <c r="A13081" s="71">
        <v>40435</v>
      </c>
      <c r="B13081" s="70" t="s">
        <v>12329</v>
      </c>
      <c r="C13081" s="71" t="s">
        <v>14</v>
      </c>
      <c r="D13081" s="72">
        <v>1040528.7</v>
      </c>
    </row>
    <row r="13082" spans="1:4" x14ac:dyDescent="0.25">
      <c r="A13082" s="71">
        <v>45265</v>
      </c>
      <c r="B13082" s="70" t="s">
        <v>19707</v>
      </c>
      <c r="C13082" s="71" t="s">
        <v>9488</v>
      </c>
      <c r="D13082" s="72">
        <v>36.159999999999997</v>
      </c>
    </row>
    <row r="13083" spans="1:4" x14ac:dyDescent="0.25">
      <c r="A13083" s="71">
        <v>13617</v>
      </c>
      <c r="B13083" s="70" t="s">
        <v>12330</v>
      </c>
      <c r="C13083" s="71" t="s">
        <v>14</v>
      </c>
      <c r="D13083" s="72">
        <v>101951.92</v>
      </c>
    </row>
    <row r="13084" spans="1:4" x14ac:dyDescent="0.25">
      <c r="A13084" s="71">
        <v>35274</v>
      </c>
      <c r="B13084" s="70" t="s">
        <v>12331</v>
      </c>
      <c r="C13084" s="71" t="s">
        <v>16</v>
      </c>
      <c r="D13084" s="72">
        <v>52.14</v>
      </c>
    </row>
    <row r="13085" spans="1:4" x14ac:dyDescent="0.25">
      <c r="A13085" s="71">
        <v>35275</v>
      </c>
      <c r="B13085" s="70" t="s">
        <v>12332</v>
      </c>
      <c r="C13085" s="71" t="s">
        <v>16</v>
      </c>
      <c r="D13085" s="72">
        <v>110.67</v>
      </c>
    </row>
    <row r="13086" spans="1:4" x14ac:dyDescent="0.25">
      <c r="A13086" s="71">
        <v>35276</v>
      </c>
      <c r="B13086" s="70" t="s">
        <v>12333</v>
      </c>
      <c r="C13086" s="71" t="s">
        <v>16</v>
      </c>
      <c r="D13086" s="72">
        <v>192.57</v>
      </c>
    </row>
    <row r="13087" spans="1:4" x14ac:dyDescent="0.25">
      <c r="A13087" s="71">
        <v>11091</v>
      </c>
      <c r="B13087" s="70" t="s">
        <v>12334</v>
      </c>
      <c r="C13087" s="71" t="s">
        <v>14</v>
      </c>
      <c r="D13087" s="72">
        <v>1.31</v>
      </c>
    </row>
    <row r="13088" spans="1:4" x14ac:dyDescent="0.25">
      <c r="A13088" s="71">
        <v>37586</v>
      </c>
      <c r="B13088" s="70" t="s">
        <v>12335</v>
      </c>
      <c r="C13088" s="71" t="s">
        <v>11099</v>
      </c>
      <c r="D13088" s="72"/>
    </row>
    <row r="13089" spans="1:4" x14ac:dyDescent="0.25">
      <c r="A13089" s="71">
        <v>37395</v>
      </c>
      <c r="B13089" s="70" t="s">
        <v>12336</v>
      </c>
      <c r="C13089" s="71" t="s">
        <v>11099</v>
      </c>
      <c r="D13089" s="72"/>
    </row>
    <row r="13090" spans="1:4" x14ac:dyDescent="0.25">
      <c r="A13090" s="71">
        <v>14147</v>
      </c>
      <c r="B13090" s="70" t="s">
        <v>19708</v>
      </c>
      <c r="C13090" s="71" t="s">
        <v>11099</v>
      </c>
      <c r="D13090" s="72"/>
    </row>
    <row r="13091" spans="1:4" x14ac:dyDescent="0.25">
      <c r="A13091" s="71">
        <v>37396</v>
      </c>
      <c r="B13091" s="70" t="s">
        <v>19709</v>
      </c>
      <c r="C13091" s="71" t="s">
        <v>11099</v>
      </c>
      <c r="D13091" s="72"/>
    </row>
    <row r="13092" spans="1:4" x14ac:dyDescent="0.25">
      <c r="A13092" s="71">
        <v>37397</v>
      </c>
      <c r="B13092" s="70" t="s">
        <v>19710</v>
      </c>
      <c r="C13092" s="71" t="s">
        <v>11099</v>
      </c>
      <c r="D13092" s="72"/>
    </row>
    <row r="13093" spans="1:4" x14ac:dyDescent="0.25">
      <c r="A13093" s="71">
        <v>43606</v>
      </c>
      <c r="B13093" s="70" t="s">
        <v>12337</v>
      </c>
      <c r="C13093" s="71" t="s">
        <v>14</v>
      </c>
      <c r="D13093" s="72">
        <v>10.01</v>
      </c>
    </row>
    <row r="13094" spans="1:4" x14ac:dyDescent="0.25">
      <c r="A13094" s="71">
        <v>444</v>
      </c>
      <c r="B13094" s="70" t="s">
        <v>12338</v>
      </c>
      <c r="C13094" s="71" t="s">
        <v>14</v>
      </c>
      <c r="D13094" s="72">
        <v>47.25</v>
      </c>
    </row>
    <row r="13095" spans="1:4" x14ac:dyDescent="0.25">
      <c r="A13095" s="71">
        <v>445</v>
      </c>
      <c r="B13095" s="70" t="s">
        <v>12339</v>
      </c>
      <c r="C13095" s="71" t="s">
        <v>14</v>
      </c>
      <c r="D13095" s="72">
        <v>64.680000000000007</v>
      </c>
    </row>
    <row r="13096" spans="1:4" x14ac:dyDescent="0.25">
      <c r="A13096" s="71">
        <v>4783</v>
      </c>
      <c r="B13096" s="70" t="s">
        <v>12340</v>
      </c>
      <c r="C13096" s="71" t="s">
        <v>44</v>
      </c>
      <c r="D13096" s="72">
        <v>9.2200000000000006</v>
      </c>
    </row>
    <row r="13097" spans="1:4" x14ac:dyDescent="0.25">
      <c r="A13097" s="71">
        <v>41079</v>
      </c>
      <c r="B13097" s="70" t="s">
        <v>12341</v>
      </c>
      <c r="C13097" s="71" t="s">
        <v>6388</v>
      </c>
      <c r="D13097" s="72">
        <v>2028.4</v>
      </c>
    </row>
    <row r="13098" spans="1:4" x14ac:dyDescent="0.25">
      <c r="A13098" s="71">
        <v>12874</v>
      </c>
      <c r="B13098" s="70" t="s">
        <v>12342</v>
      </c>
      <c r="C13098" s="71" t="s">
        <v>44</v>
      </c>
      <c r="D13098" s="72">
        <v>8.9499999999999993</v>
      </c>
    </row>
    <row r="13099" spans="1:4" x14ac:dyDescent="0.25">
      <c r="A13099" s="71">
        <v>41082</v>
      </c>
      <c r="B13099" s="70" t="s">
        <v>12343</v>
      </c>
      <c r="C13099" s="71" t="s">
        <v>6388</v>
      </c>
      <c r="D13099" s="72">
        <v>1969.71</v>
      </c>
    </row>
    <row r="13100" spans="1:4" x14ac:dyDescent="0.25">
      <c r="A13100" s="71">
        <v>4785</v>
      </c>
      <c r="B13100" s="70" t="s">
        <v>12344</v>
      </c>
      <c r="C13100" s="71" t="s">
        <v>44</v>
      </c>
      <c r="D13100" s="72">
        <v>9.2200000000000006</v>
      </c>
    </row>
    <row r="13101" spans="1:4" x14ac:dyDescent="0.25">
      <c r="A13101" s="71">
        <v>41081</v>
      </c>
      <c r="B13101" s="70" t="s">
        <v>12345</v>
      </c>
      <c r="C13101" s="71" t="s">
        <v>6388</v>
      </c>
      <c r="D13101" s="72">
        <v>2028.4</v>
      </c>
    </row>
    <row r="13102" spans="1:4" x14ac:dyDescent="0.25">
      <c r="A13102" s="71">
        <v>4801</v>
      </c>
      <c r="B13102" s="70" t="s">
        <v>12346</v>
      </c>
      <c r="C13102" s="71" t="s">
        <v>37</v>
      </c>
      <c r="D13102" s="72">
        <v>75.33</v>
      </c>
    </row>
    <row r="13103" spans="1:4" x14ac:dyDescent="0.25">
      <c r="A13103" s="71">
        <v>4794</v>
      </c>
      <c r="B13103" s="70" t="s">
        <v>12347</v>
      </c>
      <c r="C13103" s="71" t="s">
        <v>37</v>
      </c>
      <c r="D13103" s="72">
        <v>343.11</v>
      </c>
    </row>
    <row r="13104" spans="1:4" x14ac:dyDescent="0.25">
      <c r="A13104" s="71">
        <v>4796</v>
      </c>
      <c r="B13104" s="70" t="s">
        <v>12348</v>
      </c>
      <c r="C13104" s="71" t="s">
        <v>37</v>
      </c>
      <c r="D13104" s="72">
        <v>208.4</v>
      </c>
    </row>
    <row r="13105" spans="1:4" x14ac:dyDescent="0.25">
      <c r="A13105" s="71">
        <v>4800</v>
      </c>
      <c r="B13105" s="70" t="s">
        <v>12349</v>
      </c>
      <c r="C13105" s="71" t="s">
        <v>37</v>
      </c>
      <c r="D13105" s="72">
        <v>57.31</v>
      </c>
    </row>
    <row r="13106" spans="1:4" x14ac:dyDescent="0.25">
      <c r="A13106" s="71">
        <v>4795</v>
      </c>
      <c r="B13106" s="70" t="s">
        <v>12350</v>
      </c>
      <c r="C13106" s="71" t="s">
        <v>37</v>
      </c>
      <c r="D13106" s="72">
        <v>333.99</v>
      </c>
    </row>
    <row r="13107" spans="1:4" x14ac:dyDescent="0.25">
      <c r="A13107" s="71">
        <v>39694</v>
      </c>
      <c r="B13107" s="70" t="s">
        <v>12351</v>
      </c>
      <c r="C13107" s="71" t="s">
        <v>37</v>
      </c>
      <c r="D13107" s="72">
        <v>502.61</v>
      </c>
    </row>
    <row r="13108" spans="1:4" x14ac:dyDescent="0.25">
      <c r="A13108" s="71">
        <v>1292</v>
      </c>
      <c r="B13108" s="70" t="s">
        <v>12352</v>
      </c>
      <c r="C13108" s="71" t="s">
        <v>37</v>
      </c>
      <c r="D13108" s="72">
        <v>44.45</v>
      </c>
    </row>
    <row r="13109" spans="1:4" x14ac:dyDescent="0.25">
      <c r="A13109" s="71">
        <v>1287</v>
      </c>
      <c r="B13109" s="70" t="s">
        <v>12353</v>
      </c>
      <c r="C13109" s="71" t="s">
        <v>37</v>
      </c>
      <c r="D13109" s="72">
        <v>35.590000000000003</v>
      </c>
    </row>
    <row r="13110" spans="1:4" x14ac:dyDescent="0.25">
      <c r="A13110" s="71">
        <v>4786</v>
      </c>
      <c r="B13110" s="70" t="s">
        <v>12354</v>
      </c>
      <c r="C13110" s="71" t="s">
        <v>37</v>
      </c>
      <c r="D13110" s="72"/>
    </row>
    <row r="13111" spans="1:4" x14ac:dyDescent="0.25">
      <c r="A13111" s="71">
        <v>10840</v>
      </c>
      <c r="B13111" s="70" t="s">
        <v>12355</v>
      </c>
      <c r="C13111" s="71" t="s">
        <v>37</v>
      </c>
      <c r="D13111" s="72">
        <v>445</v>
      </c>
    </row>
    <row r="13112" spans="1:4" x14ac:dyDescent="0.25">
      <c r="A13112" s="71">
        <v>10841</v>
      </c>
      <c r="B13112" s="70" t="s">
        <v>12356</v>
      </c>
      <c r="C13112" s="71" t="s">
        <v>37</v>
      </c>
      <c r="D13112" s="72">
        <v>335.84</v>
      </c>
    </row>
    <row r="13113" spans="1:4" x14ac:dyDescent="0.25">
      <c r="A13113" s="71">
        <v>44540</v>
      </c>
      <c r="B13113" s="70" t="s">
        <v>12357</v>
      </c>
      <c r="C13113" s="71" t="s">
        <v>37</v>
      </c>
      <c r="D13113" s="72">
        <v>429.14</v>
      </c>
    </row>
    <row r="13114" spans="1:4" x14ac:dyDescent="0.25">
      <c r="A13114" s="71">
        <v>10842</v>
      </c>
      <c r="B13114" s="70" t="s">
        <v>12358</v>
      </c>
      <c r="C13114" s="71" t="s">
        <v>37</v>
      </c>
      <c r="D13114" s="72">
        <v>485.11</v>
      </c>
    </row>
    <row r="13115" spans="1:4" x14ac:dyDescent="0.25">
      <c r="A13115" s="71">
        <v>45190</v>
      </c>
      <c r="B13115" s="70" t="s">
        <v>12359</v>
      </c>
      <c r="C13115" s="71" t="s">
        <v>37</v>
      </c>
      <c r="D13115" s="72">
        <v>73.400000000000006</v>
      </c>
    </row>
    <row r="13116" spans="1:4" x14ac:dyDescent="0.25">
      <c r="A13116" s="71">
        <v>45191</v>
      </c>
      <c r="B13116" s="70" t="s">
        <v>12360</v>
      </c>
      <c r="C13116" s="71" t="s">
        <v>37</v>
      </c>
      <c r="D13116" s="72">
        <v>124.52</v>
      </c>
    </row>
    <row r="13117" spans="1:4" x14ac:dyDescent="0.25">
      <c r="A13117" s="71">
        <v>38180</v>
      </c>
      <c r="B13117" s="70" t="s">
        <v>12361</v>
      </c>
      <c r="C13117" s="71" t="s">
        <v>37</v>
      </c>
      <c r="D13117" s="72">
        <v>167.79</v>
      </c>
    </row>
    <row r="13118" spans="1:4" x14ac:dyDescent="0.25">
      <c r="A13118" s="71">
        <v>40648</v>
      </c>
      <c r="B13118" s="70" t="s">
        <v>12362</v>
      </c>
      <c r="C13118" s="71" t="s">
        <v>37</v>
      </c>
      <c r="D13118" s="72"/>
    </row>
    <row r="13119" spans="1:4" x14ac:dyDescent="0.25">
      <c r="A13119" s="71">
        <v>40649</v>
      </c>
      <c r="B13119" s="70" t="s">
        <v>12363</v>
      </c>
      <c r="C13119" s="71" t="s">
        <v>37</v>
      </c>
      <c r="D13119" s="72"/>
    </row>
    <row r="13120" spans="1:4" x14ac:dyDescent="0.25">
      <c r="A13120" s="71">
        <v>40650</v>
      </c>
      <c r="B13120" s="70" t="s">
        <v>12364</v>
      </c>
      <c r="C13120" s="71" t="s">
        <v>37</v>
      </c>
      <c r="D13120" s="72"/>
    </row>
    <row r="13121" spans="1:4" x14ac:dyDescent="0.25">
      <c r="A13121" s="71">
        <v>40651</v>
      </c>
      <c r="B13121" s="70" t="s">
        <v>12365</v>
      </c>
      <c r="C13121" s="71" t="s">
        <v>37</v>
      </c>
      <c r="D13121" s="72"/>
    </row>
    <row r="13122" spans="1:4" x14ac:dyDescent="0.25">
      <c r="A13122" s="71">
        <v>40652</v>
      </c>
      <c r="B13122" s="70" t="s">
        <v>12366</v>
      </c>
      <c r="C13122" s="71" t="s">
        <v>37</v>
      </c>
      <c r="D13122" s="72"/>
    </row>
    <row r="13123" spans="1:4" x14ac:dyDescent="0.25">
      <c r="A13123" s="71">
        <v>40647</v>
      </c>
      <c r="B13123" s="70" t="s">
        <v>12367</v>
      </c>
      <c r="C13123" s="71" t="s">
        <v>37</v>
      </c>
      <c r="D13123" s="72"/>
    </row>
    <row r="13124" spans="1:4" x14ac:dyDescent="0.25">
      <c r="A13124" s="71">
        <v>40653</v>
      </c>
      <c r="B13124" s="70" t="s">
        <v>12368</v>
      </c>
      <c r="C13124" s="71" t="s">
        <v>37</v>
      </c>
      <c r="D13124" s="72"/>
    </row>
    <row r="13125" spans="1:4" x14ac:dyDescent="0.25">
      <c r="A13125" s="71">
        <v>38135</v>
      </c>
      <c r="B13125" s="70" t="s">
        <v>12369</v>
      </c>
      <c r="C13125" s="71" t="s">
        <v>37</v>
      </c>
      <c r="D13125" s="72">
        <v>99.74</v>
      </c>
    </row>
    <row r="13126" spans="1:4" x14ac:dyDescent="0.25">
      <c r="A13126" s="71">
        <v>36178</v>
      </c>
      <c r="B13126" s="70" t="s">
        <v>12370</v>
      </c>
      <c r="C13126" s="71" t="s">
        <v>14</v>
      </c>
      <c r="D13126" s="72">
        <v>16.68</v>
      </c>
    </row>
    <row r="13127" spans="1:4" x14ac:dyDescent="0.25">
      <c r="A13127" s="71">
        <v>38181</v>
      </c>
      <c r="B13127" s="70" t="s">
        <v>12371</v>
      </c>
      <c r="C13127" s="71" t="s">
        <v>37</v>
      </c>
      <c r="D13127" s="72">
        <v>229.05</v>
      </c>
    </row>
    <row r="13128" spans="1:4" x14ac:dyDescent="0.25">
      <c r="A13128" s="71">
        <v>38182</v>
      </c>
      <c r="B13128" s="70" t="s">
        <v>12372</v>
      </c>
      <c r="C13128" s="71" t="s">
        <v>37</v>
      </c>
      <c r="D13128" s="72">
        <v>218.18</v>
      </c>
    </row>
    <row r="13129" spans="1:4" x14ac:dyDescent="0.25">
      <c r="A13129" s="71">
        <v>38186</v>
      </c>
      <c r="B13129" s="70" t="s">
        <v>12373</v>
      </c>
      <c r="C13129" s="71" t="s">
        <v>37</v>
      </c>
      <c r="D13129" s="72">
        <v>567.13</v>
      </c>
    </row>
    <row r="13130" spans="1:4" x14ac:dyDescent="0.25">
      <c r="A13130" s="71">
        <v>38185</v>
      </c>
      <c r="B13130" s="70" t="s">
        <v>12374</v>
      </c>
      <c r="C13130" s="71" t="s">
        <v>37</v>
      </c>
      <c r="D13130" s="72">
        <v>504.95</v>
      </c>
    </row>
    <row r="13131" spans="1:4" x14ac:dyDescent="0.25">
      <c r="A13131" s="71">
        <v>40654</v>
      </c>
      <c r="B13131" s="70" t="s">
        <v>12375</v>
      </c>
      <c r="C13131" s="71" t="s">
        <v>37</v>
      </c>
      <c r="D13131" s="72"/>
    </row>
    <row r="13132" spans="1:4" x14ac:dyDescent="0.25">
      <c r="A13132" s="71">
        <v>44541</v>
      </c>
      <c r="B13132" s="70" t="s">
        <v>12376</v>
      </c>
      <c r="C13132" s="71" t="s">
        <v>37</v>
      </c>
      <c r="D13132" s="72">
        <v>354.5</v>
      </c>
    </row>
    <row r="13133" spans="1:4" x14ac:dyDescent="0.25">
      <c r="A13133" s="71">
        <v>4822</v>
      </c>
      <c r="B13133" s="70" t="s">
        <v>12377</v>
      </c>
      <c r="C13133" s="71" t="s">
        <v>37</v>
      </c>
      <c r="D13133" s="72">
        <v>583.74</v>
      </c>
    </row>
    <row r="13134" spans="1:4" x14ac:dyDescent="0.25">
      <c r="A13134" s="71">
        <v>4818</v>
      </c>
      <c r="B13134" s="70" t="s">
        <v>12378</v>
      </c>
      <c r="C13134" s="71" t="s">
        <v>37</v>
      </c>
      <c r="D13134" s="72">
        <v>600</v>
      </c>
    </row>
    <row r="13135" spans="1:4" x14ac:dyDescent="0.25">
      <c r="A13135" s="71">
        <v>39567</v>
      </c>
      <c r="B13135" s="70" t="s">
        <v>12379</v>
      </c>
      <c r="C13135" s="71" t="s">
        <v>37</v>
      </c>
      <c r="D13135" s="72">
        <v>46.52</v>
      </c>
    </row>
    <row r="13136" spans="1:4" x14ac:dyDescent="0.25">
      <c r="A13136" s="71">
        <v>39566</v>
      </c>
      <c r="B13136" s="70" t="s">
        <v>12380</v>
      </c>
      <c r="C13136" s="71" t="s">
        <v>37</v>
      </c>
      <c r="D13136" s="72">
        <v>49.24</v>
      </c>
    </row>
    <row r="13137" spans="1:4" x14ac:dyDescent="0.25">
      <c r="A13137" s="71">
        <v>39416</v>
      </c>
      <c r="B13137" s="70" t="s">
        <v>12381</v>
      </c>
      <c r="C13137" s="71" t="s">
        <v>37</v>
      </c>
      <c r="D13137" s="72">
        <v>30.01</v>
      </c>
    </row>
    <row r="13138" spans="1:4" x14ac:dyDescent="0.25">
      <c r="A13138" s="71">
        <v>39417</v>
      </c>
      <c r="B13138" s="70" t="s">
        <v>12382</v>
      </c>
      <c r="C13138" s="71" t="s">
        <v>37</v>
      </c>
      <c r="D13138" s="72">
        <v>29.27</v>
      </c>
    </row>
    <row r="13139" spans="1:4" x14ac:dyDescent="0.25">
      <c r="A13139" s="71">
        <v>43742</v>
      </c>
      <c r="B13139" s="70" t="s">
        <v>12383</v>
      </c>
      <c r="C13139" s="71" t="s">
        <v>37</v>
      </c>
      <c r="D13139" s="72">
        <v>31.57</v>
      </c>
    </row>
    <row r="13140" spans="1:4" x14ac:dyDescent="0.25">
      <c r="A13140" s="71">
        <v>39414</v>
      </c>
      <c r="B13140" s="70" t="s">
        <v>12384</v>
      </c>
      <c r="C13140" s="71" t="s">
        <v>37</v>
      </c>
      <c r="D13140" s="72">
        <v>28.42</v>
      </c>
    </row>
    <row r="13141" spans="1:4" x14ac:dyDescent="0.25">
      <c r="A13141" s="71">
        <v>39415</v>
      </c>
      <c r="B13141" s="70" t="s">
        <v>12385</v>
      </c>
      <c r="C13141" s="71" t="s">
        <v>37</v>
      </c>
      <c r="D13141" s="72">
        <v>24.5</v>
      </c>
    </row>
    <row r="13142" spans="1:4" x14ac:dyDescent="0.25">
      <c r="A13142" s="71">
        <v>43740</v>
      </c>
      <c r="B13142" s="70" t="s">
        <v>12386</v>
      </c>
      <c r="C13142" s="71" t="s">
        <v>37</v>
      </c>
      <c r="D13142" s="72">
        <v>29.92</v>
      </c>
    </row>
    <row r="13143" spans="1:4" x14ac:dyDescent="0.25">
      <c r="A13143" s="71">
        <v>39412</v>
      </c>
      <c r="B13143" s="70" t="s">
        <v>12387</v>
      </c>
      <c r="C13143" s="71" t="s">
        <v>37</v>
      </c>
      <c r="D13143" s="72">
        <v>20.52</v>
      </c>
    </row>
    <row r="13144" spans="1:4" x14ac:dyDescent="0.25">
      <c r="A13144" s="71">
        <v>39413</v>
      </c>
      <c r="B13144" s="70" t="s">
        <v>12388</v>
      </c>
      <c r="C13144" s="71" t="s">
        <v>37</v>
      </c>
      <c r="D13144" s="72">
        <v>22.19</v>
      </c>
    </row>
    <row r="13145" spans="1:4" x14ac:dyDescent="0.25">
      <c r="A13145" s="71">
        <v>43741</v>
      </c>
      <c r="B13145" s="70" t="s">
        <v>12389</v>
      </c>
      <c r="C13145" s="71" t="s">
        <v>37</v>
      </c>
      <c r="D13145" s="72">
        <v>23.65</v>
      </c>
    </row>
    <row r="13146" spans="1:4" x14ac:dyDescent="0.25">
      <c r="A13146" s="71">
        <v>11062</v>
      </c>
      <c r="B13146" s="70" t="s">
        <v>12390</v>
      </c>
      <c r="C13146" s="71" t="s">
        <v>37</v>
      </c>
      <c r="D13146" s="72">
        <v>51.18</v>
      </c>
    </row>
    <row r="13147" spans="1:4" x14ac:dyDescent="0.25">
      <c r="A13147" s="71">
        <v>11063</v>
      </c>
      <c r="B13147" s="70" t="s">
        <v>12391</v>
      </c>
      <c r="C13147" s="71" t="s">
        <v>37</v>
      </c>
      <c r="D13147" s="72">
        <v>31.32</v>
      </c>
    </row>
    <row r="13148" spans="1:4" x14ac:dyDescent="0.25">
      <c r="A13148" s="71">
        <v>13521</v>
      </c>
      <c r="B13148" s="70" t="s">
        <v>12392</v>
      </c>
      <c r="C13148" s="71" t="s">
        <v>14</v>
      </c>
      <c r="D13148" s="72"/>
    </row>
    <row r="13149" spans="1:4" x14ac:dyDescent="0.25">
      <c r="A13149" s="71">
        <v>10851</v>
      </c>
      <c r="B13149" s="70" t="s">
        <v>12393</v>
      </c>
      <c r="C13149" s="71" t="s">
        <v>14</v>
      </c>
      <c r="D13149" s="72"/>
    </row>
    <row r="13150" spans="1:4" x14ac:dyDescent="0.25">
      <c r="A13150" s="71">
        <v>39515</v>
      </c>
      <c r="B13150" s="70" t="s">
        <v>12394</v>
      </c>
      <c r="C13150" s="71" t="s">
        <v>14</v>
      </c>
      <c r="D13150" s="72"/>
    </row>
    <row r="13151" spans="1:4" x14ac:dyDescent="0.25">
      <c r="A13151" s="71">
        <v>39516</v>
      </c>
      <c r="B13151" s="70" t="s">
        <v>12395</v>
      </c>
      <c r="C13151" s="71" t="s">
        <v>14</v>
      </c>
      <c r="D13151" s="72"/>
    </row>
    <row r="13152" spans="1:4" x14ac:dyDescent="0.25">
      <c r="A13152" s="71">
        <v>39514</v>
      </c>
      <c r="B13152" s="70" t="s">
        <v>12396</v>
      </c>
      <c r="C13152" s="71" t="s">
        <v>14</v>
      </c>
      <c r="D13152" s="72"/>
    </row>
    <row r="13153" spans="1:4" x14ac:dyDescent="0.25">
      <c r="A13153" s="71">
        <v>4812</v>
      </c>
      <c r="B13153" s="70" t="s">
        <v>12397</v>
      </c>
      <c r="C13153" s="71" t="s">
        <v>37</v>
      </c>
      <c r="D13153" s="72">
        <v>12.31</v>
      </c>
    </row>
    <row r="13154" spans="1:4" x14ac:dyDescent="0.25">
      <c r="A13154" s="71">
        <v>10849</v>
      </c>
      <c r="B13154" s="70" t="s">
        <v>12398</v>
      </c>
      <c r="C13154" s="71" t="s">
        <v>14</v>
      </c>
      <c r="D13154" s="72"/>
    </row>
    <row r="13155" spans="1:4" x14ac:dyDescent="0.25">
      <c r="A13155" s="71">
        <v>10848</v>
      </c>
      <c r="B13155" s="70" t="s">
        <v>12399</v>
      </c>
      <c r="C13155" s="71" t="s">
        <v>14</v>
      </c>
      <c r="D13155" s="72"/>
    </row>
    <row r="13156" spans="1:4" x14ac:dyDescent="0.25">
      <c r="A13156" s="71">
        <v>4813</v>
      </c>
      <c r="B13156" s="70" t="s">
        <v>12400</v>
      </c>
      <c r="C13156" s="71" t="s">
        <v>37</v>
      </c>
      <c r="D13156" s="72"/>
    </row>
    <row r="13157" spans="1:4" x14ac:dyDescent="0.25">
      <c r="A13157" s="71">
        <v>37560</v>
      </c>
      <c r="B13157" s="70" t="s">
        <v>12401</v>
      </c>
      <c r="C13157" s="71" t="s">
        <v>14</v>
      </c>
      <c r="D13157" s="72"/>
    </row>
    <row r="13158" spans="1:4" x14ac:dyDescent="0.25">
      <c r="A13158" s="71">
        <v>37557</v>
      </c>
      <c r="B13158" s="70" t="s">
        <v>12402</v>
      </c>
      <c r="C13158" s="71" t="s">
        <v>14</v>
      </c>
      <c r="D13158" s="72"/>
    </row>
    <row r="13159" spans="1:4" x14ac:dyDescent="0.25">
      <c r="A13159" s="71">
        <v>37556</v>
      </c>
      <c r="B13159" s="70" t="s">
        <v>12403</v>
      </c>
      <c r="C13159" s="71" t="s">
        <v>14</v>
      </c>
      <c r="D13159" s="72"/>
    </row>
    <row r="13160" spans="1:4" x14ac:dyDescent="0.25">
      <c r="A13160" s="71">
        <v>37559</v>
      </c>
      <c r="B13160" s="70" t="s">
        <v>12404</v>
      </c>
      <c r="C13160" s="71" t="s">
        <v>14</v>
      </c>
      <c r="D13160" s="72"/>
    </row>
    <row r="13161" spans="1:4" x14ac:dyDescent="0.25">
      <c r="A13161" s="71">
        <v>37539</v>
      </c>
      <c r="B13161" s="70" t="s">
        <v>12405</v>
      </c>
      <c r="C13161" s="71" t="s">
        <v>14</v>
      </c>
      <c r="D13161" s="72"/>
    </row>
    <row r="13162" spans="1:4" x14ac:dyDescent="0.25">
      <c r="A13162" s="71">
        <v>37558</v>
      </c>
      <c r="B13162" s="70" t="s">
        <v>12406</v>
      </c>
      <c r="C13162" s="71" t="s">
        <v>14</v>
      </c>
      <c r="D13162" s="72"/>
    </row>
    <row r="13163" spans="1:4" x14ac:dyDescent="0.25">
      <c r="A13163" s="71">
        <v>34723</v>
      </c>
      <c r="B13163" s="70" t="s">
        <v>12407</v>
      </c>
      <c r="C13163" s="71" t="s">
        <v>37</v>
      </c>
      <c r="D13163" s="72"/>
    </row>
    <row r="13164" spans="1:4" x14ac:dyDescent="0.25">
      <c r="A13164" s="71">
        <v>34721</v>
      </c>
      <c r="B13164" s="70" t="s">
        <v>12408</v>
      </c>
      <c r="C13164" s="71" t="s">
        <v>37</v>
      </c>
      <c r="D13164" s="72"/>
    </row>
    <row r="13165" spans="1:4" x14ac:dyDescent="0.25">
      <c r="A13165" s="71">
        <v>4309</v>
      </c>
      <c r="B13165" s="70" t="s">
        <v>12409</v>
      </c>
      <c r="C13165" s="71" t="s">
        <v>14</v>
      </c>
      <c r="D13165" s="72">
        <v>5.91</v>
      </c>
    </row>
    <row r="13166" spans="1:4" x14ac:dyDescent="0.25">
      <c r="A13166" s="71">
        <v>4307</v>
      </c>
      <c r="B13166" s="70" t="s">
        <v>12410</v>
      </c>
      <c r="C13166" s="71" t="s">
        <v>14</v>
      </c>
      <c r="D13166" s="72">
        <v>10.11</v>
      </c>
    </row>
    <row r="13167" spans="1:4" x14ac:dyDescent="0.25">
      <c r="A13167" s="71">
        <v>10850</v>
      </c>
      <c r="B13167" s="70" t="s">
        <v>12411</v>
      </c>
      <c r="C13167" s="71" t="s">
        <v>14</v>
      </c>
      <c r="D13167" s="72"/>
    </row>
    <row r="13168" spans="1:4" x14ac:dyDescent="0.25">
      <c r="A13168" s="71">
        <v>42438</v>
      </c>
      <c r="B13168" s="70" t="s">
        <v>12412</v>
      </c>
      <c r="C13168" s="71" t="s">
        <v>14</v>
      </c>
      <c r="D13168" s="72"/>
    </row>
    <row r="13169" spans="1:4" x14ac:dyDescent="0.25">
      <c r="A13169" s="71">
        <v>4792</v>
      </c>
      <c r="B13169" s="70" t="s">
        <v>12413</v>
      </c>
      <c r="C13169" s="71" t="s">
        <v>37</v>
      </c>
      <c r="D13169" s="72">
        <v>161.07</v>
      </c>
    </row>
    <row r="13170" spans="1:4" x14ac:dyDescent="0.25">
      <c r="A13170" s="71">
        <v>4790</v>
      </c>
      <c r="B13170" s="70" t="s">
        <v>12414</v>
      </c>
      <c r="C13170" s="71" t="s">
        <v>37</v>
      </c>
      <c r="D13170" s="72">
        <v>96.84</v>
      </c>
    </row>
    <row r="13171" spans="1:4" x14ac:dyDescent="0.25">
      <c r="A13171" s="71">
        <v>40671</v>
      </c>
      <c r="B13171" s="70" t="s">
        <v>12415</v>
      </c>
      <c r="C13171" s="71" t="s">
        <v>37</v>
      </c>
      <c r="D13171" s="72">
        <v>103.97</v>
      </c>
    </row>
    <row r="13172" spans="1:4" x14ac:dyDescent="0.25">
      <c r="A13172" s="71">
        <v>7552</v>
      </c>
      <c r="B13172" s="70" t="s">
        <v>12416</v>
      </c>
      <c r="C13172" s="71" t="s">
        <v>14</v>
      </c>
      <c r="D13172" s="72">
        <v>19.77</v>
      </c>
    </row>
    <row r="13173" spans="1:4" x14ac:dyDescent="0.25">
      <c r="A13173" s="71">
        <v>4893</v>
      </c>
      <c r="B13173" s="70" t="s">
        <v>12417</v>
      </c>
      <c r="C13173" s="71" t="s">
        <v>14</v>
      </c>
      <c r="D13173" s="72">
        <v>14.75</v>
      </c>
    </row>
    <row r="13174" spans="1:4" x14ac:dyDescent="0.25">
      <c r="A13174" s="71">
        <v>4894</v>
      </c>
      <c r="B13174" s="70" t="s">
        <v>12418</v>
      </c>
      <c r="C13174" s="71" t="s">
        <v>14</v>
      </c>
      <c r="D13174" s="72">
        <v>12.66</v>
      </c>
    </row>
    <row r="13175" spans="1:4" x14ac:dyDescent="0.25">
      <c r="A13175" s="71">
        <v>4890</v>
      </c>
      <c r="B13175" s="70" t="s">
        <v>12419</v>
      </c>
      <c r="C13175" s="71" t="s">
        <v>14</v>
      </c>
      <c r="D13175" s="72">
        <v>8.1</v>
      </c>
    </row>
    <row r="13176" spans="1:4" x14ac:dyDescent="0.25">
      <c r="A13176" s="71">
        <v>4888</v>
      </c>
      <c r="B13176" s="70" t="s">
        <v>12420</v>
      </c>
      <c r="C13176" s="71" t="s">
        <v>14</v>
      </c>
      <c r="D13176" s="72">
        <v>4.3099999999999996</v>
      </c>
    </row>
    <row r="13177" spans="1:4" x14ac:dyDescent="0.25">
      <c r="A13177" s="71">
        <v>12411</v>
      </c>
      <c r="B13177" s="70" t="s">
        <v>12421</v>
      </c>
      <c r="C13177" s="71" t="s">
        <v>14</v>
      </c>
      <c r="D13177" s="72">
        <v>43.62</v>
      </c>
    </row>
    <row r="13178" spans="1:4" x14ac:dyDescent="0.25">
      <c r="A13178" s="71">
        <v>4891</v>
      </c>
      <c r="B13178" s="70" t="s">
        <v>12422</v>
      </c>
      <c r="C13178" s="71" t="s">
        <v>14</v>
      </c>
      <c r="D13178" s="72">
        <v>21.81</v>
      </c>
    </row>
    <row r="13179" spans="1:4" x14ac:dyDescent="0.25">
      <c r="A13179" s="71">
        <v>4892</v>
      </c>
      <c r="B13179" s="70" t="s">
        <v>12423</v>
      </c>
      <c r="C13179" s="71" t="s">
        <v>14</v>
      </c>
      <c r="D13179" s="72">
        <v>61.08</v>
      </c>
    </row>
    <row r="13180" spans="1:4" x14ac:dyDescent="0.25">
      <c r="A13180" s="71">
        <v>4889</v>
      </c>
      <c r="B13180" s="70" t="s">
        <v>12424</v>
      </c>
      <c r="C13180" s="71" t="s">
        <v>14</v>
      </c>
      <c r="D13180" s="72">
        <v>5.83</v>
      </c>
    </row>
    <row r="13181" spans="1:4" x14ac:dyDescent="0.25">
      <c r="A13181" s="71">
        <v>12412</v>
      </c>
      <c r="B13181" s="70" t="s">
        <v>12425</v>
      </c>
      <c r="C13181" s="71" t="s">
        <v>14</v>
      </c>
      <c r="D13181" s="72">
        <v>113.53</v>
      </c>
    </row>
    <row r="13182" spans="1:4" x14ac:dyDescent="0.25">
      <c r="A13182" s="71">
        <v>4907</v>
      </c>
      <c r="B13182" s="70" t="s">
        <v>12426</v>
      </c>
      <c r="C13182" s="71" t="s">
        <v>14</v>
      </c>
      <c r="D13182" s="72">
        <v>21.86</v>
      </c>
    </row>
    <row r="13183" spans="1:4" x14ac:dyDescent="0.25">
      <c r="A13183" s="71">
        <v>4902</v>
      </c>
      <c r="B13183" s="70" t="s">
        <v>12427</v>
      </c>
      <c r="C13183" s="71" t="s">
        <v>14</v>
      </c>
      <c r="D13183" s="72">
        <v>56.7</v>
      </c>
    </row>
    <row r="13184" spans="1:4" x14ac:dyDescent="0.25">
      <c r="A13184" s="71">
        <v>4741</v>
      </c>
      <c r="B13184" s="70" t="s">
        <v>12428</v>
      </c>
      <c r="C13184" s="71" t="s">
        <v>42</v>
      </c>
      <c r="D13184" s="72">
        <v>93.4</v>
      </c>
    </row>
    <row r="13185" spans="1:4" x14ac:dyDescent="0.25">
      <c r="A13185" s="71">
        <v>4752</v>
      </c>
      <c r="B13185" s="70" t="s">
        <v>12429</v>
      </c>
      <c r="C13185" s="71" t="s">
        <v>44</v>
      </c>
      <c r="D13185" s="72">
        <v>10.52</v>
      </c>
    </row>
    <row r="13186" spans="1:4" x14ac:dyDescent="0.25">
      <c r="A13186" s="71">
        <v>41091</v>
      </c>
      <c r="B13186" s="70" t="s">
        <v>12430</v>
      </c>
      <c r="C13186" s="71" t="s">
        <v>6388</v>
      </c>
      <c r="D13186" s="72">
        <v>2314.7800000000002</v>
      </c>
    </row>
    <row r="13187" spans="1:4" x14ac:dyDescent="0.25">
      <c r="A13187" s="71">
        <v>13954</v>
      </c>
      <c r="B13187" s="70" t="s">
        <v>12431</v>
      </c>
      <c r="C13187" s="71" t="s">
        <v>14</v>
      </c>
      <c r="D13187" s="72"/>
    </row>
    <row r="13188" spans="1:4" x14ac:dyDescent="0.25">
      <c r="A13188" s="71">
        <v>3411</v>
      </c>
      <c r="B13188" s="70" t="s">
        <v>12432</v>
      </c>
      <c r="C13188" s="71" t="s">
        <v>66</v>
      </c>
      <c r="D13188" s="72"/>
    </row>
    <row r="13189" spans="1:4" x14ac:dyDescent="0.25">
      <c r="A13189" s="71">
        <v>39995</v>
      </c>
      <c r="B13189" s="70" t="s">
        <v>12433</v>
      </c>
      <c r="C13189" s="71" t="s">
        <v>42</v>
      </c>
      <c r="D13189" s="72"/>
    </row>
    <row r="13190" spans="1:4" x14ac:dyDescent="0.25">
      <c r="A13190" s="71">
        <v>11615</v>
      </c>
      <c r="B13190" s="70" t="s">
        <v>12434</v>
      </c>
      <c r="C13190" s="71" t="s">
        <v>37</v>
      </c>
      <c r="D13190" s="72"/>
    </row>
    <row r="13191" spans="1:4" x14ac:dyDescent="0.25">
      <c r="A13191" s="71">
        <v>3408</v>
      </c>
      <c r="B13191" s="70" t="s">
        <v>12435</v>
      </c>
      <c r="C13191" s="71" t="s">
        <v>37</v>
      </c>
      <c r="D13191" s="72"/>
    </row>
    <row r="13192" spans="1:4" x14ac:dyDescent="0.25">
      <c r="A13192" s="71">
        <v>3409</v>
      </c>
      <c r="B13192" s="70" t="s">
        <v>12436</v>
      </c>
      <c r="C13192" s="71" t="s">
        <v>37</v>
      </c>
      <c r="D13192" s="72"/>
    </row>
    <row r="13193" spans="1:4" x14ac:dyDescent="0.25">
      <c r="A13193" s="71">
        <v>11427</v>
      </c>
      <c r="B13193" s="70" t="s">
        <v>12437</v>
      </c>
      <c r="C13193" s="71" t="s">
        <v>66</v>
      </c>
      <c r="D13193" s="72"/>
    </row>
    <row r="13194" spans="1:4" x14ac:dyDescent="0.25">
      <c r="A13194" s="71">
        <v>4491</v>
      </c>
      <c r="B13194" s="70" t="s">
        <v>12438</v>
      </c>
      <c r="C13194" s="71" t="s">
        <v>16</v>
      </c>
      <c r="D13194" s="72">
        <v>6.93</v>
      </c>
    </row>
    <row r="13195" spans="1:4" x14ac:dyDescent="0.25">
      <c r="A13195" s="71">
        <v>2745</v>
      </c>
      <c r="B13195" s="70" t="s">
        <v>12439</v>
      </c>
      <c r="C13195" s="71" t="s">
        <v>16</v>
      </c>
      <c r="D13195" s="72">
        <v>5.63</v>
      </c>
    </row>
    <row r="13196" spans="1:4" x14ac:dyDescent="0.25">
      <c r="A13196" s="71">
        <v>14439</v>
      </c>
      <c r="B13196" s="70" t="s">
        <v>12440</v>
      </c>
      <c r="C13196" s="71" t="s">
        <v>16</v>
      </c>
      <c r="D13196" s="72">
        <v>6.99</v>
      </c>
    </row>
    <row r="13197" spans="1:4" x14ac:dyDescent="0.25">
      <c r="A13197" s="71">
        <v>45238</v>
      </c>
      <c r="B13197" s="70" t="s">
        <v>19711</v>
      </c>
      <c r="C13197" s="71" t="s">
        <v>14</v>
      </c>
      <c r="D13197" s="72">
        <v>20.57</v>
      </c>
    </row>
    <row r="13198" spans="1:4" x14ac:dyDescent="0.25">
      <c r="A13198" s="71">
        <v>44496</v>
      </c>
      <c r="B13198" s="70" t="s">
        <v>19712</v>
      </c>
      <c r="C13198" s="71" t="s">
        <v>14</v>
      </c>
      <c r="D13198" s="72">
        <v>140.63999999999999</v>
      </c>
    </row>
    <row r="13199" spans="1:4" x14ac:dyDescent="0.25">
      <c r="A13199" s="71">
        <v>12362</v>
      </c>
      <c r="B13199" s="70" t="s">
        <v>12441</v>
      </c>
      <c r="C13199" s="71" t="s">
        <v>14</v>
      </c>
      <c r="D13199" s="72">
        <v>25.68</v>
      </c>
    </row>
    <row r="13200" spans="1:4" x14ac:dyDescent="0.25">
      <c r="A13200" s="71">
        <v>421</v>
      </c>
      <c r="B13200" s="70" t="s">
        <v>12442</v>
      </c>
      <c r="C13200" s="71" t="s">
        <v>14</v>
      </c>
      <c r="D13200" s="72"/>
    </row>
    <row r="13201" spans="1:4" x14ac:dyDescent="0.25">
      <c r="A13201" s="71">
        <v>14148</v>
      </c>
      <c r="B13201" s="70" t="s">
        <v>19713</v>
      </c>
      <c r="C13201" s="71" t="s">
        <v>14</v>
      </c>
      <c r="D13201" s="72"/>
    </row>
    <row r="13202" spans="1:4" x14ac:dyDescent="0.25">
      <c r="A13202" s="71">
        <v>4341</v>
      </c>
      <c r="B13202" s="70" t="s">
        <v>12443</v>
      </c>
      <c r="C13202" s="71" t="s">
        <v>14</v>
      </c>
      <c r="D13202" s="72">
        <v>1.17</v>
      </c>
    </row>
    <row r="13203" spans="1:4" x14ac:dyDescent="0.25">
      <c r="A13203" s="71">
        <v>4337</v>
      </c>
      <c r="B13203" s="70" t="s">
        <v>12444</v>
      </c>
      <c r="C13203" s="71" t="s">
        <v>14</v>
      </c>
      <c r="D13203" s="72">
        <v>2.95</v>
      </c>
    </row>
    <row r="13204" spans="1:4" x14ac:dyDescent="0.25">
      <c r="A13204" s="71">
        <v>11971</v>
      </c>
      <c r="B13204" s="70" t="s">
        <v>12445</v>
      </c>
      <c r="C13204" s="71" t="s">
        <v>14</v>
      </c>
      <c r="D13204" s="72">
        <v>4.8899999999999997</v>
      </c>
    </row>
    <row r="13205" spans="1:4" x14ac:dyDescent="0.25">
      <c r="A13205" s="71">
        <v>4339</v>
      </c>
      <c r="B13205" s="70" t="s">
        <v>12446</v>
      </c>
      <c r="C13205" s="71" t="s">
        <v>14</v>
      </c>
      <c r="D13205" s="72">
        <v>0.63</v>
      </c>
    </row>
    <row r="13206" spans="1:4" x14ac:dyDescent="0.25">
      <c r="A13206" s="71">
        <v>39997</v>
      </c>
      <c r="B13206" s="70" t="s">
        <v>12447</v>
      </c>
      <c r="C13206" s="71" t="s">
        <v>14</v>
      </c>
      <c r="D13206" s="72">
        <v>0.35</v>
      </c>
    </row>
    <row r="13207" spans="1:4" x14ac:dyDescent="0.25">
      <c r="A13207" s="71">
        <v>4342</v>
      </c>
      <c r="B13207" s="70" t="s">
        <v>12448</v>
      </c>
      <c r="C13207" s="71" t="s">
        <v>14</v>
      </c>
      <c r="D13207" s="72">
        <v>0.26</v>
      </c>
    </row>
    <row r="13208" spans="1:4" x14ac:dyDescent="0.25">
      <c r="A13208" s="71">
        <v>4330</v>
      </c>
      <c r="B13208" s="70" t="s">
        <v>12449</v>
      </c>
      <c r="C13208" s="71" t="s">
        <v>14</v>
      </c>
      <c r="D13208" s="72">
        <v>0.17</v>
      </c>
    </row>
    <row r="13209" spans="1:4" x14ac:dyDescent="0.25">
      <c r="A13209" s="71">
        <v>4340</v>
      </c>
      <c r="B13209" s="70" t="s">
        <v>12450</v>
      </c>
      <c r="C13209" s="71" t="s">
        <v>14</v>
      </c>
      <c r="D13209" s="72">
        <v>1.36</v>
      </c>
    </row>
    <row r="13210" spans="1:4" x14ac:dyDescent="0.25">
      <c r="A13210" s="71">
        <v>5088</v>
      </c>
      <c r="B13210" s="70" t="s">
        <v>12451</v>
      </c>
      <c r="C13210" s="71" t="s">
        <v>14</v>
      </c>
      <c r="D13210" s="72">
        <v>7.81</v>
      </c>
    </row>
    <row r="13211" spans="1:4" x14ac:dyDescent="0.25">
      <c r="A13211" s="71">
        <v>11154</v>
      </c>
      <c r="B13211" s="70" t="s">
        <v>12452</v>
      </c>
      <c r="C13211" s="71" t="s">
        <v>14</v>
      </c>
      <c r="D13211" s="72">
        <v>1237</v>
      </c>
    </row>
    <row r="13212" spans="1:4" x14ac:dyDescent="0.25">
      <c r="A13212" s="71">
        <v>4989</v>
      </c>
      <c r="B13212" s="70" t="s">
        <v>12453</v>
      </c>
      <c r="C13212" s="71" t="s">
        <v>14</v>
      </c>
      <c r="D13212" s="72">
        <v>417.61</v>
      </c>
    </row>
    <row r="13213" spans="1:4" x14ac:dyDescent="0.25">
      <c r="A13213" s="71">
        <v>4982</v>
      </c>
      <c r="B13213" s="70" t="s">
        <v>12454</v>
      </c>
      <c r="C13213" s="71" t="s">
        <v>14</v>
      </c>
      <c r="D13213" s="72">
        <v>391.7</v>
      </c>
    </row>
    <row r="13214" spans="1:4" x14ac:dyDescent="0.25">
      <c r="A13214" s="71">
        <v>4962</v>
      </c>
      <c r="B13214" s="70" t="s">
        <v>12455</v>
      </c>
      <c r="C13214" s="71" t="s">
        <v>14</v>
      </c>
      <c r="D13214" s="72">
        <v>308.89999999999998</v>
      </c>
    </row>
    <row r="13215" spans="1:4" x14ac:dyDescent="0.25">
      <c r="A13215" s="71">
        <v>4981</v>
      </c>
      <c r="B13215" s="70" t="s">
        <v>12456</v>
      </c>
      <c r="C13215" s="71" t="s">
        <v>14</v>
      </c>
      <c r="D13215" s="72">
        <v>275</v>
      </c>
    </row>
    <row r="13216" spans="1:4" x14ac:dyDescent="0.25">
      <c r="A13216" s="71">
        <v>4964</v>
      </c>
      <c r="B13216" s="70" t="s">
        <v>12457</v>
      </c>
      <c r="C13216" s="71" t="s">
        <v>14</v>
      </c>
      <c r="D13216" s="72">
        <v>348.87</v>
      </c>
    </row>
    <row r="13217" spans="1:4" x14ac:dyDescent="0.25">
      <c r="A13217" s="71">
        <v>4992</v>
      </c>
      <c r="B13217" s="70" t="s">
        <v>12458</v>
      </c>
      <c r="C13217" s="71" t="s">
        <v>14</v>
      </c>
      <c r="D13217" s="72">
        <v>340.78</v>
      </c>
    </row>
    <row r="13218" spans="1:4" x14ac:dyDescent="0.25">
      <c r="A13218" s="71">
        <v>4987</v>
      </c>
      <c r="B13218" s="70" t="s">
        <v>12459</v>
      </c>
      <c r="C13218" s="71" t="s">
        <v>14</v>
      </c>
      <c r="D13218" s="72">
        <v>389.88</v>
      </c>
    </row>
    <row r="13219" spans="1:4" x14ac:dyDescent="0.25">
      <c r="A13219" s="71">
        <v>4930</v>
      </c>
      <c r="B13219" s="70" t="s">
        <v>12460</v>
      </c>
      <c r="C13219" s="71" t="s">
        <v>37</v>
      </c>
      <c r="D13219" s="72">
        <v>523.95000000000005</v>
      </c>
    </row>
    <row r="13220" spans="1:4" x14ac:dyDescent="0.25">
      <c r="A13220" s="71">
        <v>4998</v>
      </c>
      <c r="B13220" s="70" t="s">
        <v>12461</v>
      </c>
      <c r="C13220" s="71" t="s">
        <v>37</v>
      </c>
      <c r="D13220" s="72"/>
    </row>
    <row r="13221" spans="1:4" x14ac:dyDescent="0.25">
      <c r="A13221" s="71">
        <v>39021</v>
      </c>
      <c r="B13221" s="70" t="s">
        <v>12462</v>
      </c>
      <c r="C13221" s="71" t="s">
        <v>14</v>
      </c>
      <c r="D13221" s="72">
        <v>557.09</v>
      </c>
    </row>
    <row r="13222" spans="1:4" x14ac:dyDescent="0.25">
      <c r="A13222" s="71">
        <v>39022</v>
      </c>
      <c r="B13222" s="70" t="s">
        <v>12463</v>
      </c>
      <c r="C13222" s="71" t="s">
        <v>14</v>
      </c>
      <c r="D13222" s="72">
        <v>499</v>
      </c>
    </row>
    <row r="13223" spans="1:4" x14ac:dyDescent="0.25">
      <c r="A13223" s="71">
        <v>39024</v>
      </c>
      <c r="B13223" s="70" t="s">
        <v>12464</v>
      </c>
      <c r="C13223" s="71" t="s">
        <v>14</v>
      </c>
      <c r="D13223" s="72">
        <v>770.89</v>
      </c>
    </row>
    <row r="13224" spans="1:4" x14ac:dyDescent="0.25">
      <c r="A13224" s="71">
        <v>4914</v>
      </c>
      <c r="B13224" s="70" t="s">
        <v>12465</v>
      </c>
      <c r="C13224" s="71" t="s">
        <v>37</v>
      </c>
      <c r="D13224" s="72">
        <v>625.05999999999995</v>
      </c>
    </row>
    <row r="13225" spans="1:4" x14ac:dyDescent="0.25">
      <c r="A13225" s="71">
        <v>4917</v>
      </c>
      <c r="B13225" s="70" t="s">
        <v>12466</v>
      </c>
      <c r="C13225" s="71" t="s">
        <v>37</v>
      </c>
      <c r="D13225" s="72">
        <v>431.67</v>
      </c>
    </row>
    <row r="13226" spans="1:4" x14ac:dyDescent="0.25">
      <c r="A13226" s="71">
        <v>39025</v>
      </c>
      <c r="B13226" s="70" t="s">
        <v>12467</v>
      </c>
      <c r="C13226" s="71" t="s">
        <v>14</v>
      </c>
      <c r="D13226" s="72">
        <v>790.47</v>
      </c>
    </row>
    <row r="13227" spans="1:4" x14ac:dyDescent="0.25">
      <c r="A13227" s="71">
        <v>4922</v>
      </c>
      <c r="B13227" s="70" t="s">
        <v>12468</v>
      </c>
      <c r="C13227" s="71" t="s">
        <v>37</v>
      </c>
      <c r="D13227" s="72">
        <v>400.41</v>
      </c>
    </row>
    <row r="13228" spans="1:4" x14ac:dyDescent="0.25">
      <c r="A13228" s="71">
        <v>4911</v>
      </c>
      <c r="B13228" s="70" t="s">
        <v>12469</v>
      </c>
      <c r="C13228" s="71" t="s">
        <v>37</v>
      </c>
      <c r="D13228" s="72"/>
    </row>
    <row r="13229" spans="1:4" x14ac:dyDescent="0.25">
      <c r="A13229" s="71">
        <v>37518</v>
      </c>
      <c r="B13229" s="70" t="s">
        <v>12470</v>
      </c>
      <c r="C13229" s="71" t="s">
        <v>37</v>
      </c>
      <c r="D13229" s="72"/>
    </row>
    <row r="13230" spans="1:4" x14ac:dyDescent="0.25">
      <c r="A13230" s="71">
        <v>4910</v>
      </c>
      <c r="B13230" s="70" t="s">
        <v>12471</v>
      </c>
      <c r="C13230" s="71" t="s">
        <v>37</v>
      </c>
      <c r="D13230" s="72"/>
    </row>
    <row r="13231" spans="1:4" x14ac:dyDescent="0.25">
      <c r="A13231" s="71">
        <v>4943</v>
      </c>
      <c r="B13231" s="70" t="s">
        <v>12472</v>
      </c>
      <c r="C13231" s="71" t="s">
        <v>37</v>
      </c>
      <c r="D13231" s="72"/>
    </row>
    <row r="13232" spans="1:4" x14ac:dyDescent="0.25">
      <c r="A13232" s="71">
        <v>5002</v>
      </c>
      <c r="B13232" s="70" t="s">
        <v>12473</v>
      </c>
      <c r="C13232" s="71" t="s">
        <v>37</v>
      </c>
      <c r="D13232" s="72"/>
    </row>
    <row r="13233" spans="1:4" x14ac:dyDescent="0.25">
      <c r="A13233" s="71">
        <v>4977</v>
      </c>
      <c r="B13233" s="70" t="s">
        <v>12474</v>
      </c>
      <c r="C13233" s="71" t="s">
        <v>37</v>
      </c>
      <c r="D13233" s="72"/>
    </row>
    <row r="13234" spans="1:4" x14ac:dyDescent="0.25">
      <c r="A13234" s="71">
        <v>11364</v>
      </c>
      <c r="B13234" s="70" t="s">
        <v>12475</v>
      </c>
      <c r="C13234" s="71" t="s">
        <v>14</v>
      </c>
      <c r="D13234" s="72">
        <v>236.25</v>
      </c>
    </row>
    <row r="13235" spans="1:4" x14ac:dyDescent="0.25">
      <c r="A13235" s="71">
        <v>11365</v>
      </c>
      <c r="B13235" s="70" t="s">
        <v>12476</v>
      </c>
      <c r="C13235" s="71" t="s">
        <v>14</v>
      </c>
      <c r="D13235" s="72">
        <v>245.17</v>
      </c>
    </row>
    <row r="13236" spans="1:4" x14ac:dyDescent="0.25">
      <c r="A13236" s="71">
        <v>11366</v>
      </c>
      <c r="B13236" s="70" t="s">
        <v>12477</v>
      </c>
      <c r="C13236" s="71" t="s">
        <v>14</v>
      </c>
      <c r="D13236" s="72">
        <v>260.61</v>
      </c>
    </row>
    <row r="13237" spans="1:4" x14ac:dyDescent="0.25">
      <c r="A13237" s="71">
        <v>43777</v>
      </c>
      <c r="B13237" s="70" t="s">
        <v>12478</v>
      </c>
      <c r="C13237" s="71" t="s">
        <v>14</v>
      </c>
      <c r="D13237" s="72">
        <v>306.13</v>
      </c>
    </row>
    <row r="13238" spans="1:4" x14ac:dyDescent="0.25">
      <c r="A13238" s="71">
        <v>20322</v>
      </c>
      <c r="B13238" s="70" t="s">
        <v>12479</v>
      </c>
      <c r="C13238" s="71" t="s">
        <v>14</v>
      </c>
      <c r="D13238" s="72">
        <v>284.18</v>
      </c>
    </row>
    <row r="13239" spans="1:4" x14ac:dyDescent="0.25">
      <c r="A13239" s="71">
        <v>10553</v>
      </c>
      <c r="B13239" s="70" t="s">
        <v>12480</v>
      </c>
      <c r="C13239" s="71" t="s">
        <v>14</v>
      </c>
      <c r="D13239" s="72">
        <v>258.04000000000002</v>
      </c>
    </row>
    <row r="13240" spans="1:4" x14ac:dyDescent="0.25">
      <c r="A13240" s="71">
        <v>5020</v>
      </c>
      <c r="B13240" s="70" t="s">
        <v>12481</v>
      </c>
      <c r="C13240" s="71" t="s">
        <v>14</v>
      </c>
      <c r="D13240" s="72">
        <v>272.05</v>
      </c>
    </row>
    <row r="13241" spans="1:4" x14ac:dyDescent="0.25">
      <c r="A13241" s="71">
        <v>10554</v>
      </c>
      <c r="B13241" s="70" t="s">
        <v>12482</v>
      </c>
      <c r="C13241" s="71" t="s">
        <v>14</v>
      </c>
      <c r="D13241" s="72">
        <v>260.32</v>
      </c>
    </row>
    <row r="13242" spans="1:4" x14ac:dyDescent="0.25">
      <c r="A13242" s="71">
        <v>10555</v>
      </c>
      <c r="B13242" s="70" t="s">
        <v>12483</v>
      </c>
      <c r="C13242" s="71" t="s">
        <v>14</v>
      </c>
      <c r="D13242" s="72">
        <v>283.89</v>
      </c>
    </row>
    <row r="13243" spans="1:4" x14ac:dyDescent="0.25">
      <c r="A13243" s="71">
        <v>10556</v>
      </c>
      <c r="B13243" s="70" t="s">
        <v>12484</v>
      </c>
      <c r="C13243" s="71" t="s">
        <v>14</v>
      </c>
      <c r="D13243" s="72">
        <v>377.46</v>
      </c>
    </row>
    <row r="13244" spans="1:4" x14ac:dyDescent="0.25">
      <c r="A13244" s="71">
        <v>39502</v>
      </c>
      <c r="B13244" s="70" t="s">
        <v>12485</v>
      </c>
      <c r="C13244" s="71" t="s">
        <v>14</v>
      </c>
      <c r="D13244" s="72">
        <v>530.04</v>
      </c>
    </row>
    <row r="13245" spans="1:4" x14ac:dyDescent="0.25">
      <c r="A13245" s="71">
        <v>39504</v>
      </c>
      <c r="B13245" s="70" t="s">
        <v>12486</v>
      </c>
      <c r="C13245" s="71" t="s">
        <v>14</v>
      </c>
      <c r="D13245" s="72">
        <v>586.13</v>
      </c>
    </row>
    <row r="13246" spans="1:4" x14ac:dyDescent="0.25">
      <c r="A13246" s="71">
        <v>39503</v>
      </c>
      <c r="B13246" s="70" t="s">
        <v>12487</v>
      </c>
      <c r="C13246" s="71" t="s">
        <v>14</v>
      </c>
      <c r="D13246" s="72">
        <v>616.88</v>
      </c>
    </row>
    <row r="13247" spans="1:4" x14ac:dyDescent="0.25">
      <c r="A13247" s="71">
        <v>39505</v>
      </c>
      <c r="B13247" s="70" t="s">
        <v>12488</v>
      </c>
      <c r="C13247" s="71" t="s">
        <v>14</v>
      </c>
      <c r="D13247" s="72">
        <v>664.78</v>
      </c>
    </row>
    <row r="13248" spans="1:4" x14ac:dyDescent="0.25">
      <c r="A13248" s="71">
        <v>5028</v>
      </c>
      <c r="B13248" s="70" t="s">
        <v>12489</v>
      </c>
      <c r="C13248" s="71" t="s">
        <v>37</v>
      </c>
      <c r="D13248" s="72"/>
    </row>
    <row r="13249" spans="1:4" x14ac:dyDescent="0.25">
      <c r="A13249" s="71">
        <v>4969</v>
      </c>
      <c r="B13249" s="70" t="s">
        <v>12490</v>
      </c>
      <c r="C13249" s="71" t="s">
        <v>37</v>
      </c>
      <c r="D13249" s="72"/>
    </row>
    <row r="13250" spans="1:4" x14ac:dyDescent="0.25">
      <c r="A13250" s="71">
        <v>44471</v>
      </c>
      <c r="B13250" s="70" t="s">
        <v>19714</v>
      </c>
      <c r="C13250" s="71" t="s">
        <v>14</v>
      </c>
      <c r="D13250" s="72"/>
    </row>
    <row r="13251" spans="1:4" x14ac:dyDescent="0.25">
      <c r="A13251" s="71">
        <v>4944</v>
      </c>
      <c r="B13251" s="70" t="s">
        <v>19715</v>
      </c>
      <c r="C13251" s="71" t="s">
        <v>37</v>
      </c>
      <c r="D13251" s="72"/>
    </row>
    <row r="13252" spans="1:4" x14ac:dyDescent="0.25">
      <c r="A13252" s="71">
        <v>21102</v>
      </c>
      <c r="B13252" s="70" t="s">
        <v>12491</v>
      </c>
      <c r="C13252" s="71" t="s">
        <v>14</v>
      </c>
      <c r="D13252" s="72">
        <v>30.75</v>
      </c>
    </row>
    <row r="13253" spans="1:4" x14ac:dyDescent="0.25">
      <c r="A13253" s="71">
        <v>21101</v>
      </c>
      <c r="B13253" s="70" t="s">
        <v>12492</v>
      </c>
      <c r="C13253" s="71" t="s">
        <v>14</v>
      </c>
      <c r="D13253" s="72">
        <v>19.739999999999998</v>
      </c>
    </row>
    <row r="13254" spans="1:4" x14ac:dyDescent="0.25">
      <c r="A13254" s="71">
        <v>34713</v>
      </c>
      <c r="B13254" s="70" t="s">
        <v>12493</v>
      </c>
      <c r="C13254" s="71" t="s">
        <v>37</v>
      </c>
      <c r="D13254" s="72">
        <v>426.59</v>
      </c>
    </row>
    <row r="13255" spans="1:4" x14ac:dyDescent="0.25">
      <c r="A13255" s="71">
        <v>37563</v>
      </c>
      <c r="B13255" s="70" t="s">
        <v>12494</v>
      </c>
      <c r="C13255" s="71" t="s">
        <v>37</v>
      </c>
      <c r="D13255" s="72">
        <v>576.53</v>
      </c>
    </row>
    <row r="13256" spans="1:4" x14ac:dyDescent="0.25">
      <c r="A13256" s="71">
        <v>4948</v>
      </c>
      <c r="B13256" s="70" t="s">
        <v>12495</v>
      </c>
      <c r="C13256" s="71" t="s">
        <v>37</v>
      </c>
      <c r="D13256" s="72">
        <v>501.59</v>
      </c>
    </row>
    <row r="13257" spans="1:4" x14ac:dyDescent="0.25">
      <c r="A13257" s="71">
        <v>37561</v>
      </c>
      <c r="B13257" s="70" t="s">
        <v>12496</v>
      </c>
      <c r="C13257" s="71" t="s">
        <v>37</v>
      </c>
      <c r="D13257" s="72">
        <v>467.81</v>
      </c>
    </row>
    <row r="13258" spans="1:4" x14ac:dyDescent="0.25">
      <c r="A13258" s="71">
        <v>37562</v>
      </c>
      <c r="B13258" s="70" t="s">
        <v>12497</v>
      </c>
      <c r="C13258" s="71" t="s">
        <v>37</v>
      </c>
      <c r="D13258" s="72">
        <v>613.35</v>
      </c>
    </row>
    <row r="13259" spans="1:4" x14ac:dyDescent="0.25">
      <c r="A13259" s="71">
        <v>14164</v>
      </c>
      <c r="B13259" s="70" t="s">
        <v>12498</v>
      </c>
      <c r="C13259" s="71" t="s">
        <v>14</v>
      </c>
      <c r="D13259" s="72"/>
    </row>
    <row r="13260" spans="1:4" x14ac:dyDescent="0.25">
      <c r="A13260" s="71">
        <v>14163</v>
      </c>
      <c r="B13260" s="70" t="s">
        <v>12499</v>
      </c>
      <c r="C13260" s="71" t="s">
        <v>14</v>
      </c>
      <c r="D13260" s="72"/>
    </row>
    <row r="13261" spans="1:4" x14ac:dyDescent="0.25">
      <c r="A13261" s="71">
        <v>5051</v>
      </c>
      <c r="B13261" s="70" t="s">
        <v>12500</v>
      </c>
      <c r="C13261" s="71" t="s">
        <v>14</v>
      </c>
      <c r="D13261" s="72"/>
    </row>
    <row r="13262" spans="1:4" x14ac:dyDescent="0.25">
      <c r="A13262" s="71">
        <v>5052</v>
      </c>
      <c r="B13262" s="70" t="s">
        <v>12501</v>
      </c>
      <c r="C13262" s="71" t="s">
        <v>14</v>
      </c>
      <c r="D13262" s="72"/>
    </row>
    <row r="13263" spans="1:4" x14ac:dyDescent="0.25">
      <c r="A13263" s="71">
        <v>14162</v>
      </c>
      <c r="B13263" s="70" t="s">
        <v>12502</v>
      </c>
      <c r="C13263" s="71" t="s">
        <v>14</v>
      </c>
      <c r="D13263" s="72"/>
    </row>
    <row r="13264" spans="1:4" x14ac:dyDescent="0.25">
      <c r="A13264" s="71">
        <v>14166</v>
      </c>
      <c r="B13264" s="70" t="s">
        <v>12503</v>
      </c>
      <c r="C13264" s="71" t="s">
        <v>14</v>
      </c>
      <c r="D13264" s="72"/>
    </row>
    <row r="13265" spans="1:4" x14ac:dyDescent="0.25">
      <c r="A13265" s="71">
        <v>14165</v>
      </c>
      <c r="B13265" s="70" t="s">
        <v>12504</v>
      </c>
      <c r="C13265" s="71" t="s">
        <v>14</v>
      </c>
      <c r="D13265" s="72"/>
    </row>
    <row r="13266" spans="1:4" x14ac:dyDescent="0.25">
      <c r="A13266" s="71">
        <v>5050</v>
      </c>
      <c r="B13266" s="70" t="s">
        <v>12505</v>
      </c>
      <c r="C13266" s="71" t="s">
        <v>14</v>
      </c>
      <c r="D13266" s="72"/>
    </row>
    <row r="13267" spans="1:4" x14ac:dyDescent="0.25">
      <c r="A13267" s="71">
        <v>12366</v>
      </c>
      <c r="B13267" s="70" t="s">
        <v>12506</v>
      </c>
      <c r="C13267" s="71" t="s">
        <v>14</v>
      </c>
      <c r="D13267" s="72">
        <v>1405.64</v>
      </c>
    </row>
    <row r="13268" spans="1:4" x14ac:dyDescent="0.25">
      <c r="A13268" s="71">
        <v>5045</v>
      </c>
      <c r="B13268" s="70" t="s">
        <v>12507</v>
      </c>
      <c r="C13268" s="71" t="s">
        <v>14</v>
      </c>
      <c r="D13268" s="72">
        <v>1941.81</v>
      </c>
    </row>
    <row r="13269" spans="1:4" x14ac:dyDescent="0.25">
      <c r="A13269" s="71">
        <v>5035</v>
      </c>
      <c r="B13269" s="70" t="s">
        <v>12508</v>
      </c>
      <c r="C13269" s="71" t="s">
        <v>14</v>
      </c>
      <c r="D13269" s="72">
        <v>2232.62</v>
      </c>
    </row>
    <row r="13270" spans="1:4" x14ac:dyDescent="0.25">
      <c r="A13270" s="71">
        <v>41180</v>
      </c>
      <c r="B13270" s="70" t="s">
        <v>12509</v>
      </c>
      <c r="C13270" s="71" t="s">
        <v>14</v>
      </c>
      <c r="D13270" s="72">
        <v>5018.8999999999996</v>
      </c>
    </row>
    <row r="13271" spans="1:4" x14ac:dyDescent="0.25">
      <c r="A13271" s="71">
        <v>41181</v>
      </c>
      <c r="B13271" s="70" t="s">
        <v>12510</v>
      </c>
      <c r="C13271" s="71" t="s">
        <v>14</v>
      </c>
      <c r="D13271" s="72">
        <v>6644.87</v>
      </c>
    </row>
    <row r="13272" spans="1:4" x14ac:dyDescent="0.25">
      <c r="A13272" s="71">
        <v>41182</v>
      </c>
      <c r="B13272" s="70" t="s">
        <v>12511</v>
      </c>
      <c r="C13272" s="71" t="s">
        <v>14</v>
      </c>
      <c r="D13272" s="72">
        <v>9532.61</v>
      </c>
    </row>
    <row r="13273" spans="1:4" x14ac:dyDescent="0.25">
      <c r="A13273" s="71">
        <v>41183</v>
      </c>
      <c r="B13273" s="70" t="s">
        <v>12512</v>
      </c>
      <c r="C13273" s="71" t="s">
        <v>14</v>
      </c>
      <c r="D13273" s="72">
        <v>11901.66</v>
      </c>
    </row>
    <row r="13274" spans="1:4" x14ac:dyDescent="0.25">
      <c r="A13274" s="71">
        <v>41184</v>
      </c>
      <c r="B13274" s="70" t="s">
        <v>12513</v>
      </c>
      <c r="C13274" s="71" t="s">
        <v>14</v>
      </c>
      <c r="D13274" s="72">
        <v>18121.009999999998</v>
      </c>
    </row>
    <row r="13275" spans="1:4" x14ac:dyDescent="0.25">
      <c r="A13275" s="71">
        <v>41185</v>
      </c>
      <c r="B13275" s="70" t="s">
        <v>12514</v>
      </c>
      <c r="C13275" s="71" t="s">
        <v>14</v>
      </c>
      <c r="D13275" s="72">
        <v>6720.09</v>
      </c>
    </row>
    <row r="13276" spans="1:4" x14ac:dyDescent="0.25">
      <c r="A13276" s="71">
        <v>41186</v>
      </c>
      <c r="B13276" s="70" t="s">
        <v>12515</v>
      </c>
      <c r="C13276" s="71" t="s">
        <v>14</v>
      </c>
      <c r="D13276" s="72">
        <v>9417.42</v>
      </c>
    </row>
    <row r="13277" spans="1:4" x14ac:dyDescent="0.25">
      <c r="A13277" s="71">
        <v>41187</v>
      </c>
      <c r="B13277" s="70" t="s">
        <v>12516</v>
      </c>
      <c r="C13277" s="71" t="s">
        <v>14</v>
      </c>
      <c r="D13277" s="72">
        <v>12629.54</v>
      </c>
    </row>
    <row r="13278" spans="1:4" x14ac:dyDescent="0.25">
      <c r="A13278" s="71">
        <v>41188</v>
      </c>
      <c r="B13278" s="70" t="s">
        <v>12517</v>
      </c>
      <c r="C13278" s="71" t="s">
        <v>14</v>
      </c>
      <c r="D13278" s="72">
        <v>16150.37</v>
      </c>
    </row>
    <row r="13279" spans="1:4" x14ac:dyDescent="0.25">
      <c r="A13279" s="71">
        <v>5036</v>
      </c>
      <c r="B13279" s="70" t="s">
        <v>12518</v>
      </c>
      <c r="C13279" s="71" t="s">
        <v>14</v>
      </c>
      <c r="D13279" s="72">
        <v>3425.25</v>
      </c>
    </row>
    <row r="13280" spans="1:4" x14ac:dyDescent="0.25">
      <c r="A13280" s="71">
        <v>41189</v>
      </c>
      <c r="B13280" s="70" t="s">
        <v>12519</v>
      </c>
      <c r="C13280" s="71" t="s">
        <v>14</v>
      </c>
      <c r="D13280" s="72">
        <v>20762.990000000002</v>
      </c>
    </row>
    <row r="13281" spans="1:4" x14ac:dyDescent="0.25">
      <c r="A13281" s="71">
        <v>41190</v>
      </c>
      <c r="B13281" s="70" t="s">
        <v>12520</v>
      </c>
      <c r="C13281" s="71" t="s">
        <v>14</v>
      </c>
      <c r="D13281" s="72">
        <v>7220.64</v>
      </c>
    </row>
    <row r="13282" spans="1:4" x14ac:dyDescent="0.25">
      <c r="A13282" s="71">
        <v>41191</v>
      </c>
      <c r="B13282" s="70" t="s">
        <v>12521</v>
      </c>
      <c r="C13282" s="71" t="s">
        <v>14</v>
      </c>
      <c r="D13282" s="72">
        <v>11072.58</v>
      </c>
    </row>
    <row r="13283" spans="1:4" x14ac:dyDescent="0.25">
      <c r="A13283" s="71">
        <v>41192</v>
      </c>
      <c r="B13283" s="70" t="s">
        <v>12522</v>
      </c>
      <c r="C13283" s="71" t="s">
        <v>14</v>
      </c>
      <c r="D13283" s="72">
        <v>11543.08</v>
      </c>
    </row>
    <row r="13284" spans="1:4" x14ac:dyDescent="0.25">
      <c r="A13284" s="71">
        <v>41193</v>
      </c>
      <c r="B13284" s="70" t="s">
        <v>12523</v>
      </c>
      <c r="C13284" s="71" t="s">
        <v>14</v>
      </c>
      <c r="D13284" s="72">
        <v>18861.009999999998</v>
      </c>
    </row>
    <row r="13285" spans="1:4" x14ac:dyDescent="0.25">
      <c r="A13285" s="71">
        <v>41194</v>
      </c>
      <c r="B13285" s="70" t="s">
        <v>12524</v>
      </c>
      <c r="C13285" s="71" t="s">
        <v>14</v>
      </c>
      <c r="D13285" s="72">
        <v>22505.46</v>
      </c>
    </row>
    <row r="13286" spans="1:4" x14ac:dyDescent="0.25">
      <c r="A13286" s="71">
        <v>5044</v>
      </c>
      <c r="B13286" s="70" t="s">
        <v>12525</v>
      </c>
      <c r="C13286" s="71" t="s">
        <v>14</v>
      </c>
      <c r="D13286" s="72">
        <v>1211.02</v>
      </c>
    </row>
    <row r="13287" spans="1:4" x14ac:dyDescent="0.25">
      <c r="A13287" s="71">
        <v>5059</v>
      </c>
      <c r="B13287" s="70" t="s">
        <v>12526</v>
      </c>
      <c r="C13287" s="71" t="s">
        <v>14</v>
      </c>
      <c r="D13287" s="72">
        <v>1448.24</v>
      </c>
    </row>
    <row r="13288" spans="1:4" x14ac:dyDescent="0.25">
      <c r="A13288" s="71">
        <v>41201</v>
      </c>
      <c r="B13288" s="70" t="s">
        <v>12527</v>
      </c>
      <c r="C13288" s="71" t="s">
        <v>14</v>
      </c>
      <c r="D13288" s="72">
        <v>2939.07</v>
      </c>
    </row>
    <row r="13289" spans="1:4" x14ac:dyDescent="0.25">
      <c r="A13289" s="71">
        <v>41199</v>
      </c>
      <c r="B13289" s="70" t="s">
        <v>12528</v>
      </c>
      <c r="C13289" s="71" t="s">
        <v>14</v>
      </c>
      <c r="D13289" s="72">
        <v>944.44</v>
      </c>
    </row>
    <row r="13290" spans="1:4" x14ac:dyDescent="0.25">
      <c r="A13290" s="71">
        <v>5057</v>
      </c>
      <c r="B13290" s="70" t="s">
        <v>12529</v>
      </c>
      <c r="C13290" s="71" t="s">
        <v>14</v>
      </c>
      <c r="D13290" s="72">
        <v>1278.5899999999999</v>
      </c>
    </row>
    <row r="13291" spans="1:4" x14ac:dyDescent="0.25">
      <c r="A13291" s="71">
        <v>41200</v>
      </c>
      <c r="B13291" s="70" t="s">
        <v>12530</v>
      </c>
      <c r="C13291" s="71" t="s">
        <v>14</v>
      </c>
      <c r="D13291" s="72">
        <v>1838.2</v>
      </c>
    </row>
    <row r="13292" spans="1:4" x14ac:dyDescent="0.25">
      <c r="A13292" s="71">
        <v>41205</v>
      </c>
      <c r="B13292" s="70" t="s">
        <v>12531</v>
      </c>
      <c r="C13292" s="71" t="s">
        <v>14</v>
      </c>
      <c r="D13292" s="72">
        <v>3406.15</v>
      </c>
    </row>
    <row r="13293" spans="1:4" x14ac:dyDescent="0.25">
      <c r="A13293" s="71">
        <v>41202</v>
      </c>
      <c r="B13293" s="70" t="s">
        <v>12532</v>
      </c>
      <c r="C13293" s="71" t="s">
        <v>14</v>
      </c>
      <c r="D13293" s="72">
        <v>993.94</v>
      </c>
    </row>
    <row r="13294" spans="1:4" x14ac:dyDescent="0.25">
      <c r="A13294" s="71">
        <v>41206</v>
      </c>
      <c r="B13294" s="70" t="s">
        <v>12533</v>
      </c>
      <c r="C13294" s="71" t="s">
        <v>14</v>
      </c>
      <c r="D13294" s="72">
        <v>4490.87</v>
      </c>
    </row>
    <row r="13295" spans="1:4" x14ac:dyDescent="0.25">
      <c r="A13295" s="71">
        <v>12372</v>
      </c>
      <c r="B13295" s="70" t="s">
        <v>12534</v>
      </c>
      <c r="C13295" s="71" t="s">
        <v>14</v>
      </c>
      <c r="D13295" s="72">
        <v>1043.6400000000001</v>
      </c>
    </row>
    <row r="13296" spans="1:4" x14ac:dyDescent="0.25">
      <c r="A13296" s="71">
        <v>41207</v>
      </c>
      <c r="B13296" s="70" t="s">
        <v>12535</v>
      </c>
      <c r="C13296" s="71" t="s">
        <v>14</v>
      </c>
      <c r="D13296" s="72">
        <v>6045.6</v>
      </c>
    </row>
    <row r="13297" spans="1:4" x14ac:dyDescent="0.25">
      <c r="A13297" s="71">
        <v>41203</v>
      </c>
      <c r="B13297" s="70" t="s">
        <v>12536</v>
      </c>
      <c r="C13297" s="71" t="s">
        <v>14</v>
      </c>
      <c r="D13297" s="72">
        <v>1592.18</v>
      </c>
    </row>
    <row r="13298" spans="1:4" x14ac:dyDescent="0.25">
      <c r="A13298" s="71">
        <v>41204</v>
      </c>
      <c r="B13298" s="70" t="s">
        <v>12537</v>
      </c>
      <c r="C13298" s="71" t="s">
        <v>14</v>
      </c>
      <c r="D13298" s="72">
        <v>2250.94</v>
      </c>
    </row>
    <row r="13299" spans="1:4" x14ac:dyDescent="0.25">
      <c r="A13299" s="71">
        <v>41210</v>
      </c>
      <c r="B13299" s="70" t="s">
        <v>12538</v>
      </c>
      <c r="C13299" s="71" t="s">
        <v>14</v>
      </c>
      <c r="D13299" s="72">
        <v>3760.14</v>
      </c>
    </row>
    <row r="13300" spans="1:4" x14ac:dyDescent="0.25">
      <c r="A13300" s="71">
        <v>41208</v>
      </c>
      <c r="B13300" s="70" t="s">
        <v>12539</v>
      </c>
      <c r="C13300" s="71" t="s">
        <v>14</v>
      </c>
      <c r="D13300" s="72">
        <v>1316.26</v>
      </c>
    </row>
    <row r="13301" spans="1:4" x14ac:dyDescent="0.25">
      <c r="A13301" s="71">
        <v>41211</v>
      </c>
      <c r="B13301" s="70" t="s">
        <v>12540</v>
      </c>
      <c r="C13301" s="71" t="s">
        <v>14</v>
      </c>
      <c r="D13301" s="72">
        <v>5297.97</v>
      </c>
    </row>
    <row r="13302" spans="1:4" x14ac:dyDescent="0.25">
      <c r="A13302" s="71">
        <v>13339</v>
      </c>
      <c r="B13302" s="70" t="s">
        <v>12541</v>
      </c>
      <c r="C13302" s="71" t="s">
        <v>14</v>
      </c>
      <c r="D13302" s="72">
        <v>1783.86</v>
      </c>
    </row>
    <row r="13303" spans="1:4" x14ac:dyDescent="0.25">
      <c r="A13303" s="71">
        <v>41213</v>
      </c>
      <c r="B13303" s="70" t="s">
        <v>12542</v>
      </c>
      <c r="C13303" s="71" t="s">
        <v>14</v>
      </c>
      <c r="D13303" s="72">
        <v>10981.4</v>
      </c>
    </row>
    <row r="13304" spans="1:4" x14ac:dyDescent="0.25">
      <c r="A13304" s="71">
        <v>41209</v>
      </c>
      <c r="B13304" s="70" t="s">
        <v>12543</v>
      </c>
      <c r="C13304" s="71" t="s">
        <v>14</v>
      </c>
      <c r="D13304" s="72">
        <v>2454.37</v>
      </c>
    </row>
    <row r="13305" spans="1:4" x14ac:dyDescent="0.25">
      <c r="A13305" s="71">
        <v>41216</v>
      </c>
      <c r="B13305" s="70" t="s">
        <v>12544</v>
      </c>
      <c r="C13305" s="71" t="s">
        <v>14</v>
      </c>
      <c r="D13305" s="72">
        <v>4597.3500000000004</v>
      </c>
    </row>
    <row r="13306" spans="1:4" x14ac:dyDescent="0.25">
      <c r="A13306" s="71">
        <v>41217</v>
      </c>
      <c r="B13306" s="70" t="s">
        <v>12545</v>
      </c>
      <c r="C13306" s="71" t="s">
        <v>14</v>
      </c>
      <c r="D13306" s="72">
        <v>7371.19</v>
      </c>
    </row>
    <row r="13307" spans="1:4" x14ac:dyDescent="0.25">
      <c r="A13307" s="71">
        <v>41218</v>
      </c>
      <c r="B13307" s="70" t="s">
        <v>12546</v>
      </c>
      <c r="C13307" s="71" t="s">
        <v>14</v>
      </c>
      <c r="D13307" s="72">
        <v>9884.99</v>
      </c>
    </row>
    <row r="13308" spans="1:4" x14ac:dyDescent="0.25">
      <c r="A13308" s="71">
        <v>41214</v>
      </c>
      <c r="B13308" s="70" t="s">
        <v>12547</v>
      </c>
      <c r="C13308" s="71" t="s">
        <v>14</v>
      </c>
      <c r="D13308" s="72">
        <v>2084.23</v>
      </c>
    </row>
    <row r="13309" spans="1:4" x14ac:dyDescent="0.25">
      <c r="A13309" s="71">
        <v>41215</v>
      </c>
      <c r="B13309" s="70" t="s">
        <v>12548</v>
      </c>
      <c r="C13309" s="71" t="s">
        <v>14</v>
      </c>
      <c r="D13309" s="72">
        <v>3138.1</v>
      </c>
    </row>
    <row r="13310" spans="1:4" x14ac:dyDescent="0.25">
      <c r="A13310" s="71">
        <v>41221</v>
      </c>
      <c r="B13310" s="70" t="s">
        <v>12549</v>
      </c>
      <c r="C13310" s="71" t="s">
        <v>14</v>
      </c>
      <c r="D13310" s="72">
        <v>9086.4</v>
      </c>
    </row>
    <row r="13311" spans="1:4" x14ac:dyDescent="0.25">
      <c r="A13311" s="71">
        <v>41222</v>
      </c>
      <c r="B13311" s="70" t="s">
        <v>12550</v>
      </c>
      <c r="C13311" s="71" t="s">
        <v>14</v>
      </c>
      <c r="D13311" s="72">
        <v>13002.75</v>
      </c>
    </row>
    <row r="13312" spans="1:4" x14ac:dyDescent="0.25">
      <c r="A13312" s="71">
        <v>41195</v>
      </c>
      <c r="B13312" s="70" t="s">
        <v>12551</v>
      </c>
      <c r="C13312" s="71" t="s">
        <v>14</v>
      </c>
      <c r="D13312" s="72">
        <v>668.3</v>
      </c>
    </row>
    <row r="13313" spans="1:4" x14ac:dyDescent="0.25">
      <c r="A13313" s="71">
        <v>41198</v>
      </c>
      <c r="B13313" s="70" t="s">
        <v>12552</v>
      </c>
      <c r="C13313" s="71" t="s">
        <v>14</v>
      </c>
      <c r="D13313" s="72">
        <v>2611.5700000000002</v>
      </c>
    </row>
    <row r="13314" spans="1:4" x14ac:dyDescent="0.25">
      <c r="A13314" s="71">
        <v>41196</v>
      </c>
      <c r="B13314" s="70" t="s">
        <v>12553</v>
      </c>
      <c r="C13314" s="71" t="s">
        <v>14</v>
      </c>
      <c r="D13314" s="72">
        <v>828.4</v>
      </c>
    </row>
    <row r="13315" spans="1:4" x14ac:dyDescent="0.25">
      <c r="A13315" s="71">
        <v>5033</v>
      </c>
      <c r="B13315" s="70" t="s">
        <v>12554</v>
      </c>
      <c r="C13315" s="71" t="s">
        <v>14</v>
      </c>
      <c r="D13315" s="72">
        <v>1087.6500000000001</v>
      </c>
    </row>
    <row r="13316" spans="1:4" x14ac:dyDescent="0.25">
      <c r="A13316" s="71">
        <v>41197</v>
      </c>
      <c r="B13316" s="70" t="s">
        <v>12555</v>
      </c>
      <c r="C13316" s="71" t="s">
        <v>14</v>
      </c>
      <c r="D13316" s="72">
        <v>1615.56</v>
      </c>
    </row>
    <row r="13317" spans="1:4" x14ac:dyDescent="0.25">
      <c r="A13317" s="71">
        <v>12388</v>
      </c>
      <c r="B13317" s="70" t="s">
        <v>12556</v>
      </c>
      <c r="C13317" s="71" t="s">
        <v>14</v>
      </c>
      <c r="D13317" s="72"/>
    </row>
    <row r="13318" spans="1:4" x14ac:dyDescent="0.25">
      <c r="A13318" s="71">
        <v>2731</v>
      </c>
      <c r="B13318" s="70" t="s">
        <v>12557</v>
      </c>
      <c r="C13318" s="71" t="s">
        <v>16</v>
      </c>
      <c r="D13318" s="72">
        <v>160.88</v>
      </c>
    </row>
    <row r="13319" spans="1:4" x14ac:dyDescent="0.25">
      <c r="A13319" s="71">
        <v>41457</v>
      </c>
      <c r="B13319" s="70" t="s">
        <v>12558</v>
      </c>
      <c r="C13319" s="71" t="s">
        <v>14</v>
      </c>
      <c r="D13319" s="72">
        <v>1765.25</v>
      </c>
    </row>
    <row r="13320" spans="1:4" x14ac:dyDescent="0.25">
      <c r="A13320" s="71">
        <v>41458</v>
      </c>
      <c r="B13320" s="70" t="s">
        <v>12559</v>
      </c>
      <c r="C13320" s="71" t="s">
        <v>14</v>
      </c>
      <c r="D13320" s="72">
        <v>2464.37</v>
      </c>
    </row>
    <row r="13321" spans="1:4" x14ac:dyDescent="0.25">
      <c r="A13321" s="71">
        <v>41459</v>
      </c>
      <c r="B13321" s="70" t="s">
        <v>12560</v>
      </c>
      <c r="C13321" s="71" t="s">
        <v>14</v>
      </c>
      <c r="D13321" s="72">
        <v>3437.61</v>
      </c>
    </row>
    <row r="13322" spans="1:4" x14ac:dyDescent="0.25">
      <c r="A13322" s="71">
        <v>41461</v>
      </c>
      <c r="B13322" s="70" t="s">
        <v>12561</v>
      </c>
      <c r="C13322" s="71" t="s">
        <v>14</v>
      </c>
      <c r="D13322" s="72">
        <v>4687.01</v>
      </c>
    </row>
    <row r="13323" spans="1:4" x14ac:dyDescent="0.25">
      <c r="A13323" s="71">
        <v>44537</v>
      </c>
      <c r="B13323" s="70" t="s">
        <v>19716</v>
      </c>
      <c r="C13323" s="71" t="s">
        <v>8465</v>
      </c>
      <c r="D13323" s="72">
        <v>353.57</v>
      </c>
    </row>
    <row r="13324" spans="1:4" x14ac:dyDescent="0.25">
      <c r="A13324" s="71">
        <v>11844</v>
      </c>
      <c r="B13324" s="70" t="s">
        <v>12562</v>
      </c>
      <c r="C13324" s="71" t="s">
        <v>16</v>
      </c>
      <c r="D13324" s="72">
        <v>54.6</v>
      </c>
    </row>
    <row r="13325" spans="1:4" x14ac:dyDescent="0.25">
      <c r="A13325" s="71">
        <v>4465</v>
      </c>
      <c r="B13325" s="70" t="s">
        <v>12563</v>
      </c>
      <c r="C13325" s="71" t="s">
        <v>16</v>
      </c>
      <c r="D13325" s="72">
        <v>45.38</v>
      </c>
    </row>
    <row r="13326" spans="1:4" x14ac:dyDescent="0.25">
      <c r="A13326" s="71">
        <v>35273</v>
      </c>
      <c r="B13326" s="70" t="s">
        <v>12564</v>
      </c>
      <c r="C13326" s="71" t="s">
        <v>16</v>
      </c>
      <c r="D13326" s="72">
        <v>54.42</v>
      </c>
    </row>
    <row r="13327" spans="1:4" x14ac:dyDescent="0.25">
      <c r="A13327" s="71">
        <v>4470</v>
      </c>
      <c r="B13327" s="70" t="s">
        <v>12565</v>
      </c>
      <c r="C13327" s="71" t="s">
        <v>16</v>
      </c>
      <c r="D13327" s="72">
        <v>125.59</v>
      </c>
    </row>
    <row r="13328" spans="1:4" x14ac:dyDescent="0.25">
      <c r="A13328" s="71">
        <v>20204</v>
      </c>
      <c r="B13328" s="70" t="s">
        <v>12566</v>
      </c>
      <c r="C13328" s="71" t="s">
        <v>16</v>
      </c>
      <c r="D13328" s="72">
        <v>83.72</v>
      </c>
    </row>
    <row r="13329" spans="1:4" x14ac:dyDescent="0.25">
      <c r="A13329" s="71">
        <v>20208</v>
      </c>
      <c r="B13329" s="70" t="s">
        <v>12567</v>
      </c>
      <c r="C13329" s="71" t="s">
        <v>16</v>
      </c>
      <c r="D13329" s="72">
        <v>113.03</v>
      </c>
    </row>
    <row r="13330" spans="1:4" x14ac:dyDescent="0.25">
      <c r="A13330" s="71">
        <v>4437</v>
      </c>
      <c r="B13330" s="70" t="s">
        <v>12568</v>
      </c>
      <c r="C13330" s="71" t="s">
        <v>16</v>
      </c>
      <c r="D13330" s="72">
        <v>94.19</v>
      </c>
    </row>
    <row r="13331" spans="1:4" x14ac:dyDescent="0.25">
      <c r="A13331" s="71">
        <v>14580</v>
      </c>
      <c r="B13331" s="70" t="s">
        <v>12569</v>
      </c>
      <c r="C13331" s="71" t="s">
        <v>16</v>
      </c>
      <c r="D13331" s="72">
        <v>94.19</v>
      </c>
    </row>
    <row r="13332" spans="1:4" x14ac:dyDescent="0.25">
      <c r="A13332" s="71">
        <v>5065</v>
      </c>
      <c r="B13332" s="70" t="s">
        <v>12570</v>
      </c>
      <c r="C13332" s="71" t="s">
        <v>66</v>
      </c>
      <c r="D13332" s="72">
        <v>38.51</v>
      </c>
    </row>
    <row r="13333" spans="1:4" x14ac:dyDescent="0.25">
      <c r="A13333" s="71">
        <v>5072</v>
      </c>
      <c r="B13333" s="70" t="s">
        <v>12571</v>
      </c>
      <c r="C13333" s="71" t="s">
        <v>66</v>
      </c>
      <c r="D13333" s="72">
        <v>35.619999999999997</v>
      </c>
    </row>
    <row r="13334" spans="1:4" x14ac:dyDescent="0.25">
      <c r="A13334" s="71">
        <v>5066</v>
      </c>
      <c r="B13334" s="70" t="s">
        <v>12572</v>
      </c>
      <c r="C13334" s="71" t="s">
        <v>66</v>
      </c>
      <c r="D13334" s="72">
        <v>26.67</v>
      </c>
    </row>
    <row r="13335" spans="1:4" x14ac:dyDescent="0.25">
      <c r="A13335" s="71">
        <v>5063</v>
      </c>
      <c r="B13335" s="70" t="s">
        <v>12573</v>
      </c>
      <c r="C13335" s="71" t="s">
        <v>66</v>
      </c>
      <c r="D13335" s="72">
        <v>24.15</v>
      </c>
    </row>
    <row r="13336" spans="1:4" x14ac:dyDescent="0.25">
      <c r="A13336" s="71">
        <v>20247</v>
      </c>
      <c r="B13336" s="70" t="s">
        <v>12574</v>
      </c>
      <c r="C13336" s="71" t="s">
        <v>66</v>
      </c>
      <c r="D13336" s="72">
        <v>22.41</v>
      </c>
    </row>
    <row r="13337" spans="1:4" x14ac:dyDescent="0.25">
      <c r="A13337" s="71">
        <v>5074</v>
      </c>
      <c r="B13337" s="70" t="s">
        <v>12575</v>
      </c>
      <c r="C13337" s="71" t="s">
        <v>66</v>
      </c>
      <c r="D13337" s="72">
        <v>22.68</v>
      </c>
    </row>
    <row r="13338" spans="1:4" x14ac:dyDescent="0.25">
      <c r="A13338" s="71">
        <v>5067</v>
      </c>
      <c r="B13338" s="70" t="s">
        <v>12576</v>
      </c>
      <c r="C13338" s="71" t="s">
        <v>66</v>
      </c>
      <c r="D13338" s="72">
        <v>21.57</v>
      </c>
    </row>
    <row r="13339" spans="1:4" x14ac:dyDescent="0.25">
      <c r="A13339" s="71">
        <v>5078</v>
      </c>
      <c r="B13339" s="70" t="s">
        <v>12577</v>
      </c>
      <c r="C13339" s="71" t="s">
        <v>66</v>
      </c>
      <c r="D13339" s="72">
        <v>21.33</v>
      </c>
    </row>
    <row r="13340" spans="1:4" x14ac:dyDescent="0.25">
      <c r="A13340" s="71">
        <v>5068</v>
      </c>
      <c r="B13340" s="70" t="s">
        <v>12578</v>
      </c>
      <c r="C13340" s="71" t="s">
        <v>66</v>
      </c>
      <c r="D13340" s="72">
        <v>20.239999999999998</v>
      </c>
    </row>
    <row r="13341" spans="1:4" x14ac:dyDescent="0.25">
      <c r="A13341" s="71">
        <v>5073</v>
      </c>
      <c r="B13341" s="70" t="s">
        <v>12579</v>
      </c>
      <c r="C13341" s="71" t="s">
        <v>66</v>
      </c>
      <c r="D13341" s="72">
        <v>20.63</v>
      </c>
    </row>
    <row r="13342" spans="1:4" x14ac:dyDescent="0.25">
      <c r="A13342" s="71">
        <v>5069</v>
      </c>
      <c r="B13342" s="70" t="s">
        <v>12580</v>
      </c>
      <c r="C13342" s="71" t="s">
        <v>66</v>
      </c>
      <c r="D13342" s="72">
        <v>20.63</v>
      </c>
    </row>
    <row r="13343" spans="1:4" x14ac:dyDescent="0.25">
      <c r="A13343" s="71">
        <v>5070</v>
      </c>
      <c r="B13343" s="70" t="s">
        <v>12581</v>
      </c>
      <c r="C13343" s="71" t="s">
        <v>66</v>
      </c>
      <c r="D13343" s="72">
        <v>20.86</v>
      </c>
    </row>
    <row r="13344" spans="1:4" x14ac:dyDescent="0.25">
      <c r="A13344" s="71">
        <v>5071</v>
      </c>
      <c r="B13344" s="70" t="s">
        <v>12582</v>
      </c>
      <c r="C13344" s="71" t="s">
        <v>66</v>
      </c>
      <c r="D13344" s="72">
        <v>20.239999999999998</v>
      </c>
    </row>
    <row r="13345" spans="1:4" x14ac:dyDescent="0.25">
      <c r="A13345" s="71">
        <v>5061</v>
      </c>
      <c r="B13345" s="70" t="s">
        <v>12583</v>
      </c>
      <c r="C13345" s="71" t="s">
        <v>66</v>
      </c>
      <c r="D13345" s="72">
        <v>19.899999999999999</v>
      </c>
    </row>
    <row r="13346" spans="1:4" x14ac:dyDescent="0.25">
      <c r="A13346" s="71">
        <v>5075</v>
      </c>
      <c r="B13346" s="70" t="s">
        <v>12584</v>
      </c>
      <c r="C13346" s="71" t="s">
        <v>66</v>
      </c>
      <c r="D13346" s="72">
        <v>20.239999999999998</v>
      </c>
    </row>
    <row r="13347" spans="1:4" x14ac:dyDescent="0.25">
      <c r="A13347" s="71">
        <v>5062</v>
      </c>
      <c r="B13347" s="70" t="s">
        <v>12585</v>
      </c>
      <c r="C13347" s="71" t="s">
        <v>66</v>
      </c>
      <c r="D13347" s="72">
        <v>20.51</v>
      </c>
    </row>
    <row r="13348" spans="1:4" x14ac:dyDescent="0.25">
      <c r="A13348" s="71">
        <v>39027</v>
      </c>
      <c r="B13348" s="70" t="s">
        <v>19717</v>
      </c>
      <c r="C13348" s="71" t="s">
        <v>66</v>
      </c>
      <c r="D13348" s="72">
        <v>20.22</v>
      </c>
    </row>
    <row r="13349" spans="1:4" x14ac:dyDescent="0.25">
      <c r="A13349" s="71">
        <v>40568</v>
      </c>
      <c r="B13349" s="70" t="s">
        <v>12586</v>
      </c>
      <c r="C13349" s="71" t="s">
        <v>66</v>
      </c>
      <c r="D13349" s="72">
        <v>20.39</v>
      </c>
    </row>
    <row r="13350" spans="1:4" x14ac:dyDescent="0.25">
      <c r="A13350" s="71">
        <v>40304</v>
      </c>
      <c r="B13350" s="70" t="s">
        <v>12587</v>
      </c>
      <c r="C13350" s="71" t="s">
        <v>66</v>
      </c>
      <c r="D13350" s="72">
        <v>24.98</v>
      </c>
    </row>
    <row r="13351" spans="1:4" x14ac:dyDescent="0.25">
      <c r="A13351" s="71">
        <v>39026</v>
      </c>
      <c r="B13351" s="70" t="s">
        <v>12588</v>
      </c>
      <c r="C13351" s="71" t="s">
        <v>66</v>
      </c>
      <c r="D13351" s="72">
        <v>22.76</v>
      </c>
    </row>
    <row r="13352" spans="1:4" x14ac:dyDescent="0.25">
      <c r="A13352" s="71">
        <v>42431</v>
      </c>
      <c r="B13352" s="70" t="s">
        <v>12589</v>
      </c>
      <c r="C13352" s="71" t="s">
        <v>14</v>
      </c>
      <c r="D13352" s="72"/>
    </row>
    <row r="13353" spans="1:4" x14ac:dyDescent="0.25">
      <c r="A13353" s="71">
        <v>44074</v>
      </c>
      <c r="B13353" s="70" t="s">
        <v>12590</v>
      </c>
      <c r="C13353" s="71" t="s">
        <v>198</v>
      </c>
      <c r="D13353" s="72">
        <v>564.76</v>
      </c>
    </row>
    <row r="13354" spans="1:4" x14ac:dyDescent="0.25">
      <c r="A13354" s="71">
        <v>44072</v>
      </c>
      <c r="B13354" s="70" t="s">
        <v>12591</v>
      </c>
      <c r="C13354" s="71" t="s">
        <v>198</v>
      </c>
      <c r="D13354" s="72">
        <v>119.1</v>
      </c>
    </row>
    <row r="13355" spans="1:4" x14ac:dyDescent="0.25">
      <c r="A13355" s="71">
        <v>511</v>
      </c>
      <c r="B13355" s="70" t="s">
        <v>12592</v>
      </c>
      <c r="C13355" s="71" t="s">
        <v>198</v>
      </c>
      <c r="D13355" s="72"/>
    </row>
    <row r="13356" spans="1:4" x14ac:dyDescent="0.25">
      <c r="A13356" s="71">
        <v>37540</v>
      </c>
      <c r="B13356" s="70" t="s">
        <v>12593</v>
      </c>
      <c r="C13356" s="71" t="s">
        <v>14</v>
      </c>
      <c r="D13356" s="72">
        <v>78102.740000000005</v>
      </c>
    </row>
    <row r="13357" spans="1:4" x14ac:dyDescent="0.25">
      <c r="A13357" s="71">
        <v>37548</v>
      </c>
      <c r="B13357" s="70" t="s">
        <v>12594</v>
      </c>
      <c r="C13357" s="71" t="s">
        <v>14</v>
      </c>
      <c r="D13357" s="72">
        <v>103524.78</v>
      </c>
    </row>
    <row r="13358" spans="1:4" x14ac:dyDescent="0.25">
      <c r="A13358" s="71">
        <v>39828</v>
      </c>
      <c r="B13358" s="70" t="s">
        <v>12595</v>
      </c>
      <c r="C13358" s="71" t="s">
        <v>14</v>
      </c>
      <c r="D13358" s="72">
        <v>621.04999999999995</v>
      </c>
    </row>
    <row r="13359" spans="1:4" x14ac:dyDescent="0.25">
      <c r="A13359" s="71">
        <v>38392</v>
      </c>
      <c r="B13359" s="70" t="s">
        <v>12596</v>
      </c>
      <c r="C13359" s="71" t="s">
        <v>14</v>
      </c>
      <c r="D13359" s="72">
        <v>82.76</v>
      </c>
    </row>
    <row r="13360" spans="1:4" x14ac:dyDescent="0.25">
      <c r="A13360" s="71">
        <v>11735</v>
      </c>
      <c r="B13360" s="70" t="s">
        <v>12597</v>
      </c>
      <c r="C13360" s="71" t="s">
        <v>14</v>
      </c>
      <c r="D13360" s="72">
        <v>9.23</v>
      </c>
    </row>
    <row r="13361" spans="1:4" x14ac:dyDescent="0.25">
      <c r="A13361" s="71">
        <v>11737</v>
      </c>
      <c r="B13361" s="70" t="s">
        <v>12598</v>
      </c>
      <c r="C13361" s="71" t="s">
        <v>14</v>
      </c>
      <c r="D13361" s="72">
        <v>13.09</v>
      </c>
    </row>
    <row r="13362" spans="1:4" x14ac:dyDescent="0.25">
      <c r="A13362" s="71">
        <v>11738</v>
      </c>
      <c r="B13362" s="70" t="s">
        <v>12599</v>
      </c>
      <c r="C13362" s="71" t="s">
        <v>14</v>
      </c>
      <c r="D13362" s="72">
        <v>16.5</v>
      </c>
    </row>
    <row r="13363" spans="1:4" x14ac:dyDescent="0.25">
      <c r="A13363" s="71">
        <v>36143</v>
      </c>
      <c r="B13363" s="70" t="s">
        <v>12600</v>
      </c>
      <c r="C13363" s="71" t="s">
        <v>14</v>
      </c>
      <c r="D13363" s="72">
        <v>93.2</v>
      </c>
    </row>
    <row r="13364" spans="1:4" x14ac:dyDescent="0.25">
      <c r="A13364" s="71">
        <v>36142</v>
      </c>
      <c r="B13364" s="70" t="s">
        <v>12601</v>
      </c>
      <c r="C13364" s="71" t="s">
        <v>14</v>
      </c>
      <c r="D13364" s="72">
        <v>2.2999999999999998</v>
      </c>
    </row>
    <row r="13365" spans="1:4" x14ac:dyDescent="0.25">
      <c r="A13365" s="71">
        <v>45227</v>
      </c>
      <c r="B13365" s="70" t="s">
        <v>19718</v>
      </c>
      <c r="C13365" s="71" t="s">
        <v>14</v>
      </c>
      <c r="D13365" s="72">
        <v>888.1</v>
      </c>
    </row>
    <row r="13366" spans="1:4" x14ac:dyDescent="0.25">
      <c r="A13366" s="71">
        <v>45209</v>
      </c>
      <c r="B13366" s="70" t="s">
        <v>19719</v>
      </c>
      <c r="C13366" s="71" t="s">
        <v>14</v>
      </c>
      <c r="D13366" s="72">
        <v>38.9</v>
      </c>
    </row>
    <row r="13367" spans="1:4" x14ac:dyDescent="0.25">
      <c r="A13367" s="71">
        <v>36146</v>
      </c>
      <c r="B13367" s="70" t="s">
        <v>12602</v>
      </c>
      <c r="C13367" s="71" t="s">
        <v>14</v>
      </c>
      <c r="D13367" s="72">
        <v>246.62</v>
      </c>
    </row>
    <row r="13368" spans="1:4" x14ac:dyDescent="0.25">
      <c r="A13368" s="71">
        <v>39015</v>
      </c>
      <c r="B13368" s="70" t="s">
        <v>12603</v>
      </c>
      <c r="C13368" s="71" t="s">
        <v>14</v>
      </c>
      <c r="D13368" s="72"/>
    </row>
    <row r="13369" spans="1:4" x14ac:dyDescent="0.25">
      <c r="A13369" s="71">
        <v>38377</v>
      </c>
      <c r="B13369" s="70" t="s">
        <v>12604</v>
      </c>
      <c r="C13369" s="71" t="s">
        <v>14</v>
      </c>
      <c r="D13369" s="72">
        <v>25.05</v>
      </c>
    </row>
    <row r="13370" spans="1:4" x14ac:dyDescent="0.25">
      <c r="A13370" s="71">
        <v>38376</v>
      </c>
      <c r="B13370" s="70" t="s">
        <v>12605</v>
      </c>
      <c r="C13370" s="71" t="s">
        <v>14</v>
      </c>
      <c r="D13370" s="72">
        <v>28.98</v>
      </c>
    </row>
    <row r="13371" spans="1:4" x14ac:dyDescent="0.25">
      <c r="A13371" s="71">
        <v>38116</v>
      </c>
      <c r="B13371" s="70" t="s">
        <v>12606</v>
      </c>
      <c r="C13371" s="71" t="s">
        <v>14</v>
      </c>
      <c r="D13371" s="72">
        <v>5.01</v>
      </c>
    </row>
    <row r="13372" spans="1:4" x14ac:dyDescent="0.25">
      <c r="A13372" s="71">
        <v>38066</v>
      </c>
      <c r="B13372" s="70" t="s">
        <v>12607</v>
      </c>
      <c r="C13372" s="71" t="s">
        <v>14</v>
      </c>
      <c r="D13372" s="72">
        <v>8.27</v>
      </c>
    </row>
    <row r="13373" spans="1:4" x14ac:dyDescent="0.25">
      <c r="A13373" s="71">
        <v>38117</v>
      </c>
      <c r="B13373" s="70" t="s">
        <v>12608</v>
      </c>
      <c r="C13373" s="71" t="s">
        <v>14</v>
      </c>
      <c r="D13373" s="72">
        <v>8.5299999999999994</v>
      </c>
    </row>
    <row r="13374" spans="1:4" x14ac:dyDescent="0.25">
      <c r="A13374" s="71">
        <v>38067</v>
      </c>
      <c r="B13374" s="70" t="s">
        <v>12609</v>
      </c>
      <c r="C13374" s="71" t="s">
        <v>14</v>
      </c>
      <c r="D13374" s="72">
        <v>11.65</v>
      </c>
    </row>
    <row r="13375" spans="1:4" x14ac:dyDescent="0.25">
      <c r="A13375" s="71">
        <v>44313</v>
      </c>
      <c r="B13375" s="70" t="s">
        <v>12610</v>
      </c>
      <c r="C13375" s="71" t="s">
        <v>14</v>
      </c>
      <c r="D13375" s="72">
        <v>987.88</v>
      </c>
    </row>
    <row r="13376" spans="1:4" x14ac:dyDescent="0.25">
      <c r="A13376" s="71">
        <v>11522</v>
      </c>
      <c r="B13376" s="70" t="s">
        <v>12611</v>
      </c>
      <c r="C13376" s="71" t="s">
        <v>14</v>
      </c>
      <c r="D13376" s="72">
        <v>15.13</v>
      </c>
    </row>
    <row r="13377" spans="1:4" x14ac:dyDescent="0.25">
      <c r="A13377" s="71">
        <v>43600</v>
      </c>
      <c r="B13377" s="70" t="s">
        <v>12612</v>
      </c>
      <c r="C13377" s="71" t="s">
        <v>14</v>
      </c>
      <c r="D13377" s="72">
        <v>60.65</v>
      </c>
    </row>
    <row r="13378" spans="1:4" x14ac:dyDescent="0.25">
      <c r="A13378" s="71">
        <v>5080</v>
      </c>
      <c r="B13378" s="70" t="s">
        <v>12613</v>
      </c>
      <c r="C13378" s="71" t="s">
        <v>14</v>
      </c>
      <c r="D13378" s="72">
        <v>23.65</v>
      </c>
    </row>
    <row r="13379" spans="1:4" x14ac:dyDescent="0.25">
      <c r="A13379" s="71">
        <v>38168</v>
      </c>
      <c r="B13379" s="70" t="s">
        <v>12614</v>
      </c>
      <c r="C13379" s="71" t="s">
        <v>14</v>
      </c>
      <c r="D13379" s="72">
        <v>165.13</v>
      </c>
    </row>
    <row r="13380" spans="1:4" x14ac:dyDescent="0.25">
      <c r="A13380" s="71">
        <v>43601</v>
      </c>
      <c r="B13380" s="70" t="s">
        <v>12615</v>
      </c>
      <c r="C13380" s="71" t="s">
        <v>14</v>
      </c>
      <c r="D13380" s="72">
        <v>82.56</v>
      </c>
    </row>
    <row r="13381" spans="1:4" x14ac:dyDescent="0.25">
      <c r="A13381" s="71">
        <v>13393</v>
      </c>
      <c r="B13381" s="70" t="s">
        <v>12616</v>
      </c>
      <c r="C13381" s="71" t="s">
        <v>14</v>
      </c>
      <c r="D13381" s="72"/>
    </row>
    <row r="13382" spans="1:4" x14ac:dyDescent="0.25">
      <c r="A13382" s="71">
        <v>13395</v>
      </c>
      <c r="B13382" s="70" t="s">
        <v>12617</v>
      </c>
      <c r="C13382" s="71" t="s">
        <v>14</v>
      </c>
      <c r="D13382" s="72"/>
    </row>
    <row r="13383" spans="1:4" x14ac:dyDescent="0.25">
      <c r="A13383" s="71">
        <v>12039</v>
      </c>
      <c r="B13383" s="70" t="s">
        <v>12618</v>
      </c>
      <c r="C13383" s="71" t="s">
        <v>14</v>
      </c>
      <c r="D13383" s="72"/>
    </row>
    <row r="13384" spans="1:4" x14ac:dyDescent="0.25">
      <c r="A13384" s="71">
        <v>13396</v>
      </c>
      <c r="B13384" s="70" t="s">
        <v>12619</v>
      </c>
      <c r="C13384" s="71" t="s">
        <v>14</v>
      </c>
      <c r="D13384" s="72"/>
    </row>
    <row r="13385" spans="1:4" x14ac:dyDescent="0.25">
      <c r="A13385" s="71">
        <v>12041</v>
      </c>
      <c r="B13385" s="70" t="s">
        <v>12620</v>
      </c>
      <c r="C13385" s="71" t="s">
        <v>14</v>
      </c>
      <c r="D13385" s="72"/>
    </row>
    <row r="13386" spans="1:4" x14ac:dyDescent="0.25">
      <c r="A13386" s="71">
        <v>12043</v>
      </c>
      <c r="B13386" s="70" t="s">
        <v>12621</v>
      </c>
      <c r="C13386" s="71" t="s">
        <v>14</v>
      </c>
      <c r="D13386" s="72"/>
    </row>
    <row r="13387" spans="1:4" x14ac:dyDescent="0.25">
      <c r="A13387" s="71">
        <v>39762</v>
      </c>
      <c r="B13387" s="70" t="s">
        <v>12622</v>
      </c>
      <c r="C13387" s="71" t="s">
        <v>14</v>
      </c>
      <c r="D13387" s="72"/>
    </row>
    <row r="13388" spans="1:4" x14ac:dyDescent="0.25">
      <c r="A13388" s="71">
        <v>12042</v>
      </c>
      <c r="B13388" s="70" t="s">
        <v>12623</v>
      </c>
      <c r="C13388" s="71" t="s">
        <v>14</v>
      </c>
      <c r="D13388" s="72"/>
    </row>
    <row r="13389" spans="1:4" x14ac:dyDescent="0.25">
      <c r="A13389" s="71">
        <v>39763</v>
      </c>
      <c r="B13389" s="70" t="s">
        <v>12624</v>
      </c>
      <c r="C13389" s="71" t="s">
        <v>14</v>
      </c>
      <c r="D13389" s="72"/>
    </row>
    <row r="13390" spans="1:4" x14ac:dyDescent="0.25">
      <c r="A13390" s="71">
        <v>39760</v>
      </c>
      <c r="B13390" s="70" t="s">
        <v>12625</v>
      </c>
      <c r="C13390" s="71" t="s">
        <v>14</v>
      </c>
      <c r="D13390" s="72"/>
    </row>
    <row r="13391" spans="1:4" x14ac:dyDescent="0.25">
      <c r="A13391" s="71">
        <v>39756</v>
      </c>
      <c r="B13391" s="70" t="s">
        <v>12626</v>
      </c>
      <c r="C13391" s="71" t="s">
        <v>14</v>
      </c>
      <c r="D13391" s="72"/>
    </row>
    <row r="13392" spans="1:4" x14ac:dyDescent="0.25">
      <c r="A13392" s="71">
        <v>12038</v>
      </c>
      <c r="B13392" s="70" t="s">
        <v>12627</v>
      </c>
      <c r="C13392" s="71" t="s">
        <v>14</v>
      </c>
      <c r="D13392" s="72"/>
    </row>
    <row r="13393" spans="1:4" x14ac:dyDescent="0.25">
      <c r="A13393" s="71">
        <v>39757</v>
      </c>
      <c r="B13393" s="70" t="s">
        <v>12628</v>
      </c>
      <c r="C13393" s="71" t="s">
        <v>14</v>
      </c>
      <c r="D13393" s="72"/>
    </row>
    <row r="13394" spans="1:4" x14ac:dyDescent="0.25">
      <c r="A13394" s="71">
        <v>39758</v>
      </c>
      <c r="B13394" s="70" t="s">
        <v>12629</v>
      </c>
      <c r="C13394" s="71" t="s">
        <v>14</v>
      </c>
      <c r="D13394" s="72"/>
    </row>
    <row r="13395" spans="1:4" x14ac:dyDescent="0.25">
      <c r="A13395" s="71">
        <v>39759</v>
      </c>
      <c r="B13395" s="70" t="s">
        <v>12630</v>
      </c>
      <c r="C13395" s="71" t="s">
        <v>14</v>
      </c>
      <c r="D13395" s="72"/>
    </row>
    <row r="13396" spans="1:4" x14ac:dyDescent="0.25">
      <c r="A13396" s="71">
        <v>39761</v>
      </c>
      <c r="B13396" s="70" t="s">
        <v>12631</v>
      </c>
      <c r="C13396" s="71" t="s">
        <v>14</v>
      </c>
      <c r="D13396" s="72"/>
    </row>
    <row r="13397" spans="1:4" x14ac:dyDescent="0.25">
      <c r="A13397" s="71">
        <v>39805</v>
      </c>
      <c r="B13397" s="70" t="s">
        <v>12632</v>
      </c>
      <c r="C13397" s="71" t="s">
        <v>14</v>
      </c>
      <c r="D13397" s="72">
        <v>138.15</v>
      </c>
    </row>
    <row r="13398" spans="1:4" x14ac:dyDescent="0.25">
      <c r="A13398" s="71">
        <v>39806</v>
      </c>
      <c r="B13398" s="70" t="s">
        <v>12633</v>
      </c>
      <c r="C13398" s="71" t="s">
        <v>14</v>
      </c>
      <c r="D13398" s="72">
        <v>255.96</v>
      </c>
    </row>
    <row r="13399" spans="1:4" x14ac:dyDescent="0.25">
      <c r="A13399" s="71">
        <v>39807</v>
      </c>
      <c r="B13399" s="70" t="s">
        <v>12634</v>
      </c>
      <c r="C13399" s="71" t="s">
        <v>14</v>
      </c>
      <c r="D13399" s="72">
        <v>554.73</v>
      </c>
    </row>
    <row r="13400" spans="1:4" x14ac:dyDescent="0.25">
      <c r="A13400" s="71">
        <v>43100</v>
      </c>
      <c r="B13400" s="70" t="s">
        <v>12635</v>
      </c>
      <c r="C13400" s="71" t="s">
        <v>14</v>
      </c>
      <c r="D13400" s="72">
        <v>433.68</v>
      </c>
    </row>
    <row r="13401" spans="1:4" x14ac:dyDescent="0.25">
      <c r="A13401" s="71">
        <v>39804</v>
      </c>
      <c r="B13401" s="70" t="s">
        <v>12636</v>
      </c>
      <c r="C13401" s="71" t="s">
        <v>14</v>
      </c>
      <c r="D13401" s="72">
        <v>81.12</v>
      </c>
    </row>
    <row r="13402" spans="1:4" x14ac:dyDescent="0.25">
      <c r="A13402" s="71">
        <v>39796</v>
      </c>
      <c r="B13402" s="70" t="s">
        <v>12637</v>
      </c>
      <c r="C13402" s="71" t="s">
        <v>14</v>
      </c>
      <c r="D13402" s="72">
        <v>84.02</v>
      </c>
    </row>
    <row r="13403" spans="1:4" x14ac:dyDescent="0.25">
      <c r="A13403" s="71">
        <v>39797</v>
      </c>
      <c r="B13403" s="70" t="s">
        <v>12638</v>
      </c>
      <c r="C13403" s="71" t="s">
        <v>14</v>
      </c>
      <c r="D13403" s="72">
        <v>131.9</v>
      </c>
    </row>
    <row r="13404" spans="1:4" x14ac:dyDescent="0.25">
      <c r="A13404" s="71">
        <v>39798</v>
      </c>
      <c r="B13404" s="70" t="s">
        <v>12639</v>
      </c>
      <c r="C13404" s="71" t="s">
        <v>14</v>
      </c>
      <c r="D13404" s="72">
        <v>226.25</v>
      </c>
    </row>
    <row r="13405" spans="1:4" x14ac:dyDescent="0.25">
      <c r="A13405" s="71">
        <v>39794</v>
      </c>
      <c r="B13405" s="70" t="s">
        <v>12640</v>
      </c>
      <c r="C13405" s="71" t="s">
        <v>14</v>
      </c>
      <c r="D13405" s="72">
        <v>35.659999999999997</v>
      </c>
    </row>
    <row r="13406" spans="1:4" x14ac:dyDescent="0.25">
      <c r="A13406" s="71">
        <v>39795</v>
      </c>
      <c r="B13406" s="70" t="s">
        <v>12641</v>
      </c>
      <c r="C13406" s="71" t="s">
        <v>14</v>
      </c>
      <c r="D13406" s="72">
        <v>56.34</v>
      </c>
    </row>
    <row r="13407" spans="1:4" x14ac:dyDescent="0.25">
      <c r="A13407" s="71">
        <v>39801</v>
      </c>
      <c r="B13407" s="70" t="s">
        <v>12642</v>
      </c>
      <c r="C13407" s="71" t="s">
        <v>14</v>
      </c>
      <c r="D13407" s="72">
        <v>118.98</v>
      </c>
    </row>
    <row r="13408" spans="1:4" x14ac:dyDescent="0.25">
      <c r="A13408" s="71">
        <v>39802</v>
      </c>
      <c r="B13408" s="70" t="s">
        <v>12643</v>
      </c>
      <c r="C13408" s="71" t="s">
        <v>14</v>
      </c>
      <c r="D13408" s="72">
        <v>174.41</v>
      </c>
    </row>
    <row r="13409" spans="1:4" x14ac:dyDescent="0.25">
      <c r="A13409" s="71">
        <v>39803</v>
      </c>
      <c r="B13409" s="70" t="s">
        <v>12644</v>
      </c>
      <c r="C13409" s="71" t="s">
        <v>14</v>
      </c>
      <c r="D13409" s="72">
        <v>243.3</v>
      </c>
    </row>
    <row r="13410" spans="1:4" x14ac:dyDescent="0.25">
      <c r="A13410" s="71">
        <v>39799</v>
      </c>
      <c r="B13410" s="70" t="s">
        <v>12645</v>
      </c>
      <c r="C13410" s="71" t="s">
        <v>14</v>
      </c>
      <c r="D13410" s="72">
        <v>41.57</v>
      </c>
    </row>
    <row r="13411" spans="1:4" x14ac:dyDescent="0.25">
      <c r="A13411" s="71">
        <v>39800</v>
      </c>
      <c r="B13411" s="70" t="s">
        <v>12646</v>
      </c>
      <c r="C13411" s="71" t="s">
        <v>14</v>
      </c>
      <c r="D13411" s="72">
        <v>70.819999999999993</v>
      </c>
    </row>
    <row r="13412" spans="1:4" x14ac:dyDescent="0.25">
      <c r="A13412" s="71">
        <v>43837</v>
      </c>
      <c r="B13412" s="70" t="s">
        <v>12647</v>
      </c>
      <c r="C13412" s="71" t="s">
        <v>14</v>
      </c>
      <c r="D13412" s="72"/>
    </row>
    <row r="13413" spans="1:4" x14ac:dyDescent="0.25">
      <c r="A13413" s="71">
        <v>43836</v>
      </c>
      <c r="B13413" s="70" t="s">
        <v>12648</v>
      </c>
      <c r="C13413" s="71" t="s">
        <v>14</v>
      </c>
      <c r="D13413" s="72"/>
    </row>
    <row r="13414" spans="1:4" x14ac:dyDescent="0.25">
      <c r="A13414" s="71">
        <v>21059</v>
      </c>
      <c r="B13414" s="70" t="s">
        <v>12649</v>
      </c>
      <c r="C13414" s="71" t="s">
        <v>14</v>
      </c>
      <c r="D13414" s="72"/>
    </row>
    <row r="13415" spans="1:4" x14ac:dyDescent="0.25">
      <c r="A13415" s="71">
        <v>11234</v>
      </c>
      <c r="B13415" s="70" t="s">
        <v>12650</v>
      </c>
      <c r="C13415" s="71" t="s">
        <v>14</v>
      </c>
      <c r="D13415" s="72"/>
    </row>
    <row r="13416" spans="1:4" x14ac:dyDescent="0.25">
      <c r="A13416" s="71">
        <v>21060</v>
      </c>
      <c r="B13416" s="70" t="s">
        <v>12651</v>
      </c>
      <c r="C13416" s="71" t="s">
        <v>14</v>
      </c>
      <c r="D13416" s="72"/>
    </row>
    <row r="13417" spans="1:4" x14ac:dyDescent="0.25">
      <c r="A13417" s="71">
        <v>21061</v>
      </c>
      <c r="B13417" s="70" t="s">
        <v>12652</v>
      </c>
      <c r="C13417" s="71" t="s">
        <v>14</v>
      </c>
      <c r="D13417" s="72"/>
    </row>
    <row r="13418" spans="1:4" x14ac:dyDescent="0.25">
      <c r="A13418" s="71">
        <v>21062</v>
      </c>
      <c r="B13418" s="70" t="s">
        <v>12653</v>
      </c>
      <c r="C13418" s="71" t="s">
        <v>14</v>
      </c>
      <c r="D13418" s="72"/>
    </row>
    <row r="13419" spans="1:4" x14ac:dyDescent="0.25">
      <c r="A13419" s="71">
        <v>11708</v>
      </c>
      <c r="B13419" s="70" t="s">
        <v>12654</v>
      </c>
      <c r="C13419" s="71" t="s">
        <v>14</v>
      </c>
      <c r="D13419" s="72"/>
    </row>
    <row r="13420" spans="1:4" x14ac:dyDescent="0.25">
      <c r="A13420" s="71">
        <v>11709</v>
      </c>
      <c r="B13420" s="70" t="s">
        <v>12655</v>
      </c>
      <c r="C13420" s="71" t="s">
        <v>14</v>
      </c>
      <c r="D13420" s="72"/>
    </row>
    <row r="13421" spans="1:4" x14ac:dyDescent="0.25">
      <c r="A13421" s="71">
        <v>11710</v>
      </c>
      <c r="B13421" s="70" t="s">
        <v>12656</v>
      </c>
      <c r="C13421" s="71" t="s">
        <v>14</v>
      </c>
      <c r="D13421" s="72"/>
    </row>
    <row r="13422" spans="1:4" x14ac:dyDescent="0.25">
      <c r="A13422" s="71">
        <v>11707</v>
      </c>
      <c r="B13422" s="70" t="s">
        <v>12657</v>
      </c>
      <c r="C13422" s="71" t="s">
        <v>14</v>
      </c>
      <c r="D13422" s="72"/>
    </row>
    <row r="13423" spans="1:4" x14ac:dyDescent="0.25">
      <c r="A13423" s="71">
        <v>5102</v>
      </c>
      <c r="B13423" s="70" t="s">
        <v>12658</v>
      </c>
      <c r="C13423" s="71" t="s">
        <v>14</v>
      </c>
      <c r="D13423" s="72">
        <v>12.97</v>
      </c>
    </row>
    <row r="13424" spans="1:4" x14ac:dyDescent="0.25">
      <c r="A13424" s="71">
        <v>11711</v>
      </c>
      <c r="B13424" s="70" t="s">
        <v>12659</v>
      </c>
      <c r="C13424" s="71" t="s">
        <v>14</v>
      </c>
      <c r="D13424" s="72">
        <v>10.8</v>
      </c>
    </row>
    <row r="13425" spans="1:4" x14ac:dyDescent="0.25">
      <c r="A13425" s="71">
        <v>11739</v>
      </c>
      <c r="B13425" s="70" t="s">
        <v>12660</v>
      </c>
      <c r="C13425" s="71" t="s">
        <v>14</v>
      </c>
      <c r="D13425" s="72">
        <v>9.24</v>
      </c>
    </row>
    <row r="13426" spans="1:4" x14ac:dyDescent="0.25">
      <c r="A13426" s="71">
        <v>11741</v>
      </c>
      <c r="B13426" s="70" t="s">
        <v>12661</v>
      </c>
      <c r="C13426" s="71" t="s">
        <v>14</v>
      </c>
      <c r="D13426" s="72">
        <v>11.77</v>
      </c>
    </row>
    <row r="13427" spans="1:4" x14ac:dyDescent="0.25">
      <c r="A13427" s="71">
        <v>11745</v>
      </c>
      <c r="B13427" s="70" t="s">
        <v>12662</v>
      </c>
      <c r="C13427" s="71" t="s">
        <v>14</v>
      </c>
      <c r="D13427" s="72">
        <v>15.51</v>
      </c>
    </row>
    <row r="13428" spans="1:4" x14ac:dyDescent="0.25">
      <c r="A13428" s="71">
        <v>11743</v>
      </c>
      <c r="B13428" s="70" t="s">
        <v>12663</v>
      </c>
      <c r="C13428" s="71" t="s">
        <v>14</v>
      </c>
      <c r="D13428" s="72">
        <v>9.8800000000000008</v>
      </c>
    </row>
    <row r="13429" spans="1:4" x14ac:dyDescent="0.25">
      <c r="A13429" s="71">
        <v>5104</v>
      </c>
      <c r="B13429" s="70" t="s">
        <v>12664</v>
      </c>
      <c r="C13429" s="71" t="s">
        <v>66</v>
      </c>
      <c r="D13429" s="72">
        <v>128.27000000000001</v>
      </c>
    </row>
    <row r="13430" spans="1:4" x14ac:dyDescent="0.25">
      <c r="A13430" s="71">
        <v>44530</v>
      </c>
      <c r="B13430" s="70" t="s">
        <v>12665</v>
      </c>
      <c r="C13430" s="71" t="s">
        <v>14</v>
      </c>
      <c r="D13430" s="72">
        <v>54.36</v>
      </c>
    </row>
    <row r="13431" spans="1:4" x14ac:dyDescent="0.25">
      <c r="A13431" s="71">
        <v>2710</v>
      </c>
      <c r="B13431" s="70" t="s">
        <v>12666</v>
      </c>
      <c r="C13431" s="71" t="s">
        <v>14</v>
      </c>
      <c r="D13431" s="72">
        <v>46.91</v>
      </c>
    </row>
    <row r="13432" spans="1:4" x14ac:dyDescent="0.25">
      <c r="A13432" s="71">
        <v>14575</v>
      </c>
      <c r="B13432" s="70" t="s">
        <v>12667</v>
      </c>
      <c r="C13432" s="71" t="s">
        <v>14</v>
      </c>
      <c r="D13432" s="72"/>
    </row>
    <row r="13433" spans="1:4" x14ac:dyDescent="0.25">
      <c r="A13433" s="71">
        <v>20043</v>
      </c>
      <c r="B13433" s="70" t="s">
        <v>12668</v>
      </c>
      <c r="C13433" s="71" t="s">
        <v>14</v>
      </c>
      <c r="D13433" s="72">
        <v>9.2100000000000009</v>
      </c>
    </row>
    <row r="13434" spans="1:4" x14ac:dyDescent="0.25">
      <c r="A13434" s="71">
        <v>20044</v>
      </c>
      <c r="B13434" s="70" t="s">
        <v>12669</v>
      </c>
      <c r="C13434" s="71" t="s">
        <v>14</v>
      </c>
      <c r="D13434" s="72">
        <v>10.67</v>
      </c>
    </row>
    <row r="13435" spans="1:4" x14ac:dyDescent="0.25">
      <c r="A13435" s="71">
        <v>20042</v>
      </c>
      <c r="B13435" s="70" t="s">
        <v>12670</v>
      </c>
      <c r="C13435" s="71" t="s">
        <v>14</v>
      </c>
      <c r="D13435" s="72">
        <v>7.99</v>
      </c>
    </row>
    <row r="13436" spans="1:4" x14ac:dyDescent="0.25">
      <c r="A13436" s="71">
        <v>20046</v>
      </c>
      <c r="B13436" s="70" t="s">
        <v>12671</v>
      </c>
      <c r="C13436" s="71" t="s">
        <v>14</v>
      </c>
      <c r="D13436" s="72">
        <v>18.899999999999999</v>
      </c>
    </row>
    <row r="13437" spans="1:4" x14ac:dyDescent="0.25">
      <c r="A13437" s="71">
        <v>20047</v>
      </c>
      <c r="B13437" s="70" t="s">
        <v>12672</v>
      </c>
      <c r="C13437" s="71" t="s">
        <v>14</v>
      </c>
      <c r="D13437" s="72">
        <v>56.68</v>
      </c>
    </row>
    <row r="13438" spans="1:4" x14ac:dyDescent="0.25">
      <c r="A13438" s="71">
        <v>20045</v>
      </c>
      <c r="B13438" s="70" t="s">
        <v>12673</v>
      </c>
      <c r="C13438" s="71" t="s">
        <v>14</v>
      </c>
      <c r="D13438" s="72">
        <v>9.56</v>
      </c>
    </row>
    <row r="13439" spans="1:4" x14ac:dyDescent="0.25">
      <c r="A13439" s="71">
        <v>20972</v>
      </c>
      <c r="B13439" s="70" t="s">
        <v>12674</v>
      </c>
      <c r="C13439" s="71" t="s">
        <v>14</v>
      </c>
      <c r="D13439" s="72">
        <v>132.13999999999999</v>
      </c>
    </row>
    <row r="13440" spans="1:4" x14ac:dyDescent="0.25">
      <c r="A13440" s="71">
        <v>11321</v>
      </c>
      <c r="B13440" s="70" t="s">
        <v>12675</v>
      </c>
      <c r="C13440" s="71" t="s">
        <v>14</v>
      </c>
      <c r="D13440" s="72">
        <v>24.47</v>
      </c>
    </row>
    <row r="13441" spans="1:4" x14ac:dyDescent="0.25">
      <c r="A13441" s="71">
        <v>11323</v>
      </c>
      <c r="B13441" s="70" t="s">
        <v>12676</v>
      </c>
      <c r="C13441" s="71" t="s">
        <v>14</v>
      </c>
      <c r="D13441" s="72">
        <v>28.14</v>
      </c>
    </row>
    <row r="13442" spans="1:4" x14ac:dyDescent="0.25">
      <c r="A13442" s="71">
        <v>20327</v>
      </c>
      <c r="B13442" s="70" t="s">
        <v>12677</v>
      </c>
      <c r="C13442" s="71" t="s">
        <v>14</v>
      </c>
      <c r="D13442" s="72">
        <v>15.97</v>
      </c>
    </row>
    <row r="13443" spans="1:4" x14ac:dyDescent="0.25">
      <c r="A13443" s="71">
        <v>6034</v>
      </c>
      <c r="B13443" s="70" t="s">
        <v>12678</v>
      </c>
      <c r="C13443" s="71" t="s">
        <v>14</v>
      </c>
      <c r="D13443" s="72">
        <v>10.85</v>
      </c>
    </row>
    <row r="13444" spans="1:4" x14ac:dyDescent="0.25">
      <c r="A13444" s="71">
        <v>6036</v>
      </c>
      <c r="B13444" s="70" t="s">
        <v>12679</v>
      </c>
      <c r="C13444" s="71" t="s">
        <v>14</v>
      </c>
      <c r="D13444" s="72">
        <v>14.77</v>
      </c>
    </row>
    <row r="13445" spans="1:4" x14ac:dyDescent="0.25">
      <c r="A13445" s="71">
        <v>6031</v>
      </c>
      <c r="B13445" s="70" t="s">
        <v>12680</v>
      </c>
      <c r="C13445" s="71" t="s">
        <v>14</v>
      </c>
      <c r="D13445" s="72">
        <v>17.36</v>
      </c>
    </row>
    <row r="13446" spans="1:4" x14ac:dyDescent="0.25">
      <c r="A13446" s="71">
        <v>6029</v>
      </c>
      <c r="B13446" s="70" t="s">
        <v>12681</v>
      </c>
      <c r="C13446" s="71" t="s">
        <v>14</v>
      </c>
      <c r="D13446" s="72">
        <v>17.54</v>
      </c>
    </row>
    <row r="13447" spans="1:4" x14ac:dyDescent="0.25">
      <c r="A13447" s="71">
        <v>6033</v>
      </c>
      <c r="B13447" s="70" t="s">
        <v>12682</v>
      </c>
      <c r="C13447" s="71" t="s">
        <v>14</v>
      </c>
      <c r="D13447" s="72">
        <v>23.12</v>
      </c>
    </row>
    <row r="13448" spans="1:4" x14ac:dyDescent="0.25">
      <c r="A13448" s="71">
        <v>11672</v>
      </c>
      <c r="B13448" s="70" t="s">
        <v>12683</v>
      </c>
      <c r="C13448" s="71" t="s">
        <v>14</v>
      </c>
      <c r="D13448" s="72">
        <v>50.3</v>
      </c>
    </row>
    <row r="13449" spans="1:4" x14ac:dyDescent="0.25">
      <c r="A13449" s="71">
        <v>11669</v>
      </c>
      <c r="B13449" s="70" t="s">
        <v>12684</v>
      </c>
      <c r="C13449" s="71" t="s">
        <v>14</v>
      </c>
      <c r="D13449" s="72">
        <v>47.9</v>
      </c>
    </row>
    <row r="13450" spans="1:4" x14ac:dyDescent="0.25">
      <c r="A13450" s="71">
        <v>20055</v>
      </c>
      <c r="B13450" s="70" t="s">
        <v>12685</v>
      </c>
      <c r="C13450" s="71" t="s">
        <v>14</v>
      </c>
      <c r="D13450" s="72">
        <v>35.869999999999997</v>
      </c>
    </row>
    <row r="13451" spans="1:4" x14ac:dyDescent="0.25">
      <c r="A13451" s="71">
        <v>11670</v>
      </c>
      <c r="B13451" s="70" t="s">
        <v>12686</v>
      </c>
      <c r="C13451" s="71" t="s">
        <v>14</v>
      </c>
      <c r="D13451" s="72">
        <v>18.350000000000001</v>
      </c>
    </row>
    <row r="13452" spans="1:4" x14ac:dyDescent="0.25">
      <c r="A13452" s="71">
        <v>11671</v>
      </c>
      <c r="B13452" s="70" t="s">
        <v>12687</v>
      </c>
      <c r="C13452" s="71" t="s">
        <v>14</v>
      </c>
      <c r="D13452" s="72">
        <v>76.98</v>
      </c>
    </row>
    <row r="13453" spans="1:4" x14ac:dyDescent="0.25">
      <c r="A13453" s="71">
        <v>6032</v>
      </c>
      <c r="B13453" s="70" t="s">
        <v>12688</v>
      </c>
      <c r="C13453" s="71" t="s">
        <v>14</v>
      </c>
      <c r="D13453" s="72">
        <v>21.98</v>
      </c>
    </row>
    <row r="13454" spans="1:4" x14ac:dyDescent="0.25">
      <c r="A13454" s="71">
        <v>11673</v>
      </c>
      <c r="B13454" s="70" t="s">
        <v>12689</v>
      </c>
      <c r="C13454" s="71" t="s">
        <v>14</v>
      </c>
      <c r="D13454" s="72">
        <v>17.309999999999999</v>
      </c>
    </row>
    <row r="13455" spans="1:4" x14ac:dyDescent="0.25">
      <c r="A13455" s="71">
        <v>11674</v>
      </c>
      <c r="B13455" s="70" t="s">
        <v>12690</v>
      </c>
      <c r="C13455" s="71" t="s">
        <v>14</v>
      </c>
      <c r="D13455" s="72">
        <v>22.29</v>
      </c>
    </row>
    <row r="13456" spans="1:4" x14ac:dyDescent="0.25">
      <c r="A13456" s="71">
        <v>11675</v>
      </c>
      <c r="B13456" s="70" t="s">
        <v>12691</v>
      </c>
      <c r="C13456" s="71" t="s">
        <v>14</v>
      </c>
      <c r="D13456" s="72">
        <v>35.4</v>
      </c>
    </row>
    <row r="13457" spans="1:4" x14ac:dyDescent="0.25">
      <c r="A13457" s="71">
        <v>11676</v>
      </c>
      <c r="B13457" s="70" t="s">
        <v>12692</v>
      </c>
      <c r="C13457" s="71" t="s">
        <v>14</v>
      </c>
      <c r="D13457" s="72">
        <v>47.34</v>
      </c>
    </row>
    <row r="13458" spans="1:4" x14ac:dyDescent="0.25">
      <c r="A13458" s="71">
        <v>11677</v>
      </c>
      <c r="B13458" s="70" t="s">
        <v>12693</v>
      </c>
      <c r="C13458" s="71" t="s">
        <v>14</v>
      </c>
      <c r="D13458" s="72">
        <v>48.89</v>
      </c>
    </row>
    <row r="13459" spans="1:4" x14ac:dyDescent="0.25">
      <c r="A13459" s="71">
        <v>11678</v>
      </c>
      <c r="B13459" s="70" t="s">
        <v>12694</v>
      </c>
      <c r="C13459" s="71" t="s">
        <v>14</v>
      </c>
      <c r="D13459" s="72">
        <v>89.54</v>
      </c>
    </row>
    <row r="13460" spans="1:4" x14ac:dyDescent="0.25">
      <c r="A13460" s="71">
        <v>6038</v>
      </c>
      <c r="B13460" s="70" t="s">
        <v>12695</v>
      </c>
      <c r="C13460" s="71" t="s">
        <v>14</v>
      </c>
      <c r="D13460" s="72">
        <v>5.68</v>
      </c>
    </row>
    <row r="13461" spans="1:4" x14ac:dyDescent="0.25">
      <c r="A13461" s="71">
        <v>11718</v>
      </c>
      <c r="B13461" s="70" t="s">
        <v>12696</v>
      </c>
      <c r="C13461" s="71" t="s">
        <v>14</v>
      </c>
      <c r="D13461" s="72">
        <v>16.2</v>
      </c>
    </row>
    <row r="13462" spans="1:4" x14ac:dyDescent="0.25">
      <c r="A13462" s="71">
        <v>6037</v>
      </c>
      <c r="B13462" s="70" t="s">
        <v>12697</v>
      </c>
      <c r="C13462" s="71" t="s">
        <v>14</v>
      </c>
      <c r="D13462" s="72">
        <v>11.82</v>
      </c>
    </row>
    <row r="13463" spans="1:4" x14ac:dyDescent="0.25">
      <c r="A13463" s="71">
        <v>11719</v>
      </c>
      <c r="B13463" s="70" t="s">
        <v>12698</v>
      </c>
      <c r="C13463" s="71" t="s">
        <v>14</v>
      </c>
      <c r="D13463" s="72">
        <v>13.14</v>
      </c>
    </row>
    <row r="13464" spans="1:4" x14ac:dyDescent="0.25">
      <c r="A13464" s="71">
        <v>6010</v>
      </c>
      <c r="B13464" s="70" t="s">
        <v>12699</v>
      </c>
      <c r="C13464" s="71" t="s">
        <v>14</v>
      </c>
      <c r="D13464" s="72">
        <v>69.02</v>
      </c>
    </row>
    <row r="13465" spans="1:4" x14ac:dyDescent="0.25">
      <c r="A13465" s="71">
        <v>6017</v>
      </c>
      <c r="B13465" s="70" t="s">
        <v>12700</v>
      </c>
      <c r="C13465" s="71" t="s">
        <v>14</v>
      </c>
      <c r="D13465" s="72">
        <v>54.67</v>
      </c>
    </row>
    <row r="13466" spans="1:4" x14ac:dyDescent="0.25">
      <c r="A13466" s="71">
        <v>6019</v>
      </c>
      <c r="B13466" s="70" t="s">
        <v>12701</v>
      </c>
      <c r="C13466" s="71" t="s">
        <v>14</v>
      </c>
      <c r="D13466" s="72">
        <v>40.11</v>
      </c>
    </row>
    <row r="13467" spans="1:4" x14ac:dyDescent="0.25">
      <c r="A13467" s="71">
        <v>6020</v>
      </c>
      <c r="B13467" s="70" t="s">
        <v>12702</v>
      </c>
      <c r="C13467" s="71" t="s">
        <v>14</v>
      </c>
      <c r="D13467" s="72">
        <v>24.09</v>
      </c>
    </row>
    <row r="13468" spans="1:4" x14ac:dyDescent="0.25">
      <c r="A13468" s="71">
        <v>6011</v>
      </c>
      <c r="B13468" s="70" t="s">
        <v>12703</v>
      </c>
      <c r="C13468" s="71" t="s">
        <v>14</v>
      </c>
      <c r="D13468" s="72">
        <v>199.38</v>
      </c>
    </row>
    <row r="13469" spans="1:4" x14ac:dyDescent="0.25">
      <c r="A13469" s="71">
        <v>6028</v>
      </c>
      <c r="B13469" s="70" t="s">
        <v>12704</v>
      </c>
      <c r="C13469" s="71" t="s">
        <v>14</v>
      </c>
      <c r="D13469" s="72">
        <v>96.14</v>
      </c>
    </row>
    <row r="13470" spans="1:4" x14ac:dyDescent="0.25">
      <c r="A13470" s="71">
        <v>6012</v>
      </c>
      <c r="B13470" s="70" t="s">
        <v>12705</v>
      </c>
      <c r="C13470" s="71" t="s">
        <v>14</v>
      </c>
      <c r="D13470" s="72">
        <v>241.39</v>
      </c>
    </row>
    <row r="13471" spans="1:4" x14ac:dyDescent="0.25">
      <c r="A13471" s="71">
        <v>6016</v>
      </c>
      <c r="B13471" s="70" t="s">
        <v>12706</v>
      </c>
      <c r="C13471" s="71" t="s">
        <v>14</v>
      </c>
      <c r="D13471" s="72">
        <v>25.41</v>
      </c>
    </row>
    <row r="13472" spans="1:4" x14ac:dyDescent="0.25">
      <c r="A13472" s="71">
        <v>6027</v>
      </c>
      <c r="B13472" s="70" t="s">
        <v>12707</v>
      </c>
      <c r="C13472" s="71" t="s">
        <v>14</v>
      </c>
      <c r="D13472" s="72">
        <v>502.97</v>
      </c>
    </row>
    <row r="13473" spans="1:4" x14ac:dyDescent="0.25">
      <c r="A13473" s="71">
        <v>6015</v>
      </c>
      <c r="B13473" s="70" t="s">
        <v>12708</v>
      </c>
      <c r="C13473" s="71" t="s">
        <v>14</v>
      </c>
      <c r="D13473" s="72">
        <v>110.37</v>
      </c>
    </row>
    <row r="13474" spans="1:4" x14ac:dyDescent="0.25">
      <c r="A13474" s="71">
        <v>6014</v>
      </c>
      <c r="B13474" s="70" t="s">
        <v>12709</v>
      </c>
      <c r="C13474" s="71" t="s">
        <v>14</v>
      </c>
      <c r="D13474" s="72">
        <v>105.52</v>
      </c>
    </row>
    <row r="13475" spans="1:4" x14ac:dyDescent="0.25">
      <c r="A13475" s="71">
        <v>6013</v>
      </c>
      <c r="B13475" s="70" t="s">
        <v>12710</v>
      </c>
      <c r="C13475" s="71" t="s">
        <v>14</v>
      </c>
      <c r="D13475" s="72">
        <v>75.89</v>
      </c>
    </row>
    <row r="13476" spans="1:4" x14ac:dyDescent="0.25">
      <c r="A13476" s="71">
        <v>6006</v>
      </c>
      <c r="B13476" s="70" t="s">
        <v>12711</v>
      </c>
      <c r="C13476" s="71" t="s">
        <v>14</v>
      </c>
      <c r="D13476" s="72">
        <v>54.96</v>
      </c>
    </row>
    <row r="13477" spans="1:4" x14ac:dyDescent="0.25">
      <c r="A13477" s="71">
        <v>6005</v>
      </c>
      <c r="B13477" s="70" t="s">
        <v>12712</v>
      </c>
      <c r="C13477" s="71" t="s">
        <v>14</v>
      </c>
      <c r="D13477" s="72">
        <v>62</v>
      </c>
    </row>
    <row r="13478" spans="1:4" x14ac:dyDescent="0.25">
      <c r="A13478" s="71">
        <v>11756</v>
      </c>
      <c r="B13478" s="70" t="s">
        <v>12713</v>
      </c>
      <c r="C13478" s="71" t="s">
        <v>14</v>
      </c>
      <c r="D13478" s="72">
        <v>29.61</v>
      </c>
    </row>
    <row r="13479" spans="1:4" x14ac:dyDescent="0.25">
      <c r="A13479" s="71">
        <v>10904</v>
      </c>
      <c r="B13479" s="70" t="s">
        <v>12714</v>
      </c>
      <c r="C13479" s="71" t="s">
        <v>14</v>
      </c>
      <c r="D13479" s="72">
        <v>185</v>
      </c>
    </row>
    <row r="13480" spans="1:4" x14ac:dyDescent="0.25">
      <c r="A13480" s="71">
        <v>11752</v>
      </c>
      <c r="B13480" s="70" t="s">
        <v>12715</v>
      </c>
      <c r="C13480" s="71" t="s">
        <v>14</v>
      </c>
      <c r="D13480" s="72">
        <v>17.07</v>
      </c>
    </row>
    <row r="13481" spans="1:4" x14ac:dyDescent="0.25">
      <c r="A13481" s="71">
        <v>11753</v>
      </c>
      <c r="B13481" s="70" t="s">
        <v>12716</v>
      </c>
      <c r="C13481" s="71" t="s">
        <v>14</v>
      </c>
      <c r="D13481" s="72">
        <v>20.38</v>
      </c>
    </row>
    <row r="13482" spans="1:4" x14ac:dyDescent="0.25">
      <c r="A13482" s="71">
        <v>6021</v>
      </c>
      <c r="B13482" s="70" t="s">
        <v>12717</v>
      </c>
      <c r="C13482" s="71" t="s">
        <v>14</v>
      </c>
      <c r="D13482" s="72">
        <v>56.57</v>
      </c>
    </row>
    <row r="13483" spans="1:4" x14ac:dyDescent="0.25">
      <c r="A13483" s="71">
        <v>6024</v>
      </c>
      <c r="B13483" s="70" t="s">
        <v>12718</v>
      </c>
      <c r="C13483" s="71" t="s">
        <v>14</v>
      </c>
      <c r="D13483" s="72">
        <v>58.47</v>
      </c>
    </row>
    <row r="13484" spans="1:4" x14ac:dyDescent="0.25">
      <c r="A13484" s="71">
        <v>45394</v>
      </c>
      <c r="B13484" s="70" t="s">
        <v>12719</v>
      </c>
      <c r="C13484" s="71" t="s">
        <v>14</v>
      </c>
      <c r="D13484" s="72">
        <v>31.9</v>
      </c>
    </row>
    <row r="13485" spans="1:4" x14ac:dyDescent="0.25">
      <c r="A13485" s="71">
        <v>13897</v>
      </c>
      <c r="B13485" s="70" t="s">
        <v>12720</v>
      </c>
      <c r="C13485" s="71" t="s">
        <v>14</v>
      </c>
      <c r="D13485" s="72"/>
    </row>
    <row r="13486" spans="1:4" x14ac:dyDescent="0.25">
      <c r="A13486" s="71">
        <v>10640</v>
      </c>
      <c r="B13486" s="70" t="s">
        <v>12721</v>
      </c>
      <c r="C13486" s="71" t="s">
        <v>14</v>
      </c>
      <c r="D13486" s="72"/>
    </row>
    <row r="13487" spans="1:4" x14ac:dyDescent="0.25">
      <c r="A13487" s="71">
        <v>34357</v>
      </c>
      <c r="B13487" s="70" t="s">
        <v>12722</v>
      </c>
      <c r="C13487" s="71" t="s">
        <v>66</v>
      </c>
      <c r="D13487" s="72">
        <v>5.16</v>
      </c>
    </row>
    <row r="13488" spans="1:4" x14ac:dyDescent="0.25">
      <c r="A13488" s="71">
        <v>37329</v>
      </c>
      <c r="B13488" s="70" t="s">
        <v>12723</v>
      </c>
      <c r="C13488" s="71" t="s">
        <v>66</v>
      </c>
      <c r="D13488" s="72">
        <v>108.83</v>
      </c>
    </row>
    <row r="13489" spans="1:4" x14ac:dyDescent="0.25">
      <c r="A13489" s="71">
        <v>2510</v>
      </c>
      <c r="B13489" s="70" t="s">
        <v>12724</v>
      </c>
      <c r="C13489" s="71" t="s">
        <v>14</v>
      </c>
      <c r="D13489" s="72"/>
    </row>
    <row r="13490" spans="1:4" x14ac:dyDescent="0.25">
      <c r="A13490" s="71">
        <v>12359</v>
      </c>
      <c r="B13490" s="70" t="s">
        <v>12725</v>
      </c>
      <c r="C13490" s="71" t="s">
        <v>14</v>
      </c>
      <c r="D13490" s="72">
        <v>198.88</v>
      </c>
    </row>
    <row r="13491" spans="1:4" x14ac:dyDescent="0.25">
      <c r="A13491" s="71">
        <v>7353</v>
      </c>
      <c r="B13491" s="70" t="s">
        <v>12726</v>
      </c>
      <c r="C13491" s="71" t="s">
        <v>198</v>
      </c>
      <c r="D13491" s="72">
        <v>31.01</v>
      </c>
    </row>
    <row r="13492" spans="1:4" x14ac:dyDescent="0.25">
      <c r="A13492" s="71">
        <v>45264</v>
      </c>
      <c r="B13492" s="70" t="s">
        <v>19720</v>
      </c>
      <c r="C13492" s="71" t="s">
        <v>14</v>
      </c>
      <c r="D13492" s="72">
        <v>29.02</v>
      </c>
    </row>
    <row r="13493" spans="1:4" x14ac:dyDescent="0.25">
      <c r="A13493" s="71">
        <v>36144</v>
      </c>
      <c r="B13493" s="70" t="s">
        <v>12727</v>
      </c>
      <c r="C13493" s="71" t="s">
        <v>14</v>
      </c>
      <c r="D13493" s="72">
        <v>1.81</v>
      </c>
    </row>
    <row r="13494" spans="1:4" x14ac:dyDescent="0.25">
      <c r="A13494" s="71">
        <v>10518</v>
      </c>
      <c r="B13494" s="70" t="s">
        <v>12728</v>
      </c>
      <c r="C13494" s="71" t="s">
        <v>14</v>
      </c>
      <c r="D13494" s="72"/>
    </row>
    <row r="13495" spans="1:4" x14ac:dyDescent="0.25">
      <c r="A13495" s="71">
        <v>36530</v>
      </c>
      <c r="B13495" s="70" t="s">
        <v>12729</v>
      </c>
      <c r="C13495" s="71" t="s">
        <v>14</v>
      </c>
      <c r="D13495" s="72">
        <v>412573.16</v>
      </c>
    </row>
    <row r="13496" spans="1:4" x14ac:dyDescent="0.25">
      <c r="A13496" s="71">
        <v>6046</v>
      </c>
      <c r="B13496" s="70" t="s">
        <v>12730</v>
      </c>
      <c r="C13496" s="71" t="s">
        <v>14</v>
      </c>
      <c r="D13496" s="72">
        <v>447500</v>
      </c>
    </row>
    <row r="13497" spans="1:4" x14ac:dyDescent="0.25">
      <c r="A13497" s="71">
        <v>36531</v>
      </c>
      <c r="B13497" s="70" t="s">
        <v>12731</v>
      </c>
      <c r="C13497" s="71" t="s">
        <v>14</v>
      </c>
      <c r="D13497" s="72">
        <v>463871.92</v>
      </c>
    </row>
    <row r="13498" spans="1:4" x14ac:dyDescent="0.25">
      <c r="A13498" s="71">
        <v>34684</v>
      </c>
      <c r="B13498" s="70" t="s">
        <v>12732</v>
      </c>
      <c r="C13498" s="71" t="s">
        <v>37</v>
      </c>
      <c r="D13498" s="72"/>
    </row>
    <row r="13499" spans="1:4" x14ac:dyDescent="0.25">
      <c r="A13499" s="71">
        <v>34683</v>
      </c>
      <c r="B13499" s="70" t="s">
        <v>12733</v>
      </c>
      <c r="C13499" s="71" t="s">
        <v>37</v>
      </c>
      <c r="D13499" s="72"/>
    </row>
    <row r="13500" spans="1:4" x14ac:dyDescent="0.25">
      <c r="A13500" s="71">
        <v>44954</v>
      </c>
      <c r="B13500" s="70" t="s">
        <v>12734</v>
      </c>
      <c r="C13500" s="71" t="s">
        <v>37</v>
      </c>
      <c r="D13500" s="72">
        <v>118.39</v>
      </c>
    </row>
    <row r="13501" spans="1:4" x14ac:dyDescent="0.25">
      <c r="A13501" s="71">
        <v>44955</v>
      </c>
      <c r="B13501" s="70" t="s">
        <v>12735</v>
      </c>
      <c r="C13501" s="71" t="s">
        <v>37</v>
      </c>
      <c r="D13501" s="72">
        <v>173</v>
      </c>
    </row>
    <row r="13502" spans="1:4" x14ac:dyDescent="0.25">
      <c r="A13502" s="71">
        <v>10515</v>
      </c>
      <c r="B13502" s="70" t="s">
        <v>12736</v>
      </c>
      <c r="C13502" s="71" t="s">
        <v>37</v>
      </c>
      <c r="D13502" s="72">
        <v>58.77</v>
      </c>
    </row>
    <row r="13503" spans="1:4" x14ac:dyDescent="0.25">
      <c r="A13503" s="71">
        <v>153</v>
      </c>
      <c r="B13503" s="70" t="s">
        <v>12737</v>
      </c>
      <c r="C13503" s="71" t="s">
        <v>198</v>
      </c>
      <c r="D13503" s="72">
        <v>97.92</v>
      </c>
    </row>
    <row r="13504" spans="1:4" x14ac:dyDescent="0.25">
      <c r="A13504" s="71">
        <v>34682</v>
      </c>
      <c r="B13504" s="70" t="s">
        <v>12738</v>
      </c>
      <c r="C13504" s="71" t="s">
        <v>37</v>
      </c>
      <c r="D13504" s="72"/>
    </row>
    <row r="13505" spans="1:4" x14ac:dyDescent="0.25">
      <c r="A13505" s="71">
        <v>536</v>
      </c>
      <c r="B13505" s="70" t="s">
        <v>12739</v>
      </c>
      <c r="C13505" s="71" t="s">
        <v>37</v>
      </c>
      <c r="D13505" s="72">
        <v>33.1</v>
      </c>
    </row>
    <row r="13506" spans="1:4" x14ac:dyDescent="0.25">
      <c r="A13506" s="71">
        <v>20205</v>
      </c>
      <c r="B13506" s="70" t="s">
        <v>12740</v>
      </c>
      <c r="C13506" s="71" t="s">
        <v>16</v>
      </c>
      <c r="D13506" s="72">
        <v>3.49</v>
      </c>
    </row>
    <row r="13507" spans="1:4" x14ac:dyDescent="0.25">
      <c r="A13507" s="71">
        <v>4412</v>
      </c>
      <c r="B13507" s="70" t="s">
        <v>12741</v>
      </c>
      <c r="C13507" s="71" t="s">
        <v>16</v>
      </c>
      <c r="D13507" s="72">
        <v>2.09</v>
      </c>
    </row>
    <row r="13508" spans="1:4" x14ac:dyDescent="0.25">
      <c r="A13508" s="71">
        <v>4408</v>
      </c>
      <c r="B13508" s="70" t="s">
        <v>12742</v>
      </c>
      <c r="C13508" s="71" t="s">
        <v>16</v>
      </c>
      <c r="D13508" s="72">
        <v>2.61</v>
      </c>
    </row>
    <row r="13509" spans="1:4" x14ac:dyDescent="0.25">
      <c r="A13509" s="71">
        <v>45213</v>
      </c>
      <c r="B13509" s="70" t="s">
        <v>19721</v>
      </c>
      <c r="C13509" s="71" t="s">
        <v>14</v>
      </c>
      <c r="D13509" s="72">
        <v>29.36</v>
      </c>
    </row>
    <row r="13510" spans="1:4" x14ac:dyDescent="0.25">
      <c r="A13510" s="71">
        <v>36250</v>
      </c>
      <c r="B13510" s="70" t="s">
        <v>12743</v>
      </c>
      <c r="C13510" s="71" t="s">
        <v>16</v>
      </c>
      <c r="D13510" s="72">
        <v>5.95</v>
      </c>
    </row>
    <row r="13511" spans="1:4" x14ac:dyDescent="0.25">
      <c r="A13511" s="71">
        <v>10857</v>
      </c>
      <c r="B13511" s="70" t="s">
        <v>12744</v>
      </c>
      <c r="C13511" s="71" t="s">
        <v>16</v>
      </c>
      <c r="D13511" s="72"/>
    </row>
    <row r="13512" spans="1:4" x14ac:dyDescent="0.25">
      <c r="A13512" s="71">
        <v>4803</v>
      </c>
      <c r="B13512" s="70" t="s">
        <v>12745</v>
      </c>
      <c r="C13512" s="71" t="s">
        <v>16</v>
      </c>
      <c r="D13512" s="72">
        <v>30.63</v>
      </c>
    </row>
    <row r="13513" spans="1:4" x14ac:dyDescent="0.25">
      <c r="A13513" s="71">
        <v>6186</v>
      </c>
      <c r="B13513" s="70" t="s">
        <v>12746</v>
      </c>
      <c r="C13513" s="71" t="s">
        <v>16</v>
      </c>
      <c r="D13513" s="72"/>
    </row>
    <row r="13514" spans="1:4" x14ac:dyDescent="0.25">
      <c r="A13514" s="71">
        <v>4829</v>
      </c>
      <c r="B13514" s="70" t="s">
        <v>12747</v>
      </c>
      <c r="C13514" s="71" t="s">
        <v>16</v>
      </c>
      <c r="D13514" s="72">
        <v>71.430000000000007</v>
      </c>
    </row>
    <row r="13515" spans="1:4" x14ac:dyDescent="0.25">
      <c r="A13515" s="71">
        <v>39829</v>
      </c>
      <c r="B13515" s="70" t="s">
        <v>12748</v>
      </c>
      <c r="C13515" s="71" t="s">
        <v>16</v>
      </c>
      <c r="D13515" s="72">
        <v>36</v>
      </c>
    </row>
    <row r="13516" spans="1:4" x14ac:dyDescent="0.25">
      <c r="A13516" s="71">
        <v>20231</v>
      </c>
      <c r="B13516" s="70" t="s">
        <v>12749</v>
      </c>
      <c r="C13516" s="71" t="s">
        <v>16</v>
      </c>
      <c r="D13516" s="72">
        <v>66.23</v>
      </c>
    </row>
    <row r="13517" spans="1:4" x14ac:dyDescent="0.25">
      <c r="A13517" s="71">
        <v>4804</v>
      </c>
      <c r="B13517" s="70" t="s">
        <v>12750</v>
      </c>
      <c r="C13517" s="71" t="s">
        <v>16</v>
      </c>
      <c r="D13517" s="72">
        <v>23.51</v>
      </c>
    </row>
    <row r="13518" spans="1:4" x14ac:dyDescent="0.25">
      <c r="A13518" s="71">
        <v>34680</v>
      </c>
      <c r="B13518" s="70" t="s">
        <v>12751</v>
      </c>
      <c r="C13518" s="71" t="s">
        <v>16</v>
      </c>
      <c r="D13518" s="72"/>
    </row>
    <row r="13519" spans="1:4" x14ac:dyDescent="0.25">
      <c r="A13519" s="71">
        <v>11573</v>
      </c>
      <c r="B13519" s="70" t="s">
        <v>12752</v>
      </c>
      <c r="C13519" s="71" t="s">
        <v>14</v>
      </c>
      <c r="D13519" s="72">
        <v>6.77</v>
      </c>
    </row>
    <row r="13520" spans="1:4" x14ac:dyDescent="0.25">
      <c r="A13520" s="71">
        <v>38401</v>
      </c>
      <c r="B13520" s="70" t="s">
        <v>12753</v>
      </c>
      <c r="C13520" s="71" t="s">
        <v>14</v>
      </c>
      <c r="D13520" s="72">
        <v>75.41</v>
      </c>
    </row>
    <row r="13521" spans="1:4" x14ac:dyDescent="0.25">
      <c r="A13521" s="71">
        <v>11575</v>
      </c>
      <c r="B13521" s="70" t="s">
        <v>12754</v>
      </c>
      <c r="C13521" s="71" t="s">
        <v>14</v>
      </c>
      <c r="D13521" s="72">
        <v>65.319999999999993</v>
      </c>
    </row>
    <row r="13522" spans="1:4" x14ac:dyDescent="0.25">
      <c r="A13522" s="71">
        <v>38179</v>
      </c>
      <c r="B13522" s="70" t="s">
        <v>12755</v>
      </c>
      <c r="C13522" s="71" t="s">
        <v>14</v>
      </c>
      <c r="D13522" s="72">
        <v>54.01</v>
      </c>
    </row>
    <row r="13523" spans="1:4" x14ac:dyDescent="0.25">
      <c r="A13523" s="71">
        <v>20256</v>
      </c>
      <c r="B13523" s="70" t="s">
        <v>12756</v>
      </c>
      <c r="C13523" s="71" t="s">
        <v>14</v>
      </c>
      <c r="D13523" s="72">
        <v>0.33</v>
      </c>
    </row>
    <row r="13524" spans="1:4" x14ac:dyDescent="0.25">
      <c r="A13524" s="71">
        <v>14511</v>
      </c>
      <c r="B13524" s="70" t="s">
        <v>12757</v>
      </c>
      <c r="C13524" s="71" t="s">
        <v>14</v>
      </c>
      <c r="D13524" s="72"/>
    </row>
    <row r="13525" spans="1:4" x14ac:dyDescent="0.25">
      <c r="A13525" s="71">
        <v>10642</v>
      </c>
      <c r="B13525" s="70" t="s">
        <v>12758</v>
      </c>
      <c r="C13525" s="71" t="s">
        <v>14</v>
      </c>
      <c r="D13525" s="72"/>
    </row>
    <row r="13526" spans="1:4" x14ac:dyDescent="0.25">
      <c r="A13526" s="71">
        <v>14489</v>
      </c>
      <c r="B13526" s="70" t="s">
        <v>12759</v>
      </c>
      <c r="C13526" s="71" t="s">
        <v>14</v>
      </c>
      <c r="D13526" s="72"/>
    </row>
    <row r="13527" spans="1:4" x14ac:dyDescent="0.25">
      <c r="A13527" s="71">
        <v>14513</v>
      </c>
      <c r="B13527" s="70" t="s">
        <v>12760</v>
      </c>
      <c r="C13527" s="71" t="s">
        <v>14</v>
      </c>
      <c r="D13527" s="72"/>
    </row>
    <row r="13528" spans="1:4" x14ac:dyDescent="0.25">
      <c r="A13528" s="71">
        <v>13600</v>
      </c>
      <c r="B13528" s="70" t="s">
        <v>12761</v>
      </c>
      <c r="C13528" s="71" t="s">
        <v>14</v>
      </c>
      <c r="D13528" s="72"/>
    </row>
    <row r="13529" spans="1:4" x14ac:dyDescent="0.25">
      <c r="A13529" s="71">
        <v>10646</v>
      </c>
      <c r="B13529" s="70" t="s">
        <v>12762</v>
      </c>
      <c r="C13529" s="71" t="s">
        <v>14</v>
      </c>
      <c r="D13529" s="72"/>
    </row>
    <row r="13530" spans="1:4" x14ac:dyDescent="0.25">
      <c r="A13530" s="71">
        <v>6070</v>
      </c>
      <c r="B13530" s="70" t="s">
        <v>12763</v>
      </c>
      <c r="C13530" s="71" t="s">
        <v>14</v>
      </c>
      <c r="D13530" s="72"/>
    </row>
    <row r="13531" spans="1:4" x14ac:dyDescent="0.25">
      <c r="A13531" s="71">
        <v>6069</v>
      </c>
      <c r="B13531" s="70" t="s">
        <v>12764</v>
      </c>
      <c r="C13531" s="71" t="s">
        <v>14</v>
      </c>
      <c r="D13531" s="72"/>
    </row>
    <row r="13532" spans="1:4" x14ac:dyDescent="0.25">
      <c r="A13532" s="71">
        <v>14626</v>
      </c>
      <c r="B13532" s="70" t="s">
        <v>12765</v>
      </c>
      <c r="C13532" s="71" t="s">
        <v>14</v>
      </c>
      <c r="D13532" s="72"/>
    </row>
    <row r="13533" spans="1:4" x14ac:dyDescent="0.25">
      <c r="A13533" s="71">
        <v>6067</v>
      </c>
      <c r="B13533" s="70" t="s">
        <v>12766</v>
      </c>
      <c r="C13533" s="71" t="s">
        <v>14</v>
      </c>
      <c r="D13533" s="72"/>
    </row>
    <row r="13534" spans="1:4" x14ac:dyDescent="0.25">
      <c r="A13534" s="71">
        <v>38393</v>
      </c>
      <c r="B13534" s="70" t="s">
        <v>12767</v>
      </c>
      <c r="C13534" s="71" t="s">
        <v>14</v>
      </c>
      <c r="D13534" s="72">
        <v>26.49</v>
      </c>
    </row>
    <row r="13535" spans="1:4" x14ac:dyDescent="0.25">
      <c r="A13535" s="71">
        <v>45233</v>
      </c>
      <c r="B13535" s="70" t="s">
        <v>19722</v>
      </c>
      <c r="C13535" s="71" t="s">
        <v>14</v>
      </c>
      <c r="D13535" s="72">
        <v>11.36</v>
      </c>
    </row>
    <row r="13536" spans="1:4" x14ac:dyDescent="0.25">
      <c r="A13536" s="71">
        <v>38390</v>
      </c>
      <c r="B13536" s="70" t="s">
        <v>12768</v>
      </c>
      <c r="C13536" s="71" t="s">
        <v>14</v>
      </c>
      <c r="D13536" s="72">
        <v>65.08</v>
      </c>
    </row>
    <row r="13537" spans="1:4" x14ac:dyDescent="0.25">
      <c r="A13537" s="71">
        <v>11578</v>
      </c>
      <c r="B13537" s="70" t="s">
        <v>12769</v>
      </c>
      <c r="C13537" s="71" t="s">
        <v>14</v>
      </c>
      <c r="D13537" s="72">
        <v>14.1</v>
      </c>
    </row>
    <row r="13538" spans="1:4" x14ac:dyDescent="0.25">
      <c r="A13538" s="71">
        <v>11577</v>
      </c>
      <c r="B13538" s="70" t="s">
        <v>12770</v>
      </c>
      <c r="C13538" s="71" t="s">
        <v>14</v>
      </c>
      <c r="D13538" s="72">
        <v>13.46</v>
      </c>
    </row>
    <row r="13539" spans="1:4" x14ac:dyDescent="0.25">
      <c r="A13539" s="71">
        <v>42432</v>
      </c>
      <c r="B13539" s="70" t="s">
        <v>12771</v>
      </c>
      <c r="C13539" s="71" t="s">
        <v>14</v>
      </c>
      <c r="D13539" s="72"/>
    </row>
    <row r="13540" spans="1:4" x14ac:dyDescent="0.25">
      <c r="A13540" s="71">
        <v>42437</v>
      </c>
      <c r="B13540" s="70" t="s">
        <v>12772</v>
      </c>
      <c r="C13540" s="71" t="s">
        <v>14</v>
      </c>
      <c r="D13540" s="72"/>
    </row>
    <row r="13541" spans="1:4" x14ac:dyDescent="0.25">
      <c r="A13541" s="71">
        <v>1116</v>
      </c>
      <c r="B13541" s="70" t="s">
        <v>12773</v>
      </c>
      <c r="C13541" s="71" t="s">
        <v>16</v>
      </c>
      <c r="D13541" s="72"/>
    </row>
    <row r="13542" spans="1:4" x14ac:dyDescent="0.25">
      <c r="A13542" s="71">
        <v>1115</v>
      </c>
      <c r="B13542" s="70" t="s">
        <v>12774</v>
      </c>
      <c r="C13542" s="71" t="s">
        <v>16</v>
      </c>
      <c r="D13542" s="72"/>
    </row>
    <row r="13543" spans="1:4" x14ac:dyDescent="0.25">
      <c r="A13543" s="71">
        <v>1113</v>
      </c>
      <c r="B13543" s="70" t="s">
        <v>12775</v>
      </c>
      <c r="C13543" s="71" t="s">
        <v>16</v>
      </c>
      <c r="D13543" s="72"/>
    </row>
    <row r="13544" spans="1:4" x14ac:dyDescent="0.25">
      <c r="A13544" s="71">
        <v>1114</v>
      </c>
      <c r="B13544" s="70" t="s">
        <v>12776</v>
      </c>
      <c r="C13544" s="71" t="s">
        <v>16</v>
      </c>
      <c r="D13544" s="72"/>
    </row>
    <row r="13545" spans="1:4" x14ac:dyDescent="0.25">
      <c r="A13545" s="71">
        <v>40873</v>
      </c>
      <c r="B13545" s="70" t="s">
        <v>12777</v>
      </c>
      <c r="C13545" s="71" t="s">
        <v>16</v>
      </c>
      <c r="D13545" s="72"/>
    </row>
    <row r="13546" spans="1:4" x14ac:dyDescent="0.25">
      <c r="A13546" s="71">
        <v>20214</v>
      </c>
      <c r="B13546" s="70" t="s">
        <v>12778</v>
      </c>
      <c r="C13546" s="71" t="s">
        <v>14</v>
      </c>
      <c r="D13546" s="72">
        <v>57.41</v>
      </c>
    </row>
    <row r="13547" spans="1:4" x14ac:dyDescent="0.25">
      <c r="A13547" s="71">
        <v>7237</v>
      </c>
      <c r="B13547" s="70" t="s">
        <v>12779</v>
      </c>
      <c r="C13547" s="71" t="s">
        <v>14</v>
      </c>
      <c r="D13547" s="72">
        <v>56.2</v>
      </c>
    </row>
    <row r="13548" spans="1:4" x14ac:dyDescent="0.25">
      <c r="A13548" s="71">
        <v>11757</v>
      </c>
      <c r="B13548" s="70" t="s">
        <v>12780</v>
      </c>
      <c r="C13548" s="71" t="s">
        <v>14</v>
      </c>
      <c r="D13548" s="72">
        <v>25.2</v>
      </c>
    </row>
    <row r="13549" spans="1:4" x14ac:dyDescent="0.25">
      <c r="A13549" s="71">
        <v>11758</v>
      </c>
      <c r="B13549" s="70" t="s">
        <v>12781</v>
      </c>
      <c r="C13549" s="71" t="s">
        <v>14</v>
      </c>
      <c r="D13549" s="72">
        <v>50.9</v>
      </c>
    </row>
    <row r="13550" spans="1:4" x14ac:dyDescent="0.25">
      <c r="A13550" s="71">
        <v>37526</v>
      </c>
      <c r="B13550" s="70" t="s">
        <v>12782</v>
      </c>
      <c r="C13550" s="71" t="s">
        <v>14</v>
      </c>
      <c r="D13550" s="72">
        <v>3.77</v>
      </c>
    </row>
    <row r="13551" spans="1:4" x14ac:dyDescent="0.25">
      <c r="A13551" s="71">
        <v>6076</v>
      </c>
      <c r="B13551" s="70" t="s">
        <v>12783</v>
      </c>
      <c r="C13551" s="71" t="s">
        <v>42</v>
      </c>
      <c r="D13551" s="72"/>
    </row>
    <row r="13552" spans="1:4" x14ac:dyDescent="0.25">
      <c r="A13552" s="71">
        <v>13109</v>
      </c>
      <c r="B13552" s="70" t="s">
        <v>12784</v>
      </c>
      <c r="C13552" s="71" t="s">
        <v>14</v>
      </c>
      <c r="D13552" s="72"/>
    </row>
    <row r="13553" spans="1:4" x14ac:dyDescent="0.25">
      <c r="A13553" s="71">
        <v>13110</v>
      </c>
      <c r="B13553" s="70" t="s">
        <v>12785</v>
      </c>
      <c r="C13553" s="71" t="s">
        <v>14</v>
      </c>
      <c r="D13553" s="72"/>
    </row>
    <row r="13554" spans="1:4" x14ac:dyDescent="0.25">
      <c r="A13554" s="71">
        <v>7581</v>
      </c>
      <c r="B13554" s="70" t="s">
        <v>12786</v>
      </c>
      <c r="C13554" s="71" t="s">
        <v>14</v>
      </c>
      <c r="D13554" s="72">
        <v>6.77</v>
      </c>
    </row>
    <row r="13555" spans="1:4" x14ac:dyDescent="0.25">
      <c r="A13555" s="71">
        <v>4509</v>
      </c>
      <c r="B13555" s="70" t="s">
        <v>12787</v>
      </c>
      <c r="C13555" s="71" t="s">
        <v>16</v>
      </c>
      <c r="D13555" s="72">
        <v>3.52</v>
      </c>
    </row>
    <row r="13556" spans="1:4" x14ac:dyDescent="0.25">
      <c r="A13556" s="71">
        <v>4512</v>
      </c>
      <c r="B13556" s="70" t="s">
        <v>12788</v>
      </c>
      <c r="C13556" s="71" t="s">
        <v>16</v>
      </c>
      <c r="D13556" s="72">
        <v>1.68</v>
      </c>
    </row>
    <row r="13557" spans="1:4" x14ac:dyDescent="0.25">
      <c r="A13557" s="71">
        <v>4517</v>
      </c>
      <c r="B13557" s="70" t="s">
        <v>12789</v>
      </c>
      <c r="C13557" s="71" t="s">
        <v>16</v>
      </c>
      <c r="D13557" s="72">
        <v>2.42</v>
      </c>
    </row>
    <row r="13558" spans="1:4" x14ac:dyDescent="0.25">
      <c r="A13558" s="71">
        <v>20206</v>
      </c>
      <c r="B13558" s="70" t="s">
        <v>12790</v>
      </c>
      <c r="C13558" s="71" t="s">
        <v>16</v>
      </c>
      <c r="D13558" s="72">
        <v>9.41</v>
      </c>
    </row>
    <row r="13559" spans="1:4" x14ac:dyDescent="0.25">
      <c r="A13559" s="71">
        <v>4460</v>
      </c>
      <c r="B13559" s="70" t="s">
        <v>12791</v>
      </c>
      <c r="C13559" s="71" t="s">
        <v>16</v>
      </c>
      <c r="D13559" s="72">
        <v>9.67</v>
      </c>
    </row>
    <row r="13560" spans="1:4" x14ac:dyDescent="0.25">
      <c r="A13560" s="71">
        <v>4415</v>
      </c>
      <c r="B13560" s="70" t="s">
        <v>12792</v>
      </c>
      <c r="C13560" s="71" t="s">
        <v>16</v>
      </c>
      <c r="D13560" s="72">
        <v>5.18</v>
      </c>
    </row>
    <row r="13561" spans="1:4" x14ac:dyDescent="0.25">
      <c r="A13561" s="71">
        <v>4417</v>
      </c>
      <c r="B13561" s="70" t="s">
        <v>12793</v>
      </c>
      <c r="C13561" s="71" t="s">
        <v>16</v>
      </c>
      <c r="D13561" s="72">
        <v>7.45</v>
      </c>
    </row>
    <row r="13562" spans="1:4" x14ac:dyDescent="0.25">
      <c r="A13562" s="71">
        <v>37373</v>
      </c>
      <c r="B13562" s="70" t="s">
        <v>12794</v>
      </c>
      <c r="C13562" s="71" t="s">
        <v>44</v>
      </c>
      <c r="D13562" s="72">
        <v>0.08</v>
      </c>
    </row>
    <row r="13563" spans="1:4" x14ac:dyDescent="0.25">
      <c r="A13563" s="71">
        <v>40864</v>
      </c>
      <c r="B13563" s="70" t="s">
        <v>12795</v>
      </c>
      <c r="C13563" s="71" t="s">
        <v>6388</v>
      </c>
      <c r="D13563" s="72">
        <v>15.46</v>
      </c>
    </row>
    <row r="13564" spans="1:4" x14ac:dyDescent="0.25">
      <c r="A13564" s="71">
        <v>4734</v>
      </c>
      <c r="B13564" s="70" t="s">
        <v>12796</v>
      </c>
      <c r="C13564" s="71" t="s">
        <v>42</v>
      </c>
      <c r="D13564" s="72">
        <v>325.04000000000002</v>
      </c>
    </row>
    <row r="13565" spans="1:4" x14ac:dyDescent="0.25">
      <c r="A13565" s="71">
        <v>6085</v>
      </c>
      <c r="B13565" s="70" t="s">
        <v>12797</v>
      </c>
      <c r="C13565" s="71" t="s">
        <v>198</v>
      </c>
      <c r="D13565" s="72">
        <v>9.39</v>
      </c>
    </row>
    <row r="13566" spans="1:4" x14ac:dyDescent="0.25">
      <c r="A13566" s="71">
        <v>38396</v>
      </c>
      <c r="B13566" s="70" t="s">
        <v>12798</v>
      </c>
      <c r="C13566" s="71" t="s">
        <v>14</v>
      </c>
      <c r="D13566" s="72">
        <v>719.76</v>
      </c>
    </row>
    <row r="13567" spans="1:4" x14ac:dyDescent="0.25">
      <c r="A13567" s="71">
        <v>11622</v>
      </c>
      <c r="B13567" s="70" t="s">
        <v>12799</v>
      </c>
      <c r="C13567" s="71" t="s">
        <v>66</v>
      </c>
      <c r="D13567" s="72">
        <v>73.790000000000006</v>
      </c>
    </row>
    <row r="13568" spans="1:4" x14ac:dyDescent="0.25">
      <c r="A13568" s="71">
        <v>43143</v>
      </c>
      <c r="B13568" s="70" t="s">
        <v>12800</v>
      </c>
      <c r="C13568" s="71" t="s">
        <v>198</v>
      </c>
      <c r="D13568" s="72">
        <v>27.87</v>
      </c>
    </row>
    <row r="13569" spans="1:4" x14ac:dyDescent="0.25">
      <c r="A13569" s="71">
        <v>7317</v>
      </c>
      <c r="B13569" s="70" t="s">
        <v>12801</v>
      </c>
      <c r="C13569" s="71" t="s">
        <v>66</v>
      </c>
      <c r="D13569" s="72"/>
    </row>
    <row r="13570" spans="1:4" x14ac:dyDescent="0.25">
      <c r="A13570" s="71">
        <v>142</v>
      </c>
      <c r="B13570" s="70" t="s">
        <v>12802</v>
      </c>
      <c r="C13570" s="71" t="s">
        <v>12803</v>
      </c>
      <c r="D13570" s="72">
        <v>34.82</v>
      </c>
    </row>
    <row r="13571" spans="1:4" x14ac:dyDescent="0.25">
      <c r="A13571" s="71">
        <v>43142</v>
      </c>
      <c r="B13571" s="70" t="s">
        <v>12804</v>
      </c>
      <c r="C13571" s="71" t="s">
        <v>198</v>
      </c>
      <c r="D13571" s="72">
        <v>158.15</v>
      </c>
    </row>
    <row r="13572" spans="1:4" x14ac:dyDescent="0.25">
      <c r="A13572" s="71">
        <v>38123</v>
      </c>
      <c r="B13572" s="70" t="s">
        <v>12805</v>
      </c>
      <c r="C13572" s="71" t="s">
        <v>66</v>
      </c>
      <c r="D13572" s="72">
        <v>59.36</v>
      </c>
    </row>
    <row r="13573" spans="1:4" x14ac:dyDescent="0.25">
      <c r="A13573" s="71">
        <v>42699</v>
      </c>
      <c r="B13573" s="70" t="s">
        <v>12806</v>
      </c>
      <c r="C13573" s="71" t="s">
        <v>14</v>
      </c>
      <c r="D13573" s="72">
        <v>33.119999999999997</v>
      </c>
    </row>
    <row r="13574" spans="1:4" x14ac:dyDescent="0.25">
      <c r="A13574" s="71">
        <v>37743</v>
      </c>
      <c r="B13574" s="70" t="s">
        <v>12807</v>
      </c>
      <c r="C13574" s="71" t="s">
        <v>14</v>
      </c>
      <c r="D13574" s="72"/>
    </row>
    <row r="13575" spans="1:4" x14ac:dyDescent="0.25">
      <c r="A13575" s="71">
        <v>37744</v>
      </c>
      <c r="B13575" s="70" t="s">
        <v>12808</v>
      </c>
      <c r="C13575" s="71" t="s">
        <v>14</v>
      </c>
      <c r="D13575" s="72"/>
    </row>
    <row r="13576" spans="1:4" x14ac:dyDescent="0.25">
      <c r="A13576" s="71">
        <v>37741</v>
      </c>
      <c r="B13576" s="70" t="s">
        <v>12809</v>
      </c>
      <c r="C13576" s="71" t="s">
        <v>14</v>
      </c>
      <c r="D13576" s="72"/>
    </row>
    <row r="13577" spans="1:4" x14ac:dyDescent="0.25">
      <c r="A13577" s="71">
        <v>39396</v>
      </c>
      <c r="B13577" s="70" t="s">
        <v>12810</v>
      </c>
      <c r="C13577" s="71" t="s">
        <v>14</v>
      </c>
      <c r="D13577" s="72"/>
    </row>
    <row r="13578" spans="1:4" x14ac:dyDescent="0.25">
      <c r="A13578" s="71">
        <v>39392</v>
      </c>
      <c r="B13578" s="70" t="s">
        <v>12811</v>
      </c>
      <c r="C13578" s="71" t="s">
        <v>14</v>
      </c>
      <c r="D13578" s="72"/>
    </row>
    <row r="13579" spans="1:4" x14ac:dyDescent="0.25">
      <c r="A13579" s="71">
        <v>39393</v>
      </c>
      <c r="B13579" s="70" t="s">
        <v>12812</v>
      </c>
      <c r="C13579" s="71" t="s">
        <v>14</v>
      </c>
      <c r="D13579" s="72"/>
    </row>
    <row r="13580" spans="1:4" x14ac:dyDescent="0.25">
      <c r="A13580" s="71">
        <v>39394</v>
      </c>
      <c r="B13580" s="70" t="s">
        <v>12813</v>
      </c>
      <c r="C13580" s="71" t="s">
        <v>14</v>
      </c>
      <c r="D13580" s="72"/>
    </row>
    <row r="13581" spans="1:4" x14ac:dyDescent="0.25">
      <c r="A13581" s="71">
        <v>39395</v>
      </c>
      <c r="B13581" s="70" t="s">
        <v>12814</v>
      </c>
      <c r="C13581" s="71" t="s">
        <v>14</v>
      </c>
      <c r="D13581" s="72"/>
    </row>
    <row r="13582" spans="1:4" x14ac:dyDescent="0.25">
      <c r="A13582" s="71">
        <v>14618</v>
      </c>
      <c r="B13582" s="70" t="s">
        <v>12815</v>
      </c>
      <c r="C13582" s="71" t="s">
        <v>14</v>
      </c>
      <c r="D13582" s="72">
        <v>1563.41</v>
      </c>
    </row>
    <row r="13583" spans="1:4" x14ac:dyDescent="0.25">
      <c r="A13583" s="71">
        <v>40269</v>
      </c>
      <c r="B13583" s="70" t="s">
        <v>12816</v>
      </c>
      <c r="C13583" s="71" t="s">
        <v>14</v>
      </c>
      <c r="D13583" s="72">
        <v>6298.87</v>
      </c>
    </row>
    <row r="13584" spans="1:4" x14ac:dyDescent="0.25">
      <c r="A13584" s="71">
        <v>6110</v>
      </c>
      <c r="B13584" s="70" t="s">
        <v>12817</v>
      </c>
      <c r="C13584" s="71" t="s">
        <v>44</v>
      </c>
      <c r="D13584" s="72">
        <v>9.44</v>
      </c>
    </row>
    <row r="13585" spans="1:4" x14ac:dyDescent="0.25">
      <c r="A13585" s="71">
        <v>40910</v>
      </c>
      <c r="B13585" s="70" t="s">
        <v>12818</v>
      </c>
      <c r="C13585" s="71" t="s">
        <v>6388</v>
      </c>
      <c r="D13585" s="72">
        <v>2076.9499999999998</v>
      </c>
    </row>
    <row r="13586" spans="1:4" x14ac:dyDescent="0.25">
      <c r="A13586" s="71">
        <v>45255</v>
      </c>
      <c r="B13586" s="70" t="s">
        <v>19723</v>
      </c>
      <c r="C13586" s="71" t="s">
        <v>14</v>
      </c>
      <c r="D13586" s="72">
        <v>33.44</v>
      </c>
    </row>
    <row r="13587" spans="1:4" x14ac:dyDescent="0.25">
      <c r="A13587" s="71">
        <v>6111</v>
      </c>
      <c r="B13587" s="70" t="s">
        <v>12819</v>
      </c>
      <c r="C13587" s="71" t="s">
        <v>44</v>
      </c>
      <c r="D13587" s="72">
        <v>6.9</v>
      </c>
    </row>
    <row r="13588" spans="1:4" x14ac:dyDescent="0.25">
      <c r="A13588" s="71">
        <v>41084</v>
      </c>
      <c r="B13588" s="70" t="s">
        <v>12820</v>
      </c>
      <c r="C13588" s="71" t="s">
        <v>6388</v>
      </c>
      <c r="D13588" s="72">
        <v>1518</v>
      </c>
    </row>
    <row r="13589" spans="1:4" x14ac:dyDescent="0.25">
      <c r="A13589" s="71">
        <v>44535</v>
      </c>
      <c r="B13589" s="70" t="s">
        <v>12821</v>
      </c>
      <c r="C13589" s="71" t="s">
        <v>42</v>
      </c>
      <c r="D13589" s="72">
        <v>55.52</v>
      </c>
    </row>
    <row r="13590" spans="1:4" x14ac:dyDescent="0.25">
      <c r="A13590" s="71">
        <v>44945</v>
      </c>
      <c r="B13590" s="70" t="s">
        <v>12822</v>
      </c>
      <c r="C13590" s="71" t="s">
        <v>14</v>
      </c>
      <c r="D13590" s="72">
        <v>9.42</v>
      </c>
    </row>
    <row r="13591" spans="1:4" x14ac:dyDescent="0.25">
      <c r="A13591" s="71">
        <v>38637</v>
      </c>
      <c r="B13591" s="70" t="s">
        <v>12823</v>
      </c>
      <c r="C13591" s="71" t="s">
        <v>14</v>
      </c>
      <c r="D13591" s="72">
        <v>419.15</v>
      </c>
    </row>
    <row r="13592" spans="1:4" x14ac:dyDescent="0.25">
      <c r="A13592" s="71">
        <v>6150</v>
      </c>
      <c r="B13592" s="70" t="s">
        <v>12824</v>
      </c>
      <c r="C13592" s="71" t="s">
        <v>14</v>
      </c>
      <c r="D13592" s="72">
        <v>424.27</v>
      </c>
    </row>
    <row r="13593" spans="1:4" x14ac:dyDescent="0.25">
      <c r="A13593" s="71">
        <v>6136</v>
      </c>
      <c r="B13593" s="70" t="s">
        <v>12825</v>
      </c>
      <c r="C13593" s="71" t="s">
        <v>14</v>
      </c>
      <c r="D13593" s="72">
        <v>333.5</v>
      </c>
    </row>
    <row r="13594" spans="1:4" x14ac:dyDescent="0.25">
      <c r="A13594" s="71">
        <v>38638</v>
      </c>
      <c r="B13594" s="70" t="s">
        <v>12826</v>
      </c>
      <c r="C13594" s="71" t="s">
        <v>14</v>
      </c>
      <c r="D13594" s="72">
        <v>353.2</v>
      </c>
    </row>
    <row r="13595" spans="1:4" x14ac:dyDescent="0.25">
      <c r="A13595" s="71">
        <v>20262</v>
      </c>
      <c r="B13595" s="70" t="s">
        <v>12827</v>
      </c>
      <c r="C13595" s="71" t="s">
        <v>14</v>
      </c>
      <c r="D13595" s="72">
        <v>17.25</v>
      </c>
    </row>
    <row r="13596" spans="1:4" x14ac:dyDescent="0.25">
      <c r="A13596" s="71">
        <v>6145</v>
      </c>
      <c r="B13596" s="70" t="s">
        <v>12828</v>
      </c>
      <c r="C13596" s="71" t="s">
        <v>14</v>
      </c>
      <c r="D13596" s="72">
        <v>19.059999999999999</v>
      </c>
    </row>
    <row r="13597" spans="1:4" x14ac:dyDescent="0.25">
      <c r="A13597" s="71">
        <v>6149</v>
      </c>
      <c r="B13597" s="70" t="s">
        <v>12829</v>
      </c>
      <c r="C13597" s="71" t="s">
        <v>14</v>
      </c>
      <c r="D13597" s="72">
        <v>12.6</v>
      </c>
    </row>
    <row r="13598" spans="1:4" x14ac:dyDescent="0.25">
      <c r="A13598" s="71">
        <v>6146</v>
      </c>
      <c r="B13598" s="70" t="s">
        <v>12830</v>
      </c>
      <c r="C13598" s="71" t="s">
        <v>14</v>
      </c>
      <c r="D13598" s="72">
        <v>18.11</v>
      </c>
    </row>
    <row r="13599" spans="1:4" x14ac:dyDescent="0.25">
      <c r="A13599" s="71">
        <v>44536</v>
      </c>
      <c r="B13599" s="70" t="s">
        <v>19724</v>
      </c>
      <c r="C13599" s="71" t="s">
        <v>66</v>
      </c>
      <c r="D13599" s="72">
        <v>2.92</v>
      </c>
    </row>
    <row r="13600" spans="1:4" x14ac:dyDescent="0.25">
      <c r="A13600" s="71">
        <v>39961</v>
      </c>
      <c r="B13600" s="70" t="s">
        <v>12831</v>
      </c>
      <c r="C13600" s="71" t="s">
        <v>14</v>
      </c>
      <c r="D13600" s="72">
        <v>23</v>
      </c>
    </row>
    <row r="13601" spans="1:4" x14ac:dyDescent="0.25">
      <c r="A13601" s="71">
        <v>42433</v>
      </c>
      <c r="B13601" s="70" t="s">
        <v>12832</v>
      </c>
      <c r="C13601" s="71" t="s">
        <v>14</v>
      </c>
      <c r="D13601" s="72"/>
    </row>
    <row r="13602" spans="1:4" x14ac:dyDescent="0.25">
      <c r="A13602" s="71">
        <v>42434</v>
      </c>
      <c r="B13602" s="70" t="s">
        <v>12833</v>
      </c>
      <c r="C13602" s="71" t="s">
        <v>14</v>
      </c>
      <c r="D13602" s="72"/>
    </row>
    <row r="13603" spans="1:4" x14ac:dyDescent="0.25">
      <c r="A13603" s="71">
        <v>42435</v>
      </c>
      <c r="B13603" s="70" t="s">
        <v>12834</v>
      </c>
      <c r="C13603" s="71" t="s">
        <v>14</v>
      </c>
      <c r="D13603" s="72"/>
    </row>
    <row r="13604" spans="1:4" x14ac:dyDescent="0.25">
      <c r="A13604" s="71">
        <v>38061</v>
      </c>
      <c r="B13604" s="70" t="s">
        <v>12835</v>
      </c>
      <c r="C13604" s="71" t="s">
        <v>14</v>
      </c>
      <c r="D13604" s="72">
        <v>53.38</v>
      </c>
    </row>
    <row r="13605" spans="1:4" x14ac:dyDescent="0.25">
      <c r="A13605" s="71">
        <v>20250</v>
      </c>
      <c r="B13605" s="70" t="s">
        <v>12836</v>
      </c>
      <c r="C13605" s="71" t="s">
        <v>66</v>
      </c>
      <c r="D13605" s="72">
        <v>17</v>
      </c>
    </row>
    <row r="13606" spans="1:4" x14ac:dyDescent="0.25">
      <c r="A13606" s="71">
        <v>13388</v>
      </c>
      <c r="B13606" s="70" t="s">
        <v>12837</v>
      </c>
      <c r="C13606" s="71" t="s">
        <v>66</v>
      </c>
      <c r="D13606" s="72">
        <v>168.62</v>
      </c>
    </row>
    <row r="13607" spans="1:4" x14ac:dyDescent="0.25">
      <c r="A13607" s="71">
        <v>39914</v>
      </c>
      <c r="B13607" s="70" t="s">
        <v>12838</v>
      </c>
      <c r="C13607" s="71" t="s">
        <v>66</v>
      </c>
      <c r="D13607" s="72"/>
    </row>
    <row r="13608" spans="1:4" x14ac:dyDescent="0.25">
      <c r="A13608" s="71">
        <v>12732</v>
      </c>
      <c r="B13608" s="70" t="s">
        <v>12839</v>
      </c>
      <c r="C13608" s="71" t="s">
        <v>14</v>
      </c>
      <c r="D13608" s="72"/>
    </row>
    <row r="13609" spans="1:4" x14ac:dyDescent="0.25">
      <c r="A13609" s="71">
        <v>6160</v>
      </c>
      <c r="B13609" s="70" t="s">
        <v>12840</v>
      </c>
      <c r="C13609" s="71" t="s">
        <v>44</v>
      </c>
      <c r="D13609" s="72">
        <v>9.2200000000000006</v>
      </c>
    </row>
    <row r="13610" spans="1:4" x14ac:dyDescent="0.25">
      <c r="A13610" s="71">
        <v>41087</v>
      </c>
      <c r="B13610" s="70" t="s">
        <v>12841</v>
      </c>
      <c r="C13610" s="71" t="s">
        <v>6388</v>
      </c>
      <c r="D13610" s="72">
        <v>2028.4</v>
      </c>
    </row>
    <row r="13611" spans="1:4" x14ac:dyDescent="0.25">
      <c r="A13611" s="71">
        <v>6166</v>
      </c>
      <c r="B13611" s="70" t="s">
        <v>12842</v>
      </c>
      <c r="C13611" s="71" t="s">
        <v>44</v>
      </c>
      <c r="D13611" s="72">
        <v>10.83</v>
      </c>
    </row>
    <row r="13612" spans="1:4" x14ac:dyDescent="0.25">
      <c r="A13612" s="71">
        <v>41088</v>
      </c>
      <c r="B13612" s="70" t="s">
        <v>12843</v>
      </c>
      <c r="C13612" s="71" t="s">
        <v>6388</v>
      </c>
      <c r="D13612" s="72">
        <v>2383.62</v>
      </c>
    </row>
    <row r="13613" spans="1:4" x14ac:dyDescent="0.25">
      <c r="A13613" s="71">
        <v>20232</v>
      </c>
      <c r="B13613" s="70" t="s">
        <v>12844</v>
      </c>
      <c r="C13613" s="71" t="s">
        <v>16</v>
      </c>
      <c r="D13613" s="72">
        <v>93.75</v>
      </c>
    </row>
    <row r="13614" spans="1:4" x14ac:dyDescent="0.25">
      <c r="A13614" s="71">
        <v>10856</v>
      </c>
      <c r="B13614" s="70" t="s">
        <v>12845</v>
      </c>
      <c r="C13614" s="71" t="s">
        <v>16</v>
      </c>
      <c r="D13614" s="72"/>
    </row>
    <row r="13615" spans="1:4" x14ac:dyDescent="0.25">
      <c r="A13615" s="71">
        <v>4828</v>
      </c>
      <c r="B13615" s="70" t="s">
        <v>12846</v>
      </c>
      <c r="C13615" s="71" t="s">
        <v>16</v>
      </c>
      <c r="D13615" s="72">
        <v>106.61</v>
      </c>
    </row>
    <row r="13616" spans="1:4" x14ac:dyDescent="0.25">
      <c r="A13616" s="71">
        <v>20249</v>
      </c>
      <c r="B13616" s="70" t="s">
        <v>12847</v>
      </c>
      <c r="C13616" s="71" t="s">
        <v>16</v>
      </c>
      <c r="D13616" s="72">
        <v>58.38</v>
      </c>
    </row>
    <row r="13617" spans="1:4" x14ac:dyDescent="0.25">
      <c r="A13617" s="71">
        <v>11609</v>
      </c>
      <c r="B13617" s="70" t="s">
        <v>12848</v>
      </c>
      <c r="C13617" s="71" t="s">
        <v>198</v>
      </c>
      <c r="D13617" s="72">
        <v>12.26</v>
      </c>
    </row>
    <row r="13618" spans="1:4" x14ac:dyDescent="0.25">
      <c r="A13618" s="71">
        <v>20083</v>
      </c>
      <c r="B13618" s="70" t="s">
        <v>12849</v>
      </c>
      <c r="C13618" s="71" t="s">
        <v>14</v>
      </c>
      <c r="D13618" s="72">
        <v>86.73</v>
      </c>
    </row>
    <row r="13619" spans="1:4" x14ac:dyDescent="0.25">
      <c r="A13619" s="71">
        <v>10691</v>
      </c>
      <c r="B13619" s="70" t="s">
        <v>12850</v>
      </c>
      <c r="C13619" s="71" t="s">
        <v>198</v>
      </c>
      <c r="D13619" s="72"/>
    </row>
    <row r="13620" spans="1:4" x14ac:dyDescent="0.25">
      <c r="A13620" s="71">
        <v>12295</v>
      </c>
      <c r="B13620" s="70" t="s">
        <v>12851</v>
      </c>
      <c r="C13620" s="71" t="s">
        <v>14</v>
      </c>
      <c r="D13620" s="72">
        <v>2.79</v>
      </c>
    </row>
    <row r="13621" spans="1:4" x14ac:dyDescent="0.25">
      <c r="A13621" s="71">
        <v>12296</v>
      </c>
      <c r="B13621" s="70" t="s">
        <v>12852</v>
      </c>
      <c r="C13621" s="71" t="s">
        <v>14</v>
      </c>
      <c r="D13621" s="72">
        <v>3.62</v>
      </c>
    </row>
    <row r="13622" spans="1:4" x14ac:dyDescent="0.25">
      <c r="A13622" s="71">
        <v>12294</v>
      </c>
      <c r="B13622" s="70" t="s">
        <v>12853</v>
      </c>
      <c r="C13622" s="71" t="s">
        <v>14</v>
      </c>
      <c r="D13622" s="72">
        <v>8.68</v>
      </c>
    </row>
    <row r="13623" spans="1:4" x14ac:dyDescent="0.25">
      <c r="A13623" s="71">
        <v>14543</v>
      </c>
      <c r="B13623" s="70" t="s">
        <v>12854</v>
      </c>
      <c r="C13623" s="71" t="s">
        <v>14</v>
      </c>
      <c r="D13623" s="72">
        <v>6.2</v>
      </c>
    </row>
    <row r="13624" spans="1:4" x14ac:dyDescent="0.25">
      <c r="A13624" s="71">
        <v>13329</v>
      </c>
      <c r="B13624" s="70" t="s">
        <v>12855</v>
      </c>
      <c r="C13624" s="71" t="s">
        <v>14</v>
      </c>
      <c r="D13624" s="72">
        <v>3.64</v>
      </c>
    </row>
    <row r="13625" spans="1:4" x14ac:dyDescent="0.25">
      <c r="A13625" s="71">
        <v>21047</v>
      </c>
      <c r="B13625" s="70" t="s">
        <v>12856</v>
      </c>
      <c r="C13625" s="71" t="s">
        <v>14</v>
      </c>
      <c r="D13625" s="72">
        <v>80.02</v>
      </c>
    </row>
    <row r="13626" spans="1:4" x14ac:dyDescent="0.25">
      <c r="A13626" s="71">
        <v>21042</v>
      </c>
      <c r="B13626" s="70" t="s">
        <v>12857</v>
      </c>
      <c r="C13626" s="71" t="s">
        <v>14</v>
      </c>
      <c r="D13626" s="72">
        <v>61.68</v>
      </c>
    </row>
    <row r="13627" spans="1:4" x14ac:dyDescent="0.25">
      <c r="A13627" s="71">
        <v>21043</v>
      </c>
      <c r="B13627" s="70" t="s">
        <v>12858</v>
      </c>
      <c r="C13627" s="71" t="s">
        <v>14</v>
      </c>
      <c r="D13627" s="72">
        <v>77.91</v>
      </c>
    </row>
    <row r="13628" spans="1:4" x14ac:dyDescent="0.25">
      <c r="A13628" s="71">
        <v>21044</v>
      </c>
      <c r="B13628" s="70" t="s">
        <v>12859</v>
      </c>
      <c r="C13628" s="71" t="s">
        <v>14</v>
      </c>
      <c r="D13628" s="72">
        <v>54.27</v>
      </c>
    </row>
    <row r="13629" spans="1:4" x14ac:dyDescent="0.25">
      <c r="A13629" s="71">
        <v>21045</v>
      </c>
      <c r="B13629" s="70" t="s">
        <v>12860</v>
      </c>
      <c r="C13629" s="71" t="s">
        <v>14</v>
      </c>
      <c r="D13629" s="72">
        <v>74.34</v>
      </c>
    </row>
    <row r="13630" spans="1:4" x14ac:dyDescent="0.25">
      <c r="A13630" s="71">
        <v>21041</v>
      </c>
      <c r="B13630" s="70" t="s">
        <v>12861</v>
      </c>
      <c r="C13630" s="71" t="s">
        <v>14</v>
      </c>
      <c r="D13630" s="72">
        <v>64.11</v>
      </c>
    </row>
    <row r="13631" spans="1:4" x14ac:dyDescent="0.25">
      <c r="A13631" s="71">
        <v>21040</v>
      </c>
      <c r="B13631" s="70" t="s">
        <v>12862</v>
      </c>
      <c r="C13631" s="71" t="s">
        <v>14</v>
      </c>
      <c r="D13631" s="72">
        <v>53.11</v>
      </c>
    </row>
    <row r="13632" spans="1:4" x14ac:dyDescent="0.25">
      <c r="A13632" s="71">
        <v>14149</v>
      </c>
      <c r="B13632" s="70" t="s">
        <v>12863</v>
      </c>
      <c r="C13632" s="71" t="s">
        <v>11099</v>
      </c>
      <c r="D13632" s="72"/>
    </row>
    <row r="13633" spans="1:4" x14ac:dyDescent="0.25">
      <c r="A13633" s="71">
        <v>38099</v>
      </c>
      <c r="B13633" s="70" t="s">
        <v>12864</v>
      </c>
      <c r="C13633" s="71" t="s">
        <v>14</v>
      </c>
      <c r="D13633" s="72">
        <v>1.31</v>
      </c>
    </row>
    <row r="13634" spans="1:4" x14ac:dyDescent="0.25">
      <c r="A13634" s="71">
        <v>38100</v>
      </c>
      <c r="B13634" s="70" t="s">
        <v>12865</v>
      </c>
      <c r="C13634" s="71" t="s">
        <v>14</v>
      </c>
      <c r="D13634" s="72">
        <v>2.15</v>
      </c>
    </row>
    <row r="13635" spans="1:4" x14ac:dyDescent="0.25">
      <c r="A13635" s="71">
        <v>7576</v>
      </c>
      <c r="B13635" s="70" t="s">
        <v>12866</v>
      </c>
      <c r="C13635" s="71" t="s">
        <v>14</v>
      </c>
      <c r="D13635" s="72">
        <v>278.22000000000003</v>
      </c>
    </row>
    <row r="13636" spans="1:4" x14ac:dyDescent="0.25">
      <c r="A13636" s="71">
        <v>3384</v>
      </c>
      <c r="B13636" s="70" t="s">
        <v>12867</v>
      </c>
      <c r="C13636" s="71" t="s">
        <v>14</v>
      </c>
      <c r="D13636" s="72">
        <v>7.02</v>
      </c>
    </row>
    <row r="13637" spans="1:4" x14ac:dyDescent="0.25">
      <c r="A13637" s="71">
        <v>7572</v>
      </c>
      <c r="B13637" s="70" t="s">
        <v>12868</v>
      </c>
      <c r="C13637" s="71" t="s">
        <v>14</v>
      </c>
      <c r="D13637" s="72">
        <v>8.7200000000000006</v>
      </c>
    </row>
    <row r="13638" spans="1:4" x14ac:dyDescent="0.25">
      <c r="A13638" s="71">
        <v>3396</v>
      </c>
      <c r="B13638" s="70" t="s">
        <v>12869</v>
      </c>
      <c r="C13638" s="71" t="s">
        <v>14</v>
      </c>
      <c r="D13638" s="72">
        <v>5.9</v>
      </c>
    </row>
    <row r="13639" spans="1:4" x14ac:dyDescent="0.25">
      <c r="A13639" s="71">
        <v>45230</v>
      </c>
      <c r="B13639" s="70" t="s">
        <v>19725</v>
      </c>
      <c r="C13639" s="71" t="s">
        <v>14</v>
      </c>
      <c r="D13639" s="72">
        <v>53.69</v>
      </c>
    </row>
    <row r="13640" spans="1:4" x14ac:dyDescent="0.25">
      <c r="A13640" s="71">
        <v>37590</v>
      </c>
      <c r="B13640" s="70" t="s">
        <v>12870</v>
      </c>
      <c r="C13640" s="71" t="s">
        <v>14</v>
      </c>
      <c r="D13640" s="72">
        <v>18.45</v>
      </c>
    </row>
    <row r="13641" spans="1:4" x14ac:dyDescent="0.25">
      <c r="A13641" s="71">
        <v>37591</v>
      </c>
      <c r="B13641" s="70" t="s">
        <v>12871</v>
      </c>
      <c r="C13641" s="71" t="s">
        <v>14</v>
      </c>
      <c r="D13641" s="72">
        <v>22.17</v>
      </c>
    </row>
    <row r="13642" spans="1:4" x14ac:dyDescent="0.25">
      <c r="A13642" s="71">
        <v>12626</v>
      </c>
      <c r="B13642" s="70" t="s">
        <v>12872</v>
      </c>
      <c r="C13642" s="71" t="s">
        <v>14</v>
      </c>
      <c r="D13642" s="72">
        <v>41.9</v>
      </c>
    </row>
    <row r="13643" spans="1:4" x14ac:dyDescent="0.25">
      <c r="A13643" s="71">
        <v>11033</v>
      </c>
      <c r="B13643" s="70" t="s">
        <v>12873</v>
      </c>
      <c r="C13643" s="71" t="s">
        <v>14</v>
      </c>
      <c r="D13643" s="72">
        <v>5.65</v>
      </c>
    </row>
    <row r="13644" spans="1:4" x14ac:dyDescent="0.25">
      <c r="A13644" s="71">
        <v>390</v>
      </c>
      <c r="B13644" s="70" t="s">
        <v>12874</v>
      </c>
      <c r="C13644" s="71" t="s">
        <v>14</v>
      </c>
      <c r="D13644" s="72">
        <v>10.67</v>
      </c>
    </row>
    <row r="13645" spans="1:4" x14ac:dyDescent="0.25">
      <c r="A13645" s="71">
        <v>42436</v>
      </c>
      <c r="B13645" s="70" t="s">
        <v>12875</v>
      </c>
      <c r="C13645" s="71" t="s">
        <v>14</v>
      </c>
      <c r="D13645" s="72"/>
    </row>
    <row r="13646" spans="1:4" x14ac:dyDescent="0.25">
      <c r="A13646" s="71">
        <v>6194</v>
      </c>
      <c r="B13646" s="70" t="s">
        <v>12876</v>
      </c>
      <c r="C13646" s="71" t="s">
        <v>16</v>
      </c>
      <c r="D13646" s="72">
        <v>4.95</v>
      </c>
    </row>
    <row r="13647" spans="1:4" x14ac:dyDescent="0.25">
      <c r="A13647" s="71">
        <v>10567</v>
      </c>
      <c r="B13647" s="70" t="s">
        <v>12877</v>
      </c>
      <c r="C13647" s="71" t="s">
        <v>16</v>
      </c>
      <c r="D13647" s="72">
        <v>7.84</v>
      </c>
    </row>
    <row r="13648" spans="1:4" x14ac:dyDescent="0.25">
      <c r="A13648" s="71">
        <v>6212</v>
      </c>
      <c r="B13648" s="70" t="s">
        <v>12878</v>
      </c>
      <c r="C13648" s="71" t="s">
        <v>16</v>
      </c>
      <c r="D13648" s="72">
        <v>11.5</v>
      </c>
    </row>
    <row r="13649" spans="1:4" x14ac:dyDescent="0.25">
      <c r="A13649" s="71">
        <v>3993</v>
      </c>
      <c r="B13649" s="70" t="s">
        <v>12879</v>
      </c>
      <c r="C13649" s="71" t="s">
        <v>37</v>
      </c>
      <c r="D13649" s="72">
        <v>125.13</v>
      </c>
    </row>
    <row r="13650" spans="1:4" x14ac:dyDescent="0.25">
      <c r="A13650" s="71">
        <v>3990</v>
      </c>
      <c r="B13650" s="70" t="s">
        <v>12880</v>
      </c>
      <c r="C13650" s="71" t="s">
        <v>16</v>
      </c>
      <c r="D13650" s="72">
        <v>23.54</v>
      </c>
    </row>
    <row r="13651" spans="1:4" x14ac:dyDescent="0.25">
      <c r="A13651" s="71">
        <v>3992</v>
      </c>
      <c r="B13651" s="70" t="s">
        <v>12881</v>
      </c>
      <c r="C13651" s="71" t="s">
        <v>16</v>
      </c>
      <c r="D13651" s="72">
        <v>31.79</v>
      </c>
    </row>
    <row r="13652" spans="1:4" x14ac:dyDescent="0.25">
      <c r="A13652" s="71">
        <v>6178</v>
      </c>
      <c r="B13652" s="70" t="s">
        <v>12882</v>
      </c>
      <c r="C13652" s="71" t="s">
        <v>37</v>
      </c>
      <c r="D13652" s="72"/>
    </row>
    <row r="13653" spans="1:4" x14ac:dyDescent="0.25">
      <c r="A13653" s="71">
        <v>6180</v>
      </c>
      <c r="B13653" s="70" t="s">
        <v>12883</v>
      </c>
      <c r="C13653" s="71" t="s">
        <v>37</v>
      </c>
      <c r="D13653" s="72"/>
    </row>
    <row r="13654" spans="1:4" x14ac:dyDescent="0.25">
      <c r="A13654" s="71">
        <v>6182</v>
      </c>
      <c r="B13654" s="70" t="s">
        <v>12884</v>
      </c>
      <c r="C13654" s="71" t="s">
        <v>37</v>
      </c>
      <c r="D13654" s="72"/>
    </row>
    <row r="13655" spans="1:4" x14ac:dyDescent="0.25">
      <c r="A13655" s="71">
        <v>43614</v>
      </c>
      <c r="B13655" s="70" t="s">
        <v>12885</v>
      </c>
      <c r="C13655" s="71" t="s">
        <v>16</v>
      </c>
      <c r="D13655" s="72">
        <v>15.9</v>
      </c>
    </row>
    <row r="13656" spans="1:4" x14ac:dyDescent="0.25">
      <c r="A13656" s="71">
        <v>6193</v>
      </c>
      <c r="B13656" s="70" t="s">
        <v>12886</v>
      </c>
      <c r="C13656" s="71" t="s">
        <v>16</v>
      </c>
      <c r="D13656" s="72">
        <v>19.36</v>
      </c>
    </row>
    <row r="13657" spans="1:4" x14ac:dyDescent="0.25">
      <c r="A13657" s="71">
        <v>6189</v>
      </c>
      <c r="B13657" s="70" t="s">
        <v>12887</v>
      </c>
      <c r="C13657" s="71" t="s">
        <v>16</v>
      </c>
      <c r="D13657" s="72">
        <v>28.25</v>
      </c>
    </row>
    <row r="13658" spans="1:4" x14ac:dyDescent="0.25">
      <c r="A13658" s="71">
        <v>6214</v>
      </c>
      <c r="B13658" s="70" t="s">
        <v>12888</v>
      </c>
      <c r="C13658" s="71" t="s">
        <v>37</v>
      </c>
      <c r="D13658" s="72"/>
    </row>
    <row r="13659" spans="1:4" x14ac:dyDescent="0.25">
      <c r="A13659" s="71">
        <v>36153</v>
      </c>
      <c r="B13659" s="70" t="s">
        <v>12889</v>
      </c>
      <c r="C13659" s="71" t="s">
        <v>14</v>
      </c>
      <c r="D13659" s="72">
        <v>218.16</v>
      </c>
    </row>
    <row r="13660" spans="1:4" x14ac:dyDescent="0.25">
      <c r="A13660" s="71">
        <v>10740</v>
      </c>
      <c r="B13660" s="70" t="s">
        <v>12890</v>
      </c>
      <c r="C13660" s="71" t="s">
        <v>14</v>
      </c>
      <c r="D13660" s="72">
        <v>10377.81</v>
      </c>
    </row>
    <row r="13661" spans="1:4" x14ac:dyDescent="0.25">
      <c r="A13661" s="71">
        <v>13914</v>
      </c>
      <c r="B13661" s="70" t="s">
        <v>12891</v>
      </c>
      <c r="C13661" s="71" t="s">
        <v>14</v>
      </c>
      <c r="D13661" s="72">
        <v>750.87</v>
      </c>
    </row>
    <row r="13662" spans="1:4" x14ac:dyDescent="0.25">
      <c r="A13662" s="71">
        <v>10742</v>
      </c>
      <c r="B13662" s="70" t="s">
        <v>12892</v>
      </c>
      <c r="C13662" s="71" t="s">
        <v>14</v>
      </c>
      <c r="D13662" s="72">
        <v>1095.1600000000001</v>
      </c>
    </row>
    <row r="13663" spans="1:4" x14ac:dyDescent="0.25">
      <c r="A13663" s="71">
        <v>45239</v>
      </c>
      <c r="B13663" s="70" t="s">
        <v>19726</v>
      </c>
      <c r="C13663" s="71" t="s">
        <v>14</v>
      </c>
      <c r="D13663" s="72">
        <v>21.86</v>
      </c>
    </row>
    <row r="13664" spans="1:4" x14ac:dyDescent="0.25">
      <c r="A13664" s="71">
        <v>38465</v>
      </c>
      <c r="B13664" s="70" t="s">
        <v>12893</v>
      </c>
      <c r="C13664" s="71" t="s">
        <v>14</v>
      </c>
      <c r="D13664" s="72">
        <v>60.41</v>
      </c>
    </row>
    <row r="13665" spans="1:4" x14ac:dyDescent="0.25">
      <c r="A13665" s="71">
        <v>7543</v>
      </c>
      <c r="B13665" s="70" t="s">
        <v>12894</v>
      </c>
      <c r="C13665" s="71" t="s">
        <v>14</v>
      </c>
      <c r="D13665" s="72">
        <v>4.09</v>
      </c>
    </row>
    <row r="13666" spans="1:4" x14ac:dyDescent="0.25">
      <c r="A13666" s="71">
        <v>43427</v>
      </c>
      <c r="B13666" s="70" t="s">
        <v>12895</v>
      </c>
      <c r="C13666" s="71" t="s">
        <v>14</v>
      </c>
      <c r="D13666" s="72">
        <v>2010.05</v>
      </c>
    </row>
    <row r="13667" spans="1:4" x14ac:dyDescent="0.25">
      <c r="A13667" s="71">
        <v>41613</v>
      </c>
      <c r="B13667" s="70" t="s">
        <v>12896</v>
      </c>
      <c r="C13667" s="71" t="s">
        <v>14</v>
      </c>
      <c r="D13667" s="72">
        <v>129.21</v>
      </c>
    </row>
    <row r="13668" spans="1:4" x14ac:dyDescent="0.25">
      <c r="A13668" s="71">
        <v>41614</v>
      </c>
      <c r="B13668" s="70" t="s">
        <v>12897</v>
      </c>
      <c r="C13668" s="71" t="s">
        <v>14</v>
      </c>
      <c r="D13668" s="72">
        <v>164.63</v>
      </c>
    </row>
    <row r="13669" spans="1:4" x14ac:dyDescent="0.25">
      <c r="A13669" s="71">
        <v>41615</v>
      </c>
      <c r="B13669" s="70" t="s">
        <v>12898</v>
      </c>
      <c r="C13669" s="71" t="s">
        <v>14</v>
      </c>
      <c r="D13669" s="72">
        <v>254.46</v>
      </c>
    </row>
    <row r="13670" spans="1:4" x14ac:dyDescent="0.25">
      <c r="A13670" s="71">
        <v>41616</v>
      </c>
      <c r="B13670" s="70" t="s">
        <v>12899</v>
      </c>
      <c r="C13670" s="71" t="s">
        <v>14</v>
      </c>
      <c r="D13670" s="72">
        <v>380.2</v>
      </c>
    </row>
    <row r="13671" spans="1:4" x14ac:dyDescent="0.25">
      <c r="A13671" s="71">
        <v>41617</v>
      </c>
      <c r="B13671" s="70" t="s">
        <v>12900</v>
      </c>
      <c r="C13671" s="71" t="s">
        <v>14</v>
      </c>
      <c r="D13671" s="72">
        <v>755.98</v>
      </c>
    </row>
    <row r="13672" spans="1:4" x14ac:dyDescent="0.25">
      <c r="A13672" s="71">
        <v>41618</v>
      </c>
      <c r="B13672" s="70" t="s">
        <v>12901</v>
      </c>
      <c r="C13672" s="71" t="s">
        <v>14</v>
      </c>
      <c r="D13672" s="72">
        <v>1391.71</v>
      </c>
    </row>
    <row r="13673" spans="1:4" x14ac:dyDescent="0.25">
      <c r="A13673" s="71">
        <v>43428</v>
      </c>
      <c r="B13673" s="70" t="s">
        <v>12902</v>
      </c>
      <c r="C13673" s="71" t="s">
        <v>14</v>
      </c>
      <c r="D13673" s="72">
        <v>2444.5700000000002</v>
      </c>
    </row>
    <row r="13674" spans="1:4" x14ac:dyDescent="0.25">
      <c r="A13674" s="71">
        <v>41619</v>
      </c>
      <c r="B13674" s="70" t="s">
        <v>12903</v>
      </c>
      <c r="C13674" s="71" t="s">
        <v>14</v>
      </c>
      <c r="D13674" s="72">
        <v>158.38</v>
      </c>
    </row>
    <row r="13675" spans="1:4" x14ac:dyDescent="0.25">
      <c r="A13675" s="71">
        <v>41620</v>
      </c>
      <c r="B13675" s="70" t="s">
        <v>12904</v>
      </c>
      <c r="C13675" s="71" t="s">
        <v>14</v>
      </c>
      <c r="D13675" s="72">
        <v>200.06</v>
      </c>
    </row>
    <row r="13676" spans="1:4" x14ac:dyDescent="0.25">
      <c r="A13676" s="71">
        <v>41622</v>
      </c>
      <c r="B13676" s="70" t="s">
        <v>12905</v>
      </c>
      <c r="C13676" s="71" t="s">
        <v>14</v>
      </c>
      <c r="D13676" s="72">
        <v>346.99</v>
      </c>
    </row>
    <row r="13677" spans="1:4" x14ac:dyDescent="0.25">
      <c r="A13677" s="71">
        <v>41623</v>
      </c>
      <c r="B13677" s="70" t="s">
        <v>12906</v>
      </c>
      <c r="C13677" s="71" t="s">
        <v>14</v>
      </c>
      <c r="D13677" s="72">
        <v>533.51</v>
      </c>
    </row>
    <row r="13678" spans="1:4" x14ac:dyDescent="0.25">
      <c r="A13678" s="71">
        <v>41624</v>
      </c>
      <c r="B13678" s="70" t="s">
        <v>12907</v>
      </c>
      <c r="C13678" s="71" t="s">
        <v>14</v>
      </c>
      <c r="D13678" s="72">
        <v>1000.33</v>
      </c>
    </row>
    <row r="13679" spans="1:4" x14ac:dyDescent="0.25">
      <c r="A13679" s="71">
        <v>41625</v>
      </c>
      <c r="B13679" s="70" t="s">
        <v>12908</v>
      </c>
      <c r="C13679" s="71" t="s">
        <v>14</v>
      </c>
      <c r="D13679" s="72">
        <v>1539.05</v>
      </c>
    </row>
    <row r="13680" spans="1:4" x14ac:dyDescent="0.25">
      <c r="A13680" s="71">
        <v>39346</v>
      </c>
      <c r="B13680" s="70" t="s">
        <v>12909</v>
      </c>
      <c r="C13680" s="71" t="s">
        <v>14</v>
      </c>
      <c r="D13680" s="72">
        <v>2.5299999999999998</v>
      </c>
    </row>
    <row r="13681" spans="1:4" x14ac:dyDescent="0.25">
      <c r="A13681" s="71">
        <v>39350</v>
      </c>
      <c r="B13681" s="70" t="s">
        <v>12910</v>
      </c>
      <c r="C13681" s="71" t="s">
        <v>14</v>
      </c>
      <c r="D13681" s="72">
        <v>2.72</v>
      </c>
    </row>
    <row r="13682" spans="1:4" x14ac:dyDescent="0.25">
      <c r="A13682" s="71">
        <v>39351</v>
      </c>
      <c r="B13682" s="70" t="s">
        <v>12911</v>
      </c>
      <c r="C13682" s="71" t="s">
        <v>14</v>
      </c>
      <c r="D13682" s="72">
        <v>3.15</v>
      </c>
    </row>
    <row r="13683" spans="1:4" x14ac:dyDescent="0.25">
      <c r="A13683" s="71">
        <v>39352</v>
      </c>
      <c r="B13683" s="70" t="s">
        <v>12912</v>
      </c>
      <c r="C13683" s="71" t="s">
        <v>14</v>
      </c>
      <c r="D13683" s="72">
        <v>2.5299999999999998</v>
      </c>
    </row>
    <row r="13684" spans="1:4" x14ac:dyDescent="0.25">
      <c r="A13684" s="71">
        <v>38837</v>
      </c>
      <c r="B13684" s="70" t="s">
        <v>12913</v>
      </c>
      <c r="C13684" s="71" t="s">
        <v>14</v>
      </c>
      <c r="D13684" s="72"/>
    </row>
    <row r="13685" spans="1:4" x14ac:dyDescent="0.25">
      <c r="A13685" s="71">
        <v>38836</v>
      </c>
      <c r="B13685" s="70" t="s">
        <v>12914</v>
      </c>
      <c r="C13685" s="71" t="s">
        <v>14</v>
      </c>
      <c r="D13685" s="72"/>
    </row>
    <row r="13686" spans="1:4" x14ac:dyDescent="0.25">
      <c r="A13686" s="71">
        <v>2666</v>
      </c>
      <c r="B13686" s="70" t="s">
        <v>12915</v>
      </c>
      <c r="C13686" s="71" t="s">
        <v>14</v>
      </c>
      <c r="D13686" s="72">
        <v>7.97</v>
      </c>
    </row>
    <row r="13687" spans="1:4" x14ac:dyDescent="0.25">
      <c r="A13687" s="71">
        <v>2668</v>
      </c>
      <c r="B13687" s="70" t="s">
        <v>12916</v>
      </c>
      <c r="C13687" s="71" t="s">
        <v>14</v>
      </c>
      <c r="D13687" s="72">
        <v>9.1</v>
      </c>
    </row>
    <row r="13688" spans="1:4" x14ac:dyDescent="0.25">
      <c r="A13688" s="71">
        <v>2664</v>
      </c>
      <c r="B13688" s="70" t="s">
        <v>12917</v>
      </c>
      <c r="C13688" s="71" t="s">
        <v>14</v>
      </c>
      <c r="D13688" s="72">
        <v>13.43</v>
      </c>
    </row>
    <row r="13689" spans="1:4" x14ac:dyDescent="0.25">
      <c r="A13689" s="71">
        <v>2662</v>
      </c>
      <c r="B13689" s="70" t="s">
        <v>12918</v>
      </c>
      <c r="C13689" s="71" t="s">
        <v>14</v>
      </c>
      <c r="D13689" s="72">
        <v>16.47</v>
      </c>
    </row>
    <row r="13690" spans="1:4" x14ac:dyDescent="0.25">
      <c r="A13690" s="71">
        <v>20964</v>
      </c>
      <c r="B13690" s="70" t="s">
        <v>12919</v>
      </c>
      <c r="C13690" s="71" t="s">
        <v>14</v>
      </c>
      <c r="D13690" s="72">
        <v>72.23</v>
      </c>
    </row>
    <row r="13691" spans="1:4" x14ac:dyDescent="0.25">
      <c r="A13691" s="71">
        <v>10905</v>
      </c>
      <c r="B13691" s="70" t="s">
        <v>12920</v>
      </c>
      <c r="C13691" s="71" t="s">
        <v>14</v>
      </c>
      <c r="D13691" s="72">
        <v>96.9</v>
      </c>
    </row>
    <row r="13692" spans="1:4" x14ac:dyDescent="0.25">
      <c r="A13692" s="71">
        <v>11289</v>
      </c>
      <c r="B13692" s="70" t="s">
        <v>12921</v>
      </c>
      <c r="C13692" s="71" t="s">
        <v>14</v>
      </c>
      <c r="D13692" s="72"/>
    </row>
    <row r="13693" spans="1:4" x14ac:dyDescent="0.25">
      <c r="A13693" s="71">
        <v>11241</v>
      </c>
      <c r="B13693" s="70" t="s">
        <v>12922</v>
      </c>
      <c r="C13693" s="71" t="s">
        <v>14</v>
      </c>
      <c r="D13693" s="72"/>
    </row>
    <row r="13694" spans="1:4" x14ac:dyDescent="0.25">
      <c r="A13694" s="71">
        <v>11301</v>
      </c>
      <c r="B13694" s="70" t="s">
        <v>12923</v>
      </c>
      <c r="C13694" s="71" t="s">
        <v>14</v>
      </c>
      <c r="D13694" s="72"/>
    </row>
    <row r="13695" spans="1:4" x14ac:dyDescent="0.25">
      <c r="A13695" s="71">
        <v>21090</v>
      </c>
      <c r="B13695" s="70" t="s">
        <v>12924</v>
      </c>
      <c r="C13695" s="71" t="s">
        <v>14</v>
      </c>
      <c r="D13695" s="72"/>
    </row>
    <row r="13696" spans="1:4" x14ac:dyDescent="0.25">
      <c r="A13696" s="71">
        <v>11315</v>
      </c>
      <c r="B13696" s="70" t="s">
        <v>12925</v>
      </c>
      <c r="C13696" s="71" t="s">
        <v>14</v>
      </c>
      <c r="D13696" s="72"/>
    </row>
    <row r="13697" spans="1:4" x14ac:dyDescent="0.25">
      <c r="A13697" s="71">
        <v>21071</v>
      </c>
      <c r="B13697" s="70" t="s">
        <v>12926</v>
      </c>
      <c r="C13697" s="71" t="s">
        <v>14</v>
      </c>
      <c r="D13697" s="72"/>
    </row>
    <row r="13698" spans="1:4" x14ac:dyDescent="0.25">
      <c r="A13698" s="71">
        <v>14112</v>
      </c>
      <c r="B13698" s="70" t="s">
        <v>12927</v>
      </c>
      <c r="C13698" s="71" t="s">
        <v>14</v>
      </c>
      <c r="D13698" s="72"/>
    </row>
    <row r="13699" spans="1:4" x14ac:dyDescent="0.25">
      <c r="A13699" s="71">
        <v>11316</v>
      </c>
      <c r="B13699" s="70" t="s">
        <v>12928</v>
      </c>
      <c r="C13699" s="71" t="s">
        <v>14</v>
      </c>
      <c r="D13699" s="72"/>
    </row>
    <row r="13700" spans="1:4" x14ac:dyDescent="0.25">
      <c r="A13700" s="71">
        <v>6243</v>
      </c>
      <c r="B13700" s="70" t="s">
        <v>12929</v>
      </c>
      <c r="C13700" s="71" t="s">
        <v>14</v>
      </c>
      <c r="D13700" s="72"/>
    </row>
    <row r="13701" spans="1:4" x14ac:dyDescent="0.25">
      <c r="A13701" s="71">
        <v>6240</v>
      </c>
      <c r="B13701" s="70" t="s">
        <v>12930</v>
      </c>
      <c r="C13701" s="71" t="s">
        <v>14</v>
      </c>
      <c r="D13701" s="72"/>
    </row>
    <row r="13702" spans="1:4" x14ac:dyDescent="0.25">
      <c r="A13702" s="71">
        <v>11296</v>
      </c>
      <c r="B13702" s="70" t="s">
        <v>12931</v>
      </c>
      <c r="C13702" s="71" t="s">
        <v>14</v>
      </c>
      <c r="D13702" s="72"/>
    </row>
    <row r="13703" spans="1:4" x14ac:dyDescent="0.25">
      <c r="A13703" s="71">
        <v>11299</v>
      </c>
      <c r="B13703" s="70" t="s">
        <v>12932</v>
      </c>
      <c r="C13703" s="71" t="s">
        <v>14</v>
      </c>
      <c r="D13703" s="72"/>
    </row>
    <row r="13704" spans="1:4" x14ac:dyDescent="0.25">
      <c r="A13704" s="71">
        <v>11688</v>
      </c>
      <c r="B13704" s="70" t="s">
        <v>12933</v>
      </c>
      <c r="C13704" s="71" t="s">
        <v>14</v>
      </c>
      <c r="D13704" s="72">
        <v>507.83</v>
      </c>
    </row>
    <row r="13705" spans="1:4" x14ac:dyDescent="0.25">
      <c r="A13705" s="71">
        <v>37736</v>
      </c>
      <c r="B13705" s="70" t="s">
        <v>12934</v>
      </c>
      <c r="C13705" s="71" t="s">
        <v>14</v>
      </c>
      <c r="D13705" s="72"/>
    </row>
    <row r="13706" spans="1:4" x14ac:dyDescent="0.25">
      <c r="A13706" s="71">
        <v>37739</v>
      </c>
      <c r="B13706" s="70" t="s">
        <v>12935</v>
      </c>
      <c r="C13706" s="71" t="s">
        <v>14</v>
      </c>
      <c r="D13706" s="72"/>
    </row>
    <row r="13707" spans="1:4" x14ac:dyDescent="0.25">
      <c r="A13707" s="71">
        <v>37740</v>
      </c>
      <c r="B13707" s="70" t="s">
        <v>12936</v>
      </c>
      <c r="C13707" s="71" t="s">
        <v>14</v>
      </c>
      <c r="D13707" s="72"/>
    </row>
    <row r="13708" spans="1:4" x14ac:dyDescent="0.25">
      <c r="A13708" s="71">
        <v>37738</v>
      </c>
      <c r="B13708" s="70" t="s">
        <v>12937</v>
      </c>
      <c r="C13708" s="71" t="s">
        <v>14</v>
      </c>
      <c r="D13708" s="72"/>
    </row>
    <row r="13709" spans="1:4" x14ac:dyDescent="0.25">
      <c r="A13709" s="71">
        <v>37737</v>
      </c>
      <c r="B13709" s="70" t="s">
        <v>12938</v>
      </c>
      <c r="C13709" s="71" t="s">
        <v>14</v>
      </c>
      <c r="D13709" s="72"/>
    </row>
    <row r="13710" spans="1:4" x14ac:dyDescent="0.25">
      <c r="A13710" s="71">
        <v>25014</v>
      </c>
      <c r="B13710" s="70" t="s">
        <v>12939</v>
      </c>
      <c r="C13710" s="71" t="s">
        <v>14</v>
      </c>
      <c r="D13710" s="72"/>
    </row>
    <row r="13711" spans="1:4" x14ac:dyDescent="0.25">
      <c r="A13711" s="71">
        <v>25013</v>
      </c>
      <c r="B13711" s="70" t="s">
        <v>12940</v>
      </c>
      <c r="C13711" s="71" t="s">
        <v>14</v>
      </c>
      <c r="D13711" s="72"/>
    </row>
    <row r="13712" spans="1:4" x14ac:dyDescent="0.25">
      <c r="A13712" s="71">
        <v>14405</v>
      </c>
      <c r="B13712" s="70" t="s">
        <v>12941</v>
      </c>
      <c r="C13712" s="71" t="s">
        <v>14</v>
      </c>
      <c r="D13712" s="72"/>
    </row>
    <row r="13713" spans="1:4" x14ac:dyDescent="0.25">
      <c r="A13713" s="71">
        <v>20271</v>
      </c>
      <c r="B13713" s="70" t="s">
        <v>12942</v>
      </c>
      <c r="C13713" s="71" t="s">
        <v>14</v>
      </c>
      <c r="D13713" s="72">
        <v>579.21</v>
      </c>
    </row>
    <row r="13714" spans="1:4" x14ac:dyDescent="0.25">
      <c r="A13714" s="71">
        <v>10423</v>
      </c>
      <c r="B13714" s="70" t="s">
        <v>12943</v>
      </c>
      <c r="C13714" s="71" t="s">
        <v>14</v>
      </c>
      <c r="D13714" s="72">
        <v>425.28</v>
      </c>
    </row>
    <row r="13715" spans="1:4" x14ac:dyDescent="0.25">
      <c r="A13715" s="71">
        <v>36790</v>
      </c>
      <c r="B13715" s="70" t="s">
        <v>12944</v>
      </c>
      <c r="C13715" s="71" t="s">
        <v>14</v>
      </c>
      <c r="D13715" s="72">
        <v>392.81</v>
      </c>
    </row>
    <row r="13716" spans="1:4" x14ac:dyDescent="0.25">
      <c r="A13716" s="71">
        <v>37589</v>
      </c>
      <c r="B13716" s="70" t="s">
        <v>12945</v>
      </c>
      <c r="C13716" s="71" t="s">
        <v>14</v>
      </c>
      <c r="D13716" s="72">
        <v>481.3</v>
      </c>
    </row>
    <row r="13717" spans="1:4" x14ac:dyDescent="0.25">
      <c r="A13717" s="71">
        <v>11690</v>
      </c>
      <c r="B13717" s="70" t="s">
        <v>12946</v>
      </c>
      <c r="C13717" s="71" t="s">
        <v>14</v>
      </c>
      <c r="D13717" s="72">
        <v>255.68</v>
      </c>
    </row>
    <row r="13718" spans="1:4" x14ac:dyDescent="0.25">
      <c r="A13718" s="71">
        <v>20234</v>
      </c>
      <c r="B13718" s="70" t="s">
        <v>12947</v>
      </c>
      <c r="C13718" s="71" t="s">
        <v>14</v>
      </c>
      <c r="D13718" s="72">
        <v>323.57</v>
      </c>
    </row>
    <row r="13719" spans="1:4" x14ac:dyDescent="0.25">
      <c r="A13719" s="71">
        <v>44480</v>
      </c>
      <c r="B13719" s="70" t="s">
        <v>12948</v>
      </c>
      <c r="C13719" s="71" t="s">
        <v>42</v>
      </c>
      <c r="D13719" s="72">
        <v>21.19</v>
      </c>
    </row>
    <row r="13720" spans="1:4" x14ac:dyDescent="0.25">
      <c r="A13720" s="71">
        <v>11457</v>
      </c>
      <c r="B13720" s="70" t="s">
        <v>12949</v>
      </c>
      <c r="C13720" s="71" t="s">
        <v>14</v>
      </c>
      <c r="D13720" s="72">
        <v>53.4</v>
      </c>
    </row>
    <row r="13721" spans="1:4" x14ac:dyDescent="0.25">
      <c r="A13721" s="71">
        <v>44073</v>
      </c>
      <c r="B13721" s="70" t="s">
        <v>12950</v>
      </c>
      <c r="C13721" s="71" t="s">
        <v>16</v>
      </c>
      <c r="D13721" s="72">
        <v>0.65</v>
      </c>
    </row>
    <row r="13722" spans="1:4" x14ac:dyDescent="0.25">
      <c r="A13722" s="71">
        <v>3593</v>
      </c>
      <c r="B13722" s="70" t="s">
        <v>12951</v>
      </c>
      <c r="C13722" s="71" t="s">
        <v>14</v>
      </c>
      <c r="D13722" s="72">
        <v>95.11</v>
      </c>
    </row>
    <row r="13723" spans="1:4" x14ac:dyDescent="0.25">
      <c r="A13723" s="71">
        <v>3588</v>
      </c>
      <c r="B13723" s="70" t="s">
        <v>12952</v>
      </c>
      <c r="C13723" s="71" t="s">
        <v>14</v>
      </c>
      <c r="D13723" s="72">
        <v>73.31</v>
      </c>
    </row>
    <row r="13724" spans="1:4" x14ac:dyDescent="0.25">
      <c r="A13724" s="71">
        <v>3587</v>
      </c>
      <c r="B13724" s="70" t="s">
        <v>12953</v>
      </c>
      <c r="C13724" s="71" t="s">
        <v>14</v>
      </c>
      <c r="D13724" s="72">
        <v>45.49</v>
      </c>
    </row>
    <row r="13725" spans="1:4" x14ac:dyDescent="0.25">
      <c r="A13725" s="71">
        <v>3585</v>
      </c>
      <c r="B13725" s="70" t="s">
        <v>12954</v>
      </c>
      <c r="C13725" s="71" t="s">
        <v>14</v>
      </c>
      <c r="D13725" s="72">
        <v>22.64</v>
      </c>
    </row>
    <row r="13726" spans="1:4" x14ac:dyDescent="0.25">
      <c r="A13726" s="71">
        <v>3590</v>
      </c>
      <c r="B13726" s="70" t="s">
        <v>12955</v>
      </c>
      <c r="C13726" s="71" t="s">
        <v>14</v>
      </c>
      <c r="D13726" s="72">
        <v>270.05</v>
      </c>
    </row>
    <row r="13727" spans="1:4" x14ac:dyDescent="0.25">
      <c r="A13727" s="71">
        <v>3589</v>
      </c>
      <c r="B13727" s="70" t="s">
        <v>12956</v>
      </c>
      <c r="C13727" s="71" t="s">
        <v>14</v>
      </c>
      <c r="D13727" s="72">
        <v>144.94999999999999</v>
      </c>
    </row>
    <row r="13728" spans="1:4" x14ac:dyDescent="0.25">
      <c r="A13728" s="71">
        <v>3592</v>
      </c>
      <c r="B13728" s="70" t="s">
        <v>12957</v>
      </c>
      <c r="C13728" s="71" t="s">
        <v>14</v>
      </c>
      <c r="D13728" s="72">
        <v>426.87</v>
      </c>
    </row>
    <row r="13729" spans="1:4" x14ac:dyDescent="0.25">
      <c r="A13729" s="71">
        <v>3586</v>
      </c>
      <c r="B13729" s="70" t="s">
        <v>12958</v>
      </c>
      <c r="C13729" s="71" t="s">
        <v>14</v>
      </c>
      <c r="D13729" s="72">
        <v>29.66</v>
      </c>
    </row>
    <row r="13730" spans="1:4" x14ac:dyDescent="0.25">
      <c r="A13730" s="71">
        <v>3591</v>
      </c>
      <c r="B13730" s="70" t="s">
        <v>12959</v>
      </c>
      <c r="C13730" s="71" t="s">
        <v>14</v>
      </c>
      <c r="D13730" s="72">
        <v>684.29</v>
      </c>
    </row>
    <row r="13731" spans="1:4" x14ac:dyDescent="0.25">
      <c r="A13731" s="71">
        <v>40396</v>
      </c>
      <c r="B13731" s="70" t="s">
        <v>12960</v>
      </c>
      <c r="C13731" s="71" t="s">
        <v>14</v>
      </c>
      <c r="D13731" s="72"/>
    </row>
    <row r="13732" spans="1:4" x14ac:dyDescent="0.25">
      <c r="A13732" s="71">
        <v>40395</v>
      </c>
      <c r="B13732" s="70" t="s">
        <v>12961</v>
      </c>
      <c r="C13732" s="71" t="s">
        <v>14</v>
      </c>
      <c r="D13732" s="72"/>
    </row>
    <row r="13733" spans="1:4" x14ac:dyDescent="0.25">
      <c r="A13733" s="71">
        <v>40394</v>
      </c>
      <c r="B13733" s="70" t="s">
        <v>12962</v>
      </c>
      <c r="C13733" s="71" t="s">
        <v>14</v>
      </c>
      <c r="D13733" s="72"/>
    </row>
    <row r="13734" spans="1:4" x14ac:dyDescent="0.25">
      <c r="A13734" s="71">
        <v>40392</v>
      </c>
      <c r="B13734" s="70" t="s">
        <v>12963</v>
      </c>
      <c r="C13734" s="71" t="s">
        <v>14</v>
      </c>
      <c r="D13734" s="72"/>
    </row>
    <row r="13735" spans="1:4" x14ac:dyDescent="0.25">
      <c r="A13735" s="71">
        <v>40398</v>
      </c>
      <c r="B13735" s="70" t="s">
        <v>12964</v>
      </c>
      <c r="C13735" s="71" t="s">
        <v>14</v>
      </c>
      <c r="D13735" s="72"/>
    </row>
    <row r="13736" spans="1:4" x14ac:dyDescent="0.25">
      <c r="A13736" s="71">
        <v>40397</v>
      </c>
      <c r="B13736" s="70" t="s">
        <v>12965</v>
      </c>
      <c r="C13736" s="71" t="s">
        <v>14</v>
      </c>
      <c r="D13736" s="72"/>
    </row>
    <row r="13737" spans="1:4" x14ac:dyDescent="0.25">
      <c r="A13737" s="71">
        <v>40399</v>
      </c>
      <c r="B13737" s="70" t="s">
        <v>12966</v>
      </c>
      <c r="C13737" s="71" t="s">
        <v>14</v>
      </c>
      <c r="D13737" s="72"/>
    </row>
    <row r="13738" spans="1:4" x14ac:dyDescent="0.25">
      <c r="A13738" s="71">
        <v>40393</v>
      </c>
      <c r="B13738" s="70" t="s">
        <v>12967</v>
      </c>
      <c r="C13738" s="71" t="s">
        <v>14</v>
      </c>
      <c r="D13738" s="72"/>
    </row>
    <row r="13739" spans="1:4" x14ac:dyDescent="0.25">
      <c r="A13739" s="71">
        <v>44253</v>
      </c>
      <c r="B13739" s="70" t="s">
        <v>12968</v>
      </c>
      <c r="C13739" s="71" t="s">
        <v>14</v>
      </c>
      <c r="D13739" s="72">
        <v>313.92</v>
      </c>
    </row>
    <row r="13740" spans="1:4" x14ac:dyDescent="0.25">
      <c r="A13740" s="71">
        <v>21121</v>
      </c>
      <c r="B13740" s="70" t="s">
        <v>12969</v>
      </c>
      <c r="C13740" s="71" t="s">
        <v>14</v>
      </c>
      <c r="D13740" s="72">
        <v>4.5</v>
      </c>
    </row>
    <row r="13741" spans="1:4" x14ac:dyDescent="0.25">
      <c r="A13741" s="71">
        <v>38010</v>
      </c>
      <c r="B13741" s="70" t="s">
        <v>12970</v>
      </c>
      <c r="C13741" s="71" t="s">
        <v>14</v>
      </c>
      <c r="D13741" s="72">
        <v>5.61</v>
      </c>
    </row>
    <row r="13742" spans="1:4" x14ac:dyDescent="0.25">
      <c r="A13742" s="71">
        <v>38011</v>
      </c>
      <c r="B13742" s="70" t="s">
        <v>12971</v>
      </c>
      <c r="C13742" s="71" t="s">
        <v>14</v>
      </c>
      <c r="D13742" s="72">
        <v>11.24</v>
      </c>
    </row>
    <row r="13743" spans="1:4" x14ac:dyDescent="0.25">
      <c r="A13743" s="71">
        <v>38012</v>
      </c>
      <c r="B13743" s="70" t="s">
        <v>12972</v>
      </c>
      <c r="C13743" s="71" t="s">
        <v>14</v>
      </c>
      <c r="D13743" s="72">
        <v>42.85</v>
      </c>
    </row>
    <row r="13744" spans="1:4" x14ac:dyDescent="0.25">
      <c r="A13744" s="71">
        <v>38013</v>
      </c>
      <c r="B13744" s="70" t="s">
        <v>12973</v>
      </c>
      <c r="C13744" s="71" t="s">
        <v>14</v>
      </c>
      <c r="D13744" s="72">
        <v>55.05</v>
      </c>
    </row>
    <row r="13745" spans="1:4" x14ac:dyDescent="0.25">
      <c r="A13745" s="71">
        <v>38014</v>
      </c>
      <c r="B13745" s="70" t="s">
        <v>12974</v>
      </c>
      <c r="C13745" s="71" t="s">
        <v>14</v>
      </c>
      <c r="D13745" s="72">
        <v>91.93</v>
      </c>
    </row>
    <row r="13746" spans="1:4" x14ac:dyDescent="0.25">
      <c r="A13746" s="71">
        <v>38015</v>
      </c>
      <c r="B13746" s="70" t="s">
        <v>12975</v>
      </c>
      <c r="C13746" s="71" t="s">
        <v>14</v>
      </c>
      <c r="D13746" s="72">
        <v>216.13</v>
      </c>
    </row>
    <row r="13747" spans="1:4" x14ac:dyDescent="0.25">
      <c r="A13747" s="71">
        <v>38016</v>
      </c>
      <c r="B13747" s="70" t="s">
        <v>12976</v>
      </c>
      <c r="C13747" s="71" t="s">
        <v>14</v>
      </c>
      <c r="D13747" s="72">
        <v>251.33</v>
      </c>
    </row>
    <row r="13748" spans="1:4" x14ac:dyDescent="0.25">
      <c r="A13748" s="71">
        <v>12741</v>
      </c>
      <c r="B13748" s="70" t="s">
        <v>12977</v>
      </c>
      <c r="C13748" s="71" t="s">
        <v>14</v>
      </c>
      <c r="D13748" s="72"/>
    </row>
    <row r="13749" spans="1:4" x14ac:dyDescent="0.25">
      <c r="A13749" s="71">
        <v>12733</v>
      </c>
      <c r="B13749" s="70" t="s">
        <v>12978</v>
      </c>
      <c r="C13749" s="71" t="s">
        <v>14</v>
      </c>
      <c r="D13749" s="72"/>
    </row>
    <row r="13750" spans="1:4" x14ac:dyDescent="0.25">
      <c r="A13750" s="71">
        <v>12734</v>
      </c>
      <c r="B13750" s="70" t="s">
        <v>12979</v>
      </c>
      <c r="C13750" s="71" t="s">
        <v>14</v>
      </c>
      <c r="D13750" s="72"/>
    </row>
    <row r="13751" spans="1:4" x14ac:dyDescent="0.25">
      <c r="A13751" s="71">
        <v>12735</v>
      </c>
      <c r="B13751" s="70" t="s">
        <v>12980</v>
      </c>
      <c r="C13751" s="71" t="s">
        <v>14</v>
      </c>
      <c r="D13751" s="72"/>
    </row>
    <row r="13752" spans="1:4" x14ac:dyDescent="0.25">
      <c r="A13752" s="71">
        <v>12736</v>
      </c>
      <c r="B13752" s="70" t="s">
        <v>12981</v>
      </c>
      <c r="C13752" s="71" t="s">
        <v>14</v>
      </c>
      <c r="D13752" s="72"/>
    </row>
    <row r="13753" spans="1:4" x14ac:dyDescent="0.25">
      <c r="A13753" s="71">
        <v>12737</v>
      </c>
      <c r="B13753" s="70" t="s">
        <v>12982</v>
      </c>
      <c r="C13753" s="71" t="s">
        <v>14</v>
      </c>
      <c r="D13753" s="72"/>
    </row>
    <row r="13754" spans="1:4" x14ac:dyDescent="0.25">
      <c r="A13754" s="71">
        <v>12738</v>
      </c>
      <c r="B13754" s="70" t="s">
        <v>12983</v>
      </c>
      <c r="C13754" s="71" t="s">
        <v>14</v>
      </c>
      <c r="D13754" s="72"/>
    </row>
    <row r="13755" spans="1:4" x14ac:dyDescent="0.25">
      <c r="A13755" s="71">
        <v>12739</v>
      </c>
      <c r="B13755" s="70" t="s">
        <v>12984</v>
      </c>
      <c r="C13755" s="71" t="s">
        <v>14</v>
      </c>
      <c r="D13755" s="72"/>
    </row>
    <row r="13756" spans="1:4" x14ac:dyDescent="0.25">
      <c r="A13756" s="71">
        <v>12740</v>
      </c>
      <c r="B13756" s="70" t="s">
        <v>12985</v>
      </c>
      <c r="C13756" s="71" t="s">
        <v>14</v>
      </c>
      <c r="D13756" s="72"/>
    </row>
    <row r="13757" spans="1:4" x14ac:dyDescent="0.25">
      <c r="A13757" s="71">
        <v>6297</v>
      </c>
      <c r="B13757" s="70" t="s">
        <v>12986</v>
      </c>
      <c r="C13757" s="71" t="s">
        <v>14</v>
      </c>
      <c r="D13757" s="72">
        <v>43.82</v>
      </c>
    </row>
    <row r="13758" spans="1:4" x14ac:dyDescent="0.25">
      <c r="A13758" s="71">
        <v>6296</v>
      </c>
      <c r="B13758" s="70" t="s">
        <v>12987</v>
      </c>
      <c r="C13758" s="71" t="s">
        <v>14</v>
      </c>
      <c r="D13758" s="72">
        <v>34.590000000000003</v>
      </c>
    </row>
    <row r="13759" spans="1:4" x14ac:dyDescent="0.25">
      <c r="A13759" s="71">
        <v>6323</v>
      </c>
      <c r="B13759" s="70" t="s">
        <v>12988</v>
      </c>
      <c r="C13759" s="71" t="s">
        <v>14</v>
      </c>
      <c r="D13759" s="72">
        <v>22.6</v>
      </c>
    </row>
    <row r="13760" spans="1:4" x14ac:dyDescent="0.25">
      <c r="A13760" s="71">
        <v>6294</v>
      </c>
      <c r="B13760" s="70" t="s">
        <v>12989</v>
      </c>
      <c r="C13760" s="71" t="s">
        <v>14</v>
      </c>
      <c r="D13760" s="72">
        <v>9.86</v>
      </c>
    </row>
    <row r="13761" spans="1:4" x14ac:dyDescent="0.25">
      <c r="A13761" s="71">
        <v>6299</v>
      </c>
      <c r="B13761" s="70" t="s">
        <v>12990</v>
      </c>
      <c r="C13761" s="71" t="s">
        <v>14</v>
      </c>
      <c r="D13761" s="72">
        <v>131.80000000000001</v>
      </c>
    </row>
    <row r="13762" spans="1:4" x14ac:dyDescent="0.25">
      <c r="A13762" s="71">
        <v>6298</v>
      </c>
      <c r="B13762" s="70" t="s">
        <v>12991</v>
      </c>
      <c r="C13762" s="71" t="s">
        <v>14</v>
      </c>
      <c r="D13762" s="72">
        <v>69.41</v>
      </c>
    </row>
    <row r="13763" spans="1:4" x14ac:dyDescent="0.25">
      <c r="A13763" s="71">
        <v>6322</v>
      </c>
      <c r="B13763" s="70" t="s">
        <v>12992</v>
      </c>
      <c r="C13763" s="71" t="s">
        <v>14</v>
      </c>
      <c r="D13763" s="72">
        <v>176.53</v>
      </c>
    </row>
    <row r="13764" spans="1:4" x14ac:dyDescent="0.25">
      <c r="A13764" s="71">
        <v>6295</v>
      </c>
      <c r="B13764" s="70" t="s">
        <v>12993</v>
      </c>
      <c r="C13764" s="71" t="s">
        <v>14</v>
      </c>
      <c r="D13764" s="72">
        <v>14.04</v>
      </c>
    </row>
    <row r="13765" spans="1:4" x14ac:dyDescent="0.25">
      <c r="A13765" s="71">
        <v>6300</v>
      </c>
      <c r="B13765" s="70" t="s">
        <v>12994</v>
      </c>
      <c r="C13765" s="71" t="s">
        <v>14</v>
      </c>
      <c r="D13765" s="72">
        <v>325.47000000000003</v>
      </c>
    </row>
    <row r="13766" spans="1:4" x14ac:dyDescent="0.25">
      <c r="A13766" s="71">
        <v>6321</v>
      </c>
      <c r="B13766" s="70" t="s">
        <v>12995</v>
      </c>
      <c r="C13766" s="71" t="s">
        <v>14</v>
      </c>
      <c r="D13766" s="72">
        <v>464.91</v>
      </c>
    </row>
    <row r="13767" spans="1:4" x14ac:dyDescent="0.25">
      <c r="A13767" s="71">
        <v>6301</v>
      </c>
      <c r="B13767" s="70" t="s">
        <v>12996</v>
      </c>
      <c r="C13767" s="71" t="s">
        <v>14</v>
      </c>
      <c r="D13767" s="72">
        <v>1089.69</v>
      </c>
    </row>
    <row r="13768" spans="1:4" x14ac:dyDescent="0.25">
      <c r="A13768" s="71">
        <v>7105</v>
      </c>
      <c r="B13768" s="70" t="s">
        <v>12997</v>
      </c>
      <c r="C13768" s="71" t="s">
        <v>14</v>
      </c>
      <c r="D13768" s="72">
        <v>42.1</v>
      </c>
    </row>
    <row r="13769" spans="1:4" x14ac:dyDescent="0.25">
      <c r="A13769" s="71">
        <v>20183</v>
      </c>
      <c r="B13769" s="70" t="s">
        <v>12998</v>
      </c>
      <c r="C13769" s="71" t="s">
        <v>14</v>
      </c>
      <c r="D13769" s="72">
        <v>51.87</v>
      </c>
    </row>
    <row r="13770" spans="1:4" x14ac:dyDescent="0.25">
      <c r="A13770" s="71">
        <v>38448</v>
      </c>
      <c r="B13770" s="70" t="s">
        <v>12999</v>
      </c>
      <c r="C13770" s="71" t="s">
        <v>14</v>
      </c>
      <c r="D13770" s="72">
        <v>235.38</v>
      </c>
    </row>
    <row r="13771" spans="1:4" x14ac:dyDescent="0.25">
      <c r="A13771" s="71">
        <v>20182</v>
      </c>
      <c r="B13771" s="70" t="s">
        <v>13000</v>
      </c>
      <c r="C13771" s="71" t="s">
        <v>14</v>
      </c>
      <c r="D13771" s="72">
        <v>30.16</v>
      </c>
    </row>
    <row r="13772" spans="1:4" x14ac:dyDescent="0.25">
      <c r="A13772" s="71">
        <v>7119</v>
      </c>
      <c r="B13772" s="70" t="s">
        <v>13001</v>
      </c>
      <c r="C13772" s="71" t="s">
        <v>14</v>
      </c>
      <c r="D13772" s="72">
        <v>11.1</v>
      </c>
    </row>
    <row r="13773" spans="1:4" x14ac:dyDescent="0.25">
      <c r="A13773" s="71">
        <v>7126</v>
      </c>
      <c r="B13773" s="70" t="s">
        <v>13002</v>
      </c>
      <c r="C13773" s="71" t="s">
        <v>14</v>
      </c>
      <c r="D13773" s="72">
        <v>22.66</v>
      </c>
    </row>
    <row r="13774" spans="1:4" x14ac:dyDescent="0.25">
      <c r="A13774" s="71">
        <v>7120</v>
      </c>
      <c r="B13774" s="70" t="s">
        <v>13003</v>
      </c>
      <c r="C13774" s="71" t="s">
        <v>14</v>
      </c>
      <c r="D13774" s="72">
        <v>8.52</v>
      </c>
    </row>
    <row r="13775" spans="1:4" x14ac:dyDescent="0.25">
      <c r="A13775" s="71">
        <v>6319</v>
      </c>
      <c r="B13775" s="70" t="s">
        <v>13004</v>
      </c>
      <c r="C13775" s="71" t="s">
        <v>14</v>
      </c>
      <c r="D13775" s="72">
        <v>51.48</v>
      </c>
    </row>
    <row r="13776" spans="1:4" x14ac:dyDescent="0.25">
      <c r="A13776" s="71">
        <v>6304</v>
      </c>
      <c r="B13776" s="70" t="s">
        <v>13005</v>
      </c>
      <c r="C13776" s="71" t="s">
        <v>14</v>
      </c>
      <c r="D13776" s="72">
        <v>51.48</v>
      </c>
    </row>
    <row r="13777" spans="1:4" x14ac:dyDescent="0.25">
      <c r="A13777" s="71">
        <v>21116</v>
      </c>
      <c r="B13777" s="70" t="s">
        <v>13006</v>
      </c>
      <c r="C13777" s="71" t="s">
        <v>14</v>
      </c>
      <c r="D13777" s="72">
        <v>38.99</v>
      </c>
    </row>
    <row r="13778" spans="1:4" x14ac:dyDescent="0.25">
      <c r="A13778" s="71">
        <v>6320</v>
      </c>
      <c r="B13778" s="70" t="s">
        <v>13007</v>
      </c>
      <c r="C13778" s="71" t="s">
        <v>14</v>
      </c>
      <c r="D13778" s="72">
        <v>26.51</v>
      </c>
    </row>
    <row r="13779" spans="1:4" x14ac:dyDescent="0.25">
      <c r="A13779" s="71">
        <v>6303</v>
      </c>
      <c r="B13779" s="70" t="s">
        <v>13008</v>
      </c>
      <c r="C13779" s="71" t="s">
        <v>14</v>
      </c>
      <c r="D13779" s="72">
        <v>26.51</v>
      </c>
    </row>
    <row r="13780" spans="1:4" x14ac:dyDescent="0.25">
      <c r="A13780" s="71">
        <v>6308</v>
      </c>
      <c r="B13780" s="70" t="s">
        <v>13009</v>
      </c>
      <c r="C13780" s="71" t="s">
        <v>14</v>
      </c>
      <c r="D13780" s="72">
        <v>142.46</v>
      </c>
    </row>
    <row r="13781" spans="1:4" x14ac:dyDescent="0.25">
      <c r="A13781" s="71">
        <v>6317</v>
      </c>
      <c r="B13781" s="70" t="s">
        <v>13010</v>
      </c>
      <c r="C13781" s="71" t="s">
        <v>14</v>
      </c>
      <c r="D13781" s="72">
        <v>142.46</v>
      </c>
    </row>
    <row r="13782" spans="1:4" x14ac:dyDescent="0.25">
      <c r="A13782" s="71">
        <v>6307</v>
      </c>
      <c r="B13782" s="70" t="s">
        <v>13011</v>
      </c>
      <c r="C13782" s="71" t="s">
        <v>14</v>
      </c>
      <c r="D13782" s="72">
        <v>142.46</v>
      </c>
    </row>
    <row r="13783" spans="1:4" x14ac:dyDescent="0.25">
      <c r="A13783" s="71">
        <v>6309</v>
      </c>
      <c r="B13783" s="70" t="s">
        <v>13012</v>
      </c>
      <c r="C13783" s="71" t="s">
        <v>14</v>
      </c>
      <c r="D13783" s="72">
        <v>146.6</v>
      </c>
    </row>
    <row r="13784" spans="1:4" x14ac:dyDescent="0.25">
      <c r="A13784" s="71">
        <v>6318</v>
      </c>
      <c r="B13784" s="70" t="s">
        <v>13013</v>
      </c>
      <c r="C13784" s="71" t="s">
        <v>14</v>
      </c>
      <c r="D13784" s="72">
        <v>76.849999999999994</v>
      </c>
    </row>
    <row r="13785" spans="1:4" x14ac:dyDescent="0.25">
      <c r="A13785" s="71">
        <v>6306</v>
      </c>
      <c r="B13785" s="70" t="s">
        <v>13014</v>
      </c>
      <c r="C13785" s="71" t="s">
        <v>14</v>
      </c>
      <c r="D13785" s="72">
        <v>76.849999999999994</v>
      </c>
    </row>
    <row r="13786" spans="1:4" x14ac:dyDescent="0.25">
      <c r="A13786" s="71">
        <v>6305</v>
      </c>
      <c r="B13786" s="70" t="s">
        <v>13015</v>
      </c>
      <c r="C13786" s="71" t="s">
        <v>14</v>
      </c>
      <c r="D13786" s="72">
        <v>76.849999999999994</v>
      </c>
    </row>
    <row r="13787" spans="1:4" x14ac:dyDescent="0.25">
      <c r="A13787" s="71">
        <v>6312</v>
      </c>
      <c r="B13787" s="70" t="s">
        <v>13016</v>
      </c>
      <c r="C13787" s="71" t="s">
        <v>14</v>
      </c>
      <c r="D13787" s="72">
        <v>204.92</v>
      </c>
    </row>
    <row r="13788" spans="1:4" x14ac:dyDescent="0.25">
      <c r="A13788" s="71">
        <v>6311</v>
      </c>
      <c r="B13788" s="70" t="s">
        <v>13017</v>
      </c>
      <c r="C13788" s="71" t="s">
        <v>14</v>
      </c>
      <c r="D13788" s="72">
        <v>204.92</v>
      </c>
    </row>
    <row r="13789" spans="1:4" x14ac:dyDescent="0.25">
      <c r="A13789" s="71">
        <v>6310</v>
      </c>
      <c r="B13789" s="70" t="s">
        <v>13018</v>
      </c>
      <c r="C13789" s="71" t="s">
        <v>14</v>
      </c>
      <c r="D13789" s="72">
        <v>204.92</v>
      </c>
    </row>
    <row r="13790" spans="1:4" x14ac:dyDescent="0.25">
      <c r="A13790" s="71">
        <v>6314</v>
      </c>
      <c r="B13790" s="70" t="s">
        <v>13019</v>
      </c>
      <c r="C13790" s="71" t="s">
        <v>14</v>
      </c>
      <c r="D13790" s="72">
        <v>204.92</v>
      </c>
    </row>
    <row r="13791" spans="1:4" x14ac:dyDescent="0.25">
      <c r="A13791" s="71">
        <v>6313</v>
      </c>
      <c r="B13791" s="70" t="s">
        <v>13020</v>
      </c>
      <c r="C13791" s="71" t="s">
        <v>14</v>
      </c>
      <c r="D13791" s="72">
        <v>204.92</v>
      </c>
    </row>
    <row r="13792" spans="1:4" x14ac:dyDescent="0.25">
      <c r="A13792" s="71">
        <v>6302</v>
      </c>
      <c r="B13792" s="70" t="s">
        <v>13021</v>
      </c>
      <c r="C13792" s="71" t="s">
        <v>14</v>
      </c>
      <c r="D13792" s="72">
        <v>16.3</v>
      </c>
    </row>
    <row r="13793" spans="1:4" x14ac:dyDescent="0.25">
      <c r="A13793" s="71">
        <v>6315</v>
      </c>
      <c r="B13793" s="70" t="s">
        <v>13022</v>
      </c>
      <c r="C13793" s="71" t="s">
        <v>14</v>
      </c>
      <c r="D13793" s="72">
        <v>388</v>
      </c>
    </row>
    <row r="13794" spans="1:4" x14ac:dyDescent="0.25">
      <c r="A13794" s="71">
        <v>6316</v>
      </c>
      <c r="B13794" s="70" t="s">
        <v>13023</v>
      </c>
      <c r="C13794" s="71" t="s">
        <v>14</v>
      </c>
      <c r="D13794" s="72">
        <v>388</v>
      </c>
    </row>
    <row r="13795" spans="1:4" x14ac:dyDescent="0.25">
      <c r="A13795" s="71">
        <v>39324</v>
      </c>
      <c r="B13795" s="70" t="s">
        <v>13024</v>
      </c>
      <c r="C13795" s="71" t="s">
        <v>14</v>
      </c>
      <c r="D13795" s="72">
        <v>5.86</v>
      </c>
    </row>
    <row r="13796" spans="1:4" x14ac:dyDescent="0.25">
      <c r="A13796" s="71">
        <v>39325</v>
      </c>
      <c r="B13796" s="70" t="s">
        <v>13025</v>
      </c>
      <c r="C13796" s="71" t="s">
        <v>14</v>
      </c>
      <c r="D13796" s="72">
        <v>8.83</v>
      </c>
    </row>
    <row r="13797" spans="1:4" x14ac:dyDescent="0.25">
      <c r="A13797" s="71">
        <v>39326</v>
      </c>
      <c r="B13797" s="70" t="s">
        <v>13026</v>
      </c>
      <c r="C13797" s="71" t="s">
        <v>14</v>
      </c>
      <c r="D13797" s="72">
        <v>31.69</v>
      </c>
    </row>
    <row r="13798" spans="1:4" x14ac:dyDescent="0.25">
      <c r="A13798" s="71">
        <v>39327</v>
      </c>
      <c r="B13798" s="70" t="s">
        <v>13027</v>
      </c>
      <c r="C13798" s="71" t="s">
        <v>14</v>
      </c>
      <c r="D13798" s="72">
        <v>47.81</v>
      </c>
    </row>
    <row r="13799" spans="1:4" x14ac:dyDescent="0.25">
      <c r="A13799" s="71">
        <v>11378</v>
      </c>
      <c r="B13799" s="70" t="s">
        <v>13028</v>
      </c>
      <c r="C13799" s="71" t="s">
        <v>14</v>
      </c>
      <c r="D13799" s="72">
        <v>76.540000000000006</v>
      </c>
    </row>
    <row r="13800" spans="1:4" x14ac:dyDescent="0.25">
      <c r="A13800" s="71">
        <v>11379</v>
      </c>
      <c r="B13800" s="70" t="s">
        <v>13029</v>
      </c>
      <c r="C13800" s="71" t="s">
        <v>14</v>
      </c>
      <c r="D13800" s="72">
        <v>64.680000000000007</v>
      </c>
    </row>
    <row r="13801" spans="1:4" x14ac:dyDescent="0.25">
      <c r="A13801" s="71">
        <v>11493</v>
      </c>
      <c r="B13801" s="70" t="s">
        <v>13030</v>
      </c>
      <c r="C13801" s="71" t="s">
        <v>14</v>
      </c>
      <c r="D13801" s="72">
        <v>37.299999999999997</v>
      </c>
    </row>
    <row r="13802" spans="1:4" x14ac:dyDescent="0.25">
      <c r="A13802" s="71">
        <v>7106</v>
      </c>
      <c r="B13802" s="70" t="s">
        <v>13031</v>
      </c>
      <c r="C13802" s="71" t="s">
        <v>14</v>
      </c>
      <c r="D13802" s="72">
        <v>140.22999999999999</v>
      </c>
    </row>
    <row r="13803" spans="1:4" x14ac:dyDescent="0.25">
      <c r="A13803" s="71">
        <v>7104</v>
      </c>
      <c r="B13803" s="70" t="s">
        <v>13032</v>
      </c>
      <c r="C13803" s="71" t="s">
        <v>14</v>
      </c>
      <c r="D13803" s="72">
        <v>3.78</v>
      </c>
    </row>
    <row r="13804" spans="1:4" x14ac:dyDescent="0.25">
      <c r="A13804" s="71">
        <v>7136</v>
      </c>
      <c r="B13804" s="70" t="s">
        <v>13033</v>
      </c>
      <c r="C13804" s="71" t="s">
        <v>14</v>
      </c>
      <c r="D13804" s="72">
        <v>6.58</v>
      </c>
    </row>
    <row r="13805" spans="1:4" x14ac:dyDescent="0.25">
      <c r="A13805" s="71">
        <v>7128</v>
      </c>
      <c r="B13805" s="70" t="s">
        <v>13034</v>
      </c>
      <c r="C13805" s="71" t="s">
        <v>14</v>
      </c>
      <c r="D13805" s="72">
        <v>8.5399999999999991</v>
      </c>
    </row>
    <row r="13806" spans="1:4" x14ac:dyDescent="0.25">
      <c r="A13806" s="71">
        <v>7108</v>
      </c>
      <c r="B13806" s="70" t="s">
        <v>13035</v>
      </c>
      <c r="C13806" s="71" t="s">
        <v>14</v>
      </c>
      <c r="D13806" s="72">
        <v>8.52</v>
      </c>
    </row>
    <row r="13807" spans="1:4" x14ac:dyDescent="0.25">
      <c r="A13807" s="71">
        <v>7129</v>
      </c>
      <c r="B13807" s="70" t="s">
        <v>13036</v>
      </c>
      <c r="C13807" s="71" t="s">
        <v>14</v>
      </c>
      <c r="D13807" s="72">
        <v>10.02</v>
      </c>
    </row>
    <row r="13808" spans="1:4" x14ac:dyDescent="0.25">
      <c r="A13808" s="71">
        <v>7130</v>
      </c>
      <c r="B13808" s="70" t="s">
        <v>13037</v>
      </c>
      <c r="C13808" s="71" t="s">
        <v>14</v>
      </c>
      <c r="D13808" s="72">
        <v>14.57</v>
      </c>
    </row>
    <row r="13809" spans="1:4" x14ac:dyDescent="0.25">
      <c r="A13809" s="71">
        <v>7131</v>
      </c>
      <c r="B13809" s="70" t="s">
        <v>13038</v>
      </c>
      <c r="C13809" s="71" t="s">
        <v>14</v>
      </c>
      <c r="D13809" s="72">
        <v>17.809999999999999</v>
      </c>
    </row>
    <row r="13810" spans="1:4" x14ac:dyDescent="0.25">
      <c r="A13810" s="71">
        <v>7132</v>
      </c>
      <c r="B13810" s="70" t="s">
        <v>13039</v>
      </c>
      <c r="C13810" s="71" t="s">
        <v>14</v>
      </c>
      <c r="D13810" s="72">
        <v>41.94</v>
      </c>
    </row>
    <row r="13811" spans="1:4" x14ac:dyDescent="0.25">
      <c r="A13811" s="71">
        <v>7133</v>
      </c>
      <c r="B13811" s="70" t="s">
        <v>13040</v>
      </c>
      <c r="C13811" s="71" t="s">
        <v>14</v>
      </c>
      <c r="D13811" s="72">
        <v>96.92</v>
      </c>
    </row>
    <row r="13812" spans="1:4" x14ac:dyDescent="0.25">
      <c r="A13812" s="71">
        <v>37422</v>
      </c>
      <c r="B13812" s="70" t="s">
        <v>13041</v>
      </c>
      <c r="C13812" s="71" t="s">
        <v>14</v>
      </c>
      <c r="D13812" s="72"/>
    </row>
    <row r="13813" spans="1:4" x14ac:dyDescent="0.25">
      <c r="A13813" s="71">
        <v>37420</v>
      </c>
      <c r="B13813" s="70" t="s">
        <v>13042</v>
      </c>
      <c r="C13813" s="71" t="s">
        <v>14</v>
      </c>
      <c r="D13813" s="72"/>
    </row>
    <row r="13814" spans="1:4" x14ac:dyDescent="0.25">
      <c r="A13814" s="71">
        <v>37421</v>
      </c>
      <c r="B13814" s="70" t="s">
        <v>13043</v>
      </c>
      <c r="C13814" s="71" t="s">
        <v>14</v>
      </c>
      <c r="D13814" s="72"/>
    </row>
    <row r="13815" spans="1:4" x14ac:dyDescent="0.25">
      <c r="A13815" s="71">
        <v>37443</v>
      </c>
      <c r="B13815" s="70" t="s">
        <v>13044</v>
      </c>
      <c r="C13815" s="71" t="s">
        <v>14</v>
      </c>
      <c r="D13815" s="72"/>
    </row>
    <row r="13816" spans="1:4" x14ac:dyDescent="0.25">
      <c r="A13816" s="71">
        <v>37444</v>
      </c>
      <c r="B13816" s="70" t="s">
        <v>13045</v>
      </c>
      <c r="C13816" s="71" t="s">
        <v>14</v>
      </c>
      <c r="D13816" s="72"/>
    </row>
    <row r="13817" spans="1:4" x14ac:dyDescent="0.25">
      <c r="A13817" s="71">
        <v>37445</v>
      </c>
      <c r="B13817" s="70" t="s">
        <v>13046</v>
      </c>
      <c r="C13817" s="71" t="s">
        <v>14</v>
      </c>
      <c r="D13817" s="72"/>
    </row>
    <row r="13818" spans="1:4" x14ac:dyDescent="0.25">
      <c r="A13818" s="71">
        <v>37446</v>
      </c>
      <c r="B13818" s="70" t="s">
        <v>13047</v>
      </c>
      <c r="C13818" s="71" t="s">
        <v>14</v>
      </c>
      <c r="D13818" s="72"/>
    </row>
    <row r="13819" spans="1:4" x14ac:dyDescent="0.25">
      <c r="A13819" s="71">
        <v>37447</v>
      </c>
      <c r="B13819" s="70" t="s">
        <v>13048</v>
      </c>
      <c r="C13819" s="71" t="s">
        <v>14</v>
      </c>
      <c r="D13819" s="72"/>
    </row>
    <row r="13820" spans="1:4" x14ac:dyDescent="0.25">
      <c r="A13820" s="71">
        <v>37448</v>
      </c>
      <c r="B13820" s="70" t="s">
        <v>13049</v>
      </c>
      <c r="C13820" s="71" t="s">
        <v>14</v>
      </c>
      <c r="D13820" s="72"/>
    </row>
    <row r="13821" spans="1:4" x14ac:dyDescent="0.25">
      <c r="A13821" s="71">
        <v>37440</v>
      </c>
      <c r="B13821" s="70" t="s">
        <v>13050</v>
      </c>
      <c r="C13821" s="71" t="s">
        <v>14</v>
      </c>
      <c r="D13821" s="72"/>
    </row>
    <row r="13822" spans="1:4" x14ac:dyDescent="0.25">
      <c r="A13822" s="71">
        <v>37441</v>
      </c>
      <c r="B13822" s="70" t="s">
        <v>13051</v>
      </c>
      <c r="C13822" s="71" t="s">
        <v>14</v>
      </c>
      <c r="D13822" s="72"/>
    </row>
    <row r="13823" spans="1:4" x14ac:dyDescent="0.25">
      <c r="A13823" s="71">
        <v>37442</v>
      </c>
      <c r="B13823" s="70" t="s">
        <v>13052</v>
      </c>
      <c r="C13823" s="71" t="s">
        <v>14</v>
      </c>
      <c r="D13823" s="72"/>
    </row>
    <row r="13824" spans="1:4" x14ac:dyDescent="0.25">
      <c r="A13824" s="71">
        <v>38017</v>
      </c>
      <c r="B13824" s="70" t="s">
        <v>13053</v>
      </c>
      <c r="C13824" s="71" t="s">
        <v>14</v>
      </c>
      <c r="D13824" s="72">
        <v>11.98</v>
      </c>
    </row>
    <row r="13825" spans="1:4" x14ac:dyDescent="0.25">
      <c r="A13825" s="71">
        <v>38018</v>
      </c>
      <c r="B13825" s="70" t="s">
        <v>13054</v>
      </c>
      <c r="C13825" s="71" t="s">
        <v>14</v>
      </c>
      <c r="D13825" s="72">
        <v>13.47</v>
      </c>
    </row>
    <row r="13826" spans="1:4" x14ac:dyDescent="0.25">
      <c r="A13826" s="71">
        <v>39895</v>
      </c>
      <c r="B13826" s="70" t="s">
        <v>13055</v>
      </c>
      <c r="C13826" s="71" t="s">
        <v>14</v>
      </c>
      <c r="D13826" s="72"/>
    </row>
    <row r="13827" spans="1:4" x14ac:dyDescent="0.25">
      <c r="A13827" s="71">
        <v>39896</v>
      </c>
      <c r="B13827" s="70" t="s">
        <v>13056</v>
      </c>
      <c r="C13827" s="71" t="s">
        <v>14</v>
      </c>
      <c r="D13827" s="72"/>
    </row>
    <row r="13828" spans="1:4" x14ac:dyDescent="0.25">
      <c r="A13828" s="71">
        <v>38873</v>
      </c>
      <c r="B13828" s="70" t="s">
        <v>13057</v>
      </c>
      <c r="C13828" s="71" t="s">
        <v>14</v>
      </c>
      <c r="D13828" s="72"/>
    </row>
    <row r="13829" spans="1:4" x14ac:dyDescent="0.25">
      <c r="A13829" s="71">
        <v>38874</v>
      </c>
      <c r="B13829" s="70" t="s">
        <v>13058</v>
      </c>
      <c r="C13829" s="71" t="s">
        <v>14</v>
      </c>
      <c r="D13829" s="72"/>
    </row>
    <row r="13830" spans="1:4" x14ac:dyDescent="0.25">
      <c r="A13830" s="71">
        <v>38875</v>
      </c>
      <c r="B13830" s="70" t="s">
        <v>13059</v>
      </c>
      <c r="C13830" s="71" t="s">
        <v>14</v>
      </c>
      <c r="D13830" s="72"/>
    </row>
    <row r="13831" spans="1:4" x14ac:dyDescent="0.25">
      <c r="A13831" s="71">
        <v>38876</v>
      </c>
      <c r="B13831" s="70" t="s">
        <v>13060</v>
      </c>
      <c r="C13831" s="71" t="s">
        <v>14</v>
      </c>
      <c r="D13831" s="72"/>
    </row>
    <row r="13832" spans="1:4" x14ac:dyDescent="0.25">
      <c r="A13832" s="71">
        <v>39000</v>
      </c>
      <c r="B13832" s="70" t="s">
        <v>13061</v>
      </c>
      <c r="C13832" s="71" t="s">
        <v>14</v>
      </c>
      <c r="D13832" s="72"/>
    </row>
    <row r="13833" spans="1:4" x14ac:dyDescent="0.25">
      <c r="A13833" s="71">
        <v>38674</v>
      </c>
      <c r="B13833" s="70" t="s">
        <v>13062</v>
      </c>
      <c r="C13833" s="71" t="s">
        <v>14</v>
      </c>
      <c r="D13833" s="72">
        <v>40.32</v>
      </c>
    </row>
    <row r="13834" spans="1:4" x14ac:dyDescent="0.25">
      <c r="A13834" s="71">
        <v>38019</v>
      </c>
      <c r="B13834" s="70" t="s">
        <v>13063</v>
      </c>
      <c r="C13834" s="71" t="s">
        <v>14</v>
      </c>
      <c r="D13834" s="72">
        <v>8.5299999999999994</v>
      </c>
    </row>
    <row r="13835" spans="1:4" x14ac:dyDescent="0.25">
      <c r="A13835" s="71">
        <v>38020</v>
      </c>
      <c r="B13835" s="70" t="s">
        <v>13064</v>
      </c>
      <c r="C13835" s="71" t="s">
        <v>14</v>
      </c>
      <c r="D13835" s="72">
        <v>10.51</v>
      </c>
    </row>
    <row r="13836" spans="1:4" x14ac:dyDescent="0.25">
      <c r="A13836" s="71">
        <v>38454</v>
      </c>
      <c r="B13836" s="70" t="s">
        <v>13065</v>
      </c>
      <c r="C13836" s="71" t="s">
        <v>14</v>
      </c>
      <c r="D13836" s="72"/>
    </row>
    <row r="13837" spans="1:4" x14ac:dyDescent="0.25">
      <c r="A13837" s="71">
        <v>38455</v>
      </c>
      <c r="B13837" s="70" t="s">
        <v>13066</v>
      </c>
      <c r="C13837" s="71" t="s">
        <v>14</v>
      </c>
      <c r="D13837" s="72"/>
    </row>
    <row r="13838" spans="1:4" x14ac:dyDescent="0.25">
      <c r="A13838" s="71">
        <v>38462</v>
      </c>
      <c r="B13838" s="70" t="s">
        <v>13067</v>
      </c>
      <c r="C13838" s="71" t="s">
        <v>14</v>
      </c>
      <c r="D13838" s="72"/>
    </row>
    <row r="13839" spans="1:4" x14ac:dyDescent="0.25">
      <c r="A13839" s="71">
        <v>36362</v>
      </c>
      <c r="B13839" s="70" t="s">
        <v>13068</v>
      </c>
      <c r="C13839" s="71" t="s">
        <v>14</v>
      </c>
      <c r="D13839" s="72"/>
    </row>
    <row r="13840" spans="1:4" x14ac:dyDescent="0.25">
      <c r="A13840" s="71">
        <v>36298</v>
      </c>
      <c r="B13840" s="70" t="s">
        <v>13069</v>
      </c>
      <c r="C13840" s="71" t="s">
        <v>14</v>
      </c>
      <c r="D13840" s="72"/>
    </row>
    <row r="13841" spans="1:4" x14ac:dyDescent="0.25">
      <c r="A13841" s="71">
        <v>38456</v>
      </c>
      <c r="B13841" s="70" t="s">
        <v>13070</v>
      </c>
      <c r="C13841" s="71" t="s">
        <v>14</v>
      </c>
      <c r="D13841" s="72"/>
    </row>
    <row r="13842" spans="1:4" x14ac:dyDescent="0.25">
      <c r="A13842" s="71">
        <v>38457</v>
      </c>
      <c r="B13842" s="70" t="s">
        <v>13071</v>
      </c>
      <c r="C13842" s="71" t="s">
        <v>14</v>
      </c>
      <c r="D13842" s="72"/>
    </row>
    <row r="13843" spans="1:4" x14ac:dyDescent="0.25">
      <c r="A13843" s="71">
        <v>38458</v>
      </c>
      <c r="B13843" s="70" t="s">
        <v>13072</v>
      </c>
      <c r="C13843" s="71" t="s">
        <v>14</v>
      </c>
      <c r="D13843" s="72"/>
    </row>
    <row r="13844" spans="1:4" x14ac:dyDescent="0.25">
      <c r="A13844" s="71">
        <v>38459</v>
      </c>
      <c r="B13844" s="70" t="s">
        <v>13073</v>
      </c>
      <c r="C13844" s="71" t="s">
        <v>14</v>
      </c>
      <c r="D13844" s="72"/>
    </row>
    <row r="13845" spans="1:4" x14ac:dyDescent="0.25">
      <c r="A13845" s="71">
        <v>38460</v>
      </c>
      <c r="B13845" s="70" t="s">
        <v>13074</v>
      </c>
      <c r="C13845" s="71" t="s">
        <v>14</v>
      </c>
      <c r="D13845" s="72"/>
    </row>
    <row r="13846" spans="1:4" x14ac:dyDescent="0.25">
      <c r="A13846" s="71">
        <v>38461</v>
      </c>
      <c r="B13846" s="70" t="s">
        <v>13075</v>
      </c>
      <c r="C13846" s="71" t="s">
        <v>14</v>
      </c>
      <c r="D13846" s="72"/>
    </row>
    <row r="13847" spans="1:4" x14ac:dyDescent="0.25">
      <c r="A13847" s="71">
        <v>7094</v>
      </c>
      <c r="B13847" s="70" t="s">
        <v>13076</v>
      </c>
      <c r="C13847" s="71" t="s">
        <v>14</v>
      </c>
      <c r="D13847" s="72">
        <v>12.34</v>
      </c>
    </row>
    <row r="13848" spans="1:4" x14ac:dyDescent="0.25">
      <c r="A13848" s="71">
        <v>7116</v>
      </c>
      <c r="B13848" s="70" t="s">
        <v>13077</v>
      </c>
      <c r="C13848" s="71" t="s">
        <v>14</v>
      </c>
      <c r="D13848" s="72">
        <v>3.77</v>
      </c>
    </row>
    <row r="13849" spans="1:4" x14ac:dyDescent="0.25">
      <c r="A13849" s="71">
        <v>7118</v>
      </c>
      <c r="B13849" s="70" t="s">
        <v>13078</v>
      </c>
      <c r="C13849" s="71" t="s">
        <v>14</v>
      </c>
      <c r="D13849" s="72">
        <v>25.37</v>
      </c>
    </row>
    <row r="13850" spans="1:4" x14ac:dyDescent="0.25">
      <c r="A13850" s="71">
        <v>7098</v>
      </c>
      <c r="B13850" s="70" t="s">
        <v>13079</v>
      </c>
      <c r="C13850" s="71" t="s">
        <v>14</v>
      </c>
      <c r="D13850" s="72">
        <v>3.77</v>
      </c>
    </row>
    <row r="13851" spans="1:4" x14ac:dyDescent="0.25">
      <c r="A13851" s="71">
        <v>7110</v>
      </c>
      <c r="B13851" s="70" t="s">
        <v>13080</v>
      </c>
      <c r="C13851" s="71" t="s">
        <v>14</v>
      </c>
      <c r="D13851" s="72">
        <v>48.24</v>
      </c>
    </row>
    <row r="13852" spans="1:4" x14ac:dyDescent="0.25">
      <c r="A13852" s="71">
        <v>7123</v>
      </c>
      <c r="B13852" s="70" t="s">
        <v>13081</v>
      </c>
      <c r="C13852" s="71" t="s">
        <v>14</v>
      </c>
      <c r="D13852" s="72">
        <v>4.5599999999999996</v>
      </c>
    </row>
    <row r="13853" spans="1:4" x14ac:dyDescent="0.25">
      <c r="A13853" s="71">
        <v>7121</v>
      </c>
      <c r="B13853" s="70" t="s">
        <v>13082</v>
      </c>
      <c r="C13853" s="71" t="s">
        <v>14</v>
      </c>
      <c r="D13853" s="72">
        <v>9.02</v>
      </c>
    </row>
    <row r="13854" spans="1:4" x14ac:dyDescent="0.25">
      <c r="A13854" s="71">
        <v>7137</v>
      </c>
      <c r="B13854" s="70" t="s">
        <v>13083</v>
      </c>
      <c r="C13854" s="71" t="s">
        <v>14</v>
      </c>
      <c r="D13854" s="72">
        <v>9.85</v>
      </c>
    </row>
    <row r="13855" spans="1:4" x14ac:dyDescent="0.25">
      <c r="A13855" s="71">
        <v>7122</v>
      </c>
      <c r="B13855" s="70" t="s">
        <v>13084</v>
      </c>
      <c r="C13855" s="71" t="s">
        <v>14</v>
      </c>
      <c r="D13855" s="72">
        <v>10.85</v>
      </c>
    </row>
    <row r="13856" spans="1:4" x14ac:dyDescent="0.25">
      <c r="A13856" s="71">
        <v>7114</v>
      </c>
      <c r="B13856" s="70" t="s">
        <v>13085</v>
      </c>
      <c r="C13856" s="71" t="s">
        <v>14</v>
      </c>
      <c r="D13856" s="72">
        <v>12.61</v>
      </c>
    </row>
    <row r="13857" spans="1:4" x14ac:dyDescent="0.25">
      <c r="A13857" s="71">
        <v>7109</v>
      </c>
      <c r="B13857" s="70" t="s">
        <v>13086</v>
      </c>
      <c r="C13857" s="71" t="s">
        <v>14</v>
      </c>
      <c r="D13857" s="72">
        <v>2.5</v>
      </c>
    </row>
    <row r="13858" spans="1:4" x14ac:dyDescent="0.25">
      <c r="A13858" s="71">
        <v>7135</v>
      </c>
      <c r="B13858" s="70" t="s">
        <v>13087</v>
      </c>
      <c r="C13858" s="71" t="s">
        <v>14</v>
      </c>
      <c r="D13858" s="72">
        <v>5.12</v>
      </c>
    </row>
    <row r="13859" spans="1:4" x14ac:dyDescent="0.25">
      <c r="A13859" s="71">
        <v>37947</v>
      </c>
      <c r="B13859" s="70" t="s">
        <v>13088</v>
      </c>
      <c r="C13859" s="71" t="s">
        <v>14</v>
      </c>
      <c r="D13859" s="72">
        <v>4.16</v>
      </c>
    </row>
    <row r="13860" spans="1:4" x14ac:dyDescent="0.25">
      <c r="A13860" s="71">
        <v>7103</v>
      </c>
      <c r="B13860" s="70" t="s">
        <v>13089</v>
      </c>
      <c r="C13860" s="71" t="s">
        <v>14</v>
      </c>
      <c r="D13860" s="72">
        <v>13.57</v>
      </c>
    </row>
    <row r="13861" spans="1:4" x14ac:dyDescent="0.25">
      <c r="A13861" s="71">
        <v>40419</v>
      </c>
      <c r="B13861" s="70" t="s">
        <v>13090</v>
      </c>
      <c r="C13861" s="71" t="s">
        <v>14</v>
      </c>
      <c r="D13861" s="72"/>
    </row>
    <row r="13862" spans="1:4" x14ac:dyDescent="0.25">
      <c r="A13862" s="71">
        <v>40420</v>
      </c>
      <c r="B13862" s="70" t="s">
        <v>13091</v>
      </c>
      <c r="C13862" s="71" t="s">
        <v>14</v>
      </c>
      <c r="D13862" s="72"/>
    </row>
    <row r="13863" spans="1:4" x14ac:dyDescent="0.25">
      <c r="A13863" s="71">
        <v>40421</v>
      </c>
      <c r="B13863" s="70" t="s">
        <v>13092</v>
      </c>
      <c r="C13863" s="71" t="s">
        <v>14</v>
      </c>
      <c r="D13863" s="72"/>
    </row>
    <row r="13864" spans="1:4" x14ac:dyDescent="0.25">
      <c r="A13864" s="71">
        <v>38905</v>
      </c>
      <c r="B13864" s="70" t="s">
        <v>13093</v>
      </c>
      <c r="C13864" s="71" t="s">
        <v>14</v>
      </c>
      <c r="D13864" s="72"/>
    </row>
    <row r="13865" spans="1:4" x14ac:dyDescent="0.25">
      <c r="A13865" s="71">
        <v>38907</v>
      </c>
      <c r="B13865" s="70" t="s">
        <v>13094</v>
      </c>
      <c r="C13865" s="71" t="s">
        <v>14</v>
      </c>
      <c r="D13865" s="72"/>
    </row>
    <row r="13866" spans="1:4" x14ac:dyDescent="0.25">
      <c r="A13866" s="71">
        <v>38910</v>
      </c>
      <c r="B13866" s="70" t="s">
        <v>13095</v>
      </c>
      <c r="C13866" s="71" t="s">
        <v>14</v>
      </c>
      <c r="D13866" s="72"/>
    </row>
    <row r="13867" spans="1:4" x14ac:dyDescent="0.25">
      <c r="A13867" s="71">
        <v>11655</v>
      </c>
      <c r="B13867" s="70" t="s">
        <v>13096</v>
      </c>
      <c r="C13867" s="71" t="s">
        <v>14</v>
      </c>
      <c r="D13867" s="72">
        <v>17.45</v>
      </c>
    </row>
    <row r="13868" spans="1:4" x14ac:dyDescent="0.25">
      <c r="A13868" s="71">
        <v>11656</v>
      </c>
      <c r="B13868" s="70" t="s">
        <v>13097</v>
      </c>
      <c r="C13868" s="71" t="s">
        <v>14</v>
      </c>
      <c r="D13868" s="72">
        <v>20.03</v>
      </c>
    </row>
    <row r="13869" spans="1:4" x14ac:dyDescent="0.25">
      <c r="A13869" s="71">
        <v>7091</v>
      </c>
      <c r="B13869" s="70" t="s">
        <v>13098</v>
      </c>
      <c r="C13869" s="71" t="s">
        <v>14</v>
      </c>
      <c r="D13869" s="72">
        <v>16.41</v>
      </c>
    </row>
    <row r="13870" spans="1:4" x14ac:dyDescent="0.25">
      <c r="A13870" s="71">
        <v>37948</v>
      </c>
      <c r="B13870" s="70" t="s">
        <v>13099</v>
      </c>
      <c r="C13870" s="71" t="s">
        <v>14</v>
      </c>
      <c r="D13870" s="72">
        <v>3.8</v>
      </c>
    </row>
    <row r="13871" spans="1:4" x14ac:dyDescent="0.25">
      <c r="A13871" s="71">
        <v>7097</v>
      </c>
      <c r="B13871" s="70" t="s">
        <v>13100</v>
      </c>
      <c r="C13871" s="71" t="s">
        <v>14</v>
      </c>
      <c r="D13871" s="72">
        <v>7.71</v>
      </c>
    </row>
    <row r="13872" spans="1:4" x14ac:dyDescent="0.25">
      <c r="A13872" s="71">
        <v>11658</v>
      </c>
      <c r="B13872" s="70" t="s">
        <v>13101</v>
      </c>
      <c r="C13872" s="71" t="s">
        <v>14</v>
      </c>
      <c r="D13872" s="72">
        <v>17.04</v>
      </c>
    </row>
    <row r="13873" spans="1:4" x14ac:dyDescent="0.25">
      <c r="A13873" s="71">
        <v>7146</v>
      </c>
      <c r="B13873" s="70" t="s">
        <v>13102</v>
      </c>
      <c r="C13873" s="71" t="s">
        <v>14</v>
      </c>
      <c r="D13873" s="72">
        <v>165.13</v>
      </c>
    </row>
    <row r="13874" spans="1:4" x14ac:dyDescent="0.25">
      <c r="A13874" s="71">
        <v>7138</v>
      </c>
      <c r="B13874" s="70" t="s">
        <v>13103</v>
      </c>
      <c r="C13874" s="71" t="s">
        <v>14</v>
      </c>
      <c r="D13874" s="72">
        <v>1.04</v>
      </c>
    </row>
    <row r="13875" spans="1:4" x14ac:dyDescent="0.25">
      <c r="A13875" s="71">
        <v>7139</v>
      </c>
      <c r="B13875" s="70" t="s">
        <v>13104</v>
      </c>
      <c r="C13875" s="71" t="s">
        <v>14</v>
      </c>
      <c r="D13875" s="72">
        <v>1.18</v>
      </c>
    </row>
    <row r="13876" spans="1:4" x14ac:dyDescent="0.25">
      <c r="A13876" s="71">
        <v>7140</v>
      </c>
      <c r="B13876" s="70" t="s">
        <v>13105</v>
      </c>
      <c r="C13876" s="71" t="s">
        <v>14</v>
      </c>
      <c r="D13876" s="72">
        <v>3.71</v>
      </c>
    </row>
    <row r="13877" spans="1:4" x14ac:dyDescent="0.25">
      <c r="A13877" s="71">
        <v>7141</v>
      </c>
      <c r="B13877" s="70" t="s">
        <v>13106</v>
      </c>
      <c r="C13877" s="71" t="s">
        <v>14</v>
      </c>
      <c r="D13877" s="72">
        <v>9.08</v>
      </c>
    </row>
    <row r="13878" spans="1:4" x14ac:dyDescent="0.25">
      <c r="A13878" s="71">
        <v>7143</v>
      </c>
      <c r="B13878" s="70" t="s">
        <v>13107</v>
      </c>
      <c r="C13878" s="71" t="s">
        <v>14</v>
      </c>
      <c r="D13878" s="72">
        <v>30.48</v>
      </c>
    </row>
    <row r="13879" spans="1:4" x14ac:dyDescent="0.25">
      <c r="A13879" s="71">
        <v>7144</v>
      </c>
      <c r="B13879" s="70" t="s">
        <v>13108</v>
      </c>
      <c r="C13879" s="71" t="s">
        <v>14</v>
      </c>
      <c r="D13879" s="72">
        <v>56.56</v>
      </c>
    </row>
    <row r="13880" spans="1:4" x14ac:dyDescent="0.25">
      <c r="A13880" s="71">
        <v>7145</v>
      </c>
      <c r="B13880" s="70" t="s">
        <v>13109</v>
      </c>
      <c r="C13880" s="71" t="s">
        <v>14</v>
      </c>
      <c r="D13880" s="72">
        <v>76.900000000000006</v>
      </c>
    </row>
    <row r="13881" spans="1:4" x14ac:dyDescent="0.25">
      <c r="A13881" s="71">
        <v>7142</v>
      </c>
      <c r="B13881" s="70" t="s">
        <v>13110</v>
      </c>
      <c r="C13881" s="71" t="s">
        <v>14</v>
      </c>
      <c r="D13881" s="72">
        <v>9.5</v>
      </c>
    </row>
    <row r="13882" spans="1:4" x14ac:dyDescent="0.25">
      <c r="A13882" s="71">
        <v>39322</v>
      </c>
      <c r="B13882" s="70" t="s">
        <v>13111</v>
      </c>
      <c r="C13882" s="71" t="s">
        <v>14</v>
      </c>
      <c r="D13882" s="72"/>
    </row>
    <row r="13883" spans="1:4" x14ac:dyDescent="0.25">
      <c r="A13883" s="71">
        <v>39289</v>
      </c>
      <c r="B13883" s="70" t="s">
        <v>13112</v>
      </c>
      <c r="C13883" s="71" t="s">
        <v>14</v>
      </c>
      <c r="D13883" s="72"/>
    </row>
    <row r="13884" spans="1:4" x14ac:dyDescent="0.25">
      <c r="A13884" s="71">
        <v>39290</v>
      </c>
      <c r="B13884" s="70" t="s">
        <v>13113</v>
      </c>
      <c r="C13884" s="71" t="s">
        <v>14</v>
      </c>
      <c r="D13884" s="72"/>
    </row>
    <row r="13885" spans="1:4" x14ac:dyDescent="0.25">
      <c r="A13885" s="71">
        <v>39291</v>
      </c>
      <c r="B13885" s="70" t="s">
        <v>13114</v>
      </c>
      <c r="C13885" s="71" t="s">
        <v>14</v>
      </c>
      <c r="D13885" s="72"/>
    </row>
    <row r="13886" spans="1:4" x14ac:dyDescent="0.25">
      <c r="A13886" s="71">
        <v>41892</v>
      </c>
      <c r="B13886" s="70" t="s">
        <v>13115</v>
      </c>
      <c r="C13886" s="71" t="s">
        <v>14</v>
      </c>
      <c r="D13886" s="72">
        <v>96.32</v>
      </c>
    </row>
    <row r="13887" spans="1:4" x14ac:dyDescent="0.25">
      <c r="A13887" s="71">
        <v>7048</v>
      </c>
      <c r="B13887" s="70" t="s">
        <v>13116</v>
      </c>
      <c r="C13887" s="71" t="s">
        <v>14</v>
      </c>
      <c r="D13887" s="72">
        <v>20.79</v>
      </c>
    </row>
    <row r="13888" spans="1:4" x14ac:dyDescent="0.25">
      <c r="A13888" s="71">
        <v>7088</v>
      </c>
      <c r="B13888" s="70" t="s">
        <v>13117</v>
      </c>
      <c r="C13888" s="71" t="s">
        <v>14</v>
      </c>
      <c r="D13888" s="72">
        <v>45.46</v>
      </c>
    </row>
    <row r="13889" spans="1:4" x14ac:dyDescent="0.25">
      <c r="A13889" s="71">
        <v>7070</v>
      </c>
      <c r="B13889" s="70" t="s">
        <v>13118</v>
      </c>
      <c r="C13889" s="71" t="s">
        <v>14</v>
      </c>
      <c r="D13889" s="72">
        <v>211.13</v>
      </c>
    </row>
    <row r="13890" spans="1:4" x14ac:dyDescent="0.25">
      <c r="A13890" s="71">
        <v>20179</v>
      </c>
      <c r="B13890" s="70" t="s">
        <v>13119</v>
      </c>
      <c r="C13890" s="71" t="s">
        <v>14</v>
      </c>
      <c r="D13890" s="72">
        <v>44.91</v>
      </c>
    </row>
    <row r="13891" spans="1:4" x14ac:dyDescent="0.25">
      <c r="A13891" s="71">
        <v>20178</v>
      </c>
      <c r="B13891" s="70" t="s">
        <v>13120</v>
      </c>
      <c r="C13891" s="71" t="s">
        <v>14</v>
      </c>
      <c r="D13891" s="72">
        <v>53.82</v>
      </c>
    </row>
    <row r="13892" spans="1:4" x14ac:dyDescent="0.25">
      <c r="A13892" s="71">
        <v>20180</v>
      </c>
      <c r="B13892" s="70" t="s">
        <v>13121</v>
      </c>
      <c r="C13892" s="71" t="s">
        <v>14</v>
      </c>
      <c r="D13892" s="72">
        <v>88.83</v>
      </c>
    </row>
    <row r="13893" spans="1:4" x14ac:dyDescent="0.25">
      <c r="A13893" s="71">
        <v>20181</v>
      </c>
      <c r="B13893" s="70" t="s">
        <v>13122</v>
      </c>
      <c r="C13893" s="71" t="s">
        <v>14</v>
      </c>
      <c r="D13893" s="72">
        <v>118.94</v>
      </c>
    </row>
    <row r="13894" spans="1:4" x14ac:dyDescent="0.25">
      <c r="A13894" s="71">
        <v>20177</v>
      </c>
      <c r="B13894" s="70" t="s">
        <v>13123</v>
      </c>
      <c r="C13894" s="71" t="s">
        <v>14</v>
      </c>
      <c r="D13894" s="72">
        <v>29.42</v>
      </c>
    </row>
    <row r="13895" spans="1:4" x14ac:dyDescent="0.25">
      <c r="A13895" s="71">
        <v>40945</v>
      </c>
      <c r="B13895" s="70" t="s">
        <v>13124</v>
      </c>
      <c r="C13895" s="71" t="s">
        <v>44</v>
      </c>
      <c r="D13895" s="72">
        <v>9.0299999999999994</v>
      </c>
    </row>
    <row r="13896" spans="1:4" x14ac:dyDescent="0.25">
      <c r="A13896" s="71">
        <v>40946</v>
      </c>
      <c r="B13896" s="70" t="s">
        <v>13125</v>
      </c>
      <c r="C13896" s="71" t="s">
        <v>6388</v>
      </c>
      <c r="D13896" s="72">
        <v>1986.85</v>
      </c>
    </row>
    <row r="13897" spans="1:4" x14ac:dyDescent="0.25">
      <c r="A13897" s="71">
        <v>7153</v>
      </c>
      <c r="B13897" s="70" t="s">
        <v>13126</v>
      </c>
      <c r="C13897" s="71" t="s">
        <v>44</v>
      </c>
      <c r="D13897" s="72">
        <v>15.15</v>
      </c>
    </row>
    <row r="13898" spans="1:4" x14ac:dyDescent="0.25">
      <c r="A13898" s="71">
        <v>41089</v>
      </c>
      <c r="B13898" s="70" t="s">
        <v>13127</v>
      </c>
      <c r="C13898" s="71" t="s">
        <v>6388</v>
      </c>
      <c r="D13898" s="72">
        <v>3333.64</v>
      </c>
    </row>
    <row r="13899" spans="1:4" x14ac:dyDescent="0.25">
      <c r="A13899" s="71">
        <v>40943</v>
      </c>
      <c r="B13899" s="70" t="s">
        <v>13128</v>
      </c>
      <c r="C13899" s="71" t="s">
        <v>44</v>
      </c>
      <c r="D13899" s="72">
        <v>14.57</v>
      </c>
    </row>
    <row r="13900" spans="1:4" x14ac:dyDescent="0.25">
      <c r="A13900" s="71">
        <v>40944</v>
      </c>
      <c r="B13900" s="70" t="s">
        <v>13129</v>
      </c>
      <c r="C13900" s="71" t="s">
        <v>6388</v>
      </c>
      <c r="D13900" s="72">
        <v>3205.42</v>
      </c>
    </row>
    <row r="13901" spans="1:4" x14ac:dyDescent="0.25">
      <c r="A13901" s="71">
        <v>6175</v>
      </c>
      <c r="B13901" s="70" t="s">
        <v>13130</v>
      </c>
      <c r="C13901" s="71" t="s">
        <v>44</v>
      </c>
      <c r="D13901" s="72">
        <v>22.25</v>
      </c>
    </row>
    <row r="13902" spans="1:4" x14ac:dyDescent="0.25">
      <c r="A13902" s="71">
        <v>41092</v>
      </c>
      <c r="B13902" s="70" t="s">
        <v>13131</v>
      </c>
      <c r="C13902" s="71" t="s">
        <v>6388</v>
      </c>
      <c r="D13902" s="72">
        <v>4896.72</v>
      </c>
    </row>
    <row r="13903" spans="1:4" x14ac:dyDescent="0.25">
      <c r="A13903" s="71">
        <v>37712</v>
      </c>
      <c r="B13903" s="70" t="s">
        <v>13132</v>
      </c>
      <c r="C13903" s="71" t="s">
        <v>37</v>
      </c>
      <c r="D13903" s="72">
        <v>59.35</v>
      </c>
    </row>
    <row r="13904" spans="1:4" x14ac:dyDescent="0.25">
      <c r="A13904" s="71">
        <v>34558</v>
      </c>
      <c r="B13904" s="70" t="s">
        <v>13133</v>
      </c>
      <c r="C13904" s="71" t="s">
        <v>16</v>
      </c>
      <c r="D13904" s="72">
        <v>2.96</v>
      </c>
    </row>
    <row r="13905" spans="1:4" x14ac:dyDescent="0.25">
      <c r="A13905" s="71">
        <v>34547</v>
      </c>
      <c r="B13905" s="70" t="s">
        <v>13134</v>
      </c>
      <c r="C13905" s="71" t="s">
        <v>16</v>
      </c>
      <c r="D13905" s="72">
        <v>3.64</v>
      </c>
    </row>
    <row r="13906" spans="1:4" x14ac:dyDescent="0.25">
      <c r="A13906" s="71">
        <v>34548</v>
      </c>
      <c r="B13906" s="70" t="s">
        <v>13135</v>
      </c>
      <c r="C13906" s="71" t="s">
        <v>16</v>
      </c>
      <c r="D13906" s="72">
        <v>5.97</v>
      </c>
    </row>
    <row r="13907" spans="1:4" x14ac:dyDescent="0.25">
      <c r="A13907" s="71">
        <v>34550</v>
      </c>
      <c r="B13907" s="70" t="s">
        <v>13136</v>
      </c>
      <c r="C13907" s="71" t="s">
        <v>16</v>
      </c>
      <c r="D13907" s="72">
        <v>1.57</v>
      </c>
    </row>
    <row r="13908" spans="1:4" x14ac:dyDescent="0.25">
      <c r="A13908" s="71">
        <v>34557</v>
      </c>
      <c r="B13908" s="70" t="s">
        <v>13137</v>
      </c>
      <c r="C13908" s="71" t="s">
        <v>16</v>
      </c>
      <c r="D13908" s="72">
        <v>2.2999999999999998</v>
      </c>
    </row>
    <row r="13909" spans="1:4" x14ac:dyDescent="0.25">
      <c r="A13909" s="71">
        <v>37411</v>
      </c>
      <c r="B13909" s="70" t="s">
        <v>13138</v>
      </c>
      <c r="C13909" s="71" t="s">
        <v>37</v>
      </c>
      <c r="D13909" s="72">
        <v>16.86</v>
      </c>
    </row>
    <row r="13910" spans="1:4" x14ac:dyDescent="0.25">
      <c r="A13910" s="71">
        <v>39508</v>
      </c>
      <c r="B13910" s="70" t="s">
        <v>13139</v>
      </c>
      <c r="C13910" s="71" t="s">
        <v>37</v>
      </c>
      <c r="D13910" s="72">
        <v>9.4700000000000006</v>
      </c>
    </row>
    <row r="13911" spans="1:4" x14ac:dyDescent="0.25">
      <c r="A13911" s="71">
        <v>39507</v>
      </c>
      <c r="B13911" s="70" t="s">
        <v>13140</v>
      </c>
      <c r="C13911" s="71" t="s">
        <v>37</v>
      </c>
      <c r="D13911" s="72">
        <v>14.13</v>
      </c>
    </row>
    <row r="13912" spans="1:4" x14ac:dyDescent="0.25">
      <c r="A13912" s="71">
        <v>7155</v>
      </c>
      <c r="B13912" s="70" t="s">
        <v>13141</v>
      </c>
      <c r="C13912" s="71" t="s">
        <v>37</v>
      </c>
      <c r="D13912" s="72">
        <v>18.14</v>
      </c>
    </row>
    <row r="13913" spans="1:4" x14ac:dyDescent="0.25">
      <c r="A13913" s="71">
        <v>42406</v>
      </c>
      <c r="B13913" s="70" t="s">
        <v>13142</v>
      </c>
      <c r="C13913" s="71" t="s">
        <v>37</v>
      </c>
      <c r="D13913" s="72">
        <v>20.8</v>
      </c>
    </row>
    <row r="13914" spans="1:4" x14ac:dyDescent="0.25">
      <c r="A13914" s="71">
        <v>7156</v>
      </c>
      <c r="B13914" s="70" t="s">
        <v>13143</v>
      </c>
      <c r="C13914" s="71" t="s">
        <v>37</v>
      </c>
      <c r="D13914" s="72">
        <v>26.03</v>
      </c>
    </row>
    <row r="13915" spans="1:4" x14ac:dyDescent="0.25">
      <c r="A13915" s="71">
        <v>43127</v>
      </c>
      <c r="B13915" s="70" t="s">
        <v>13144</v>
      </c>
      <c r="C13915" s="71" t="s">
        <v>37</v>
      </c>
      <c r="D13915" s="72">
        <v>37.25</v>
      </c>
    </row>
    <row r="13916" spans="1:4" x14ac:dyDescent="0.25">
      <c r="A13916" s="71">
        <v>10917</v>
      </c>
      <c r="B13916" s="70" t="s">
        <v>13145</v>
      </c>
      <c r="C13916" s="71" t="s">
        <v>37</v>
      </c>
      <c r="D13916" s="72">
        <v>7.86</v>
      </c>
    </row>
    <row r="13917" spans="1:4" x14ac:dyDescent="0.25">
      <c r="A13917" s="71">
        <v>21141</v>
      </c>
      <c r="B13917" s="70" t="s">
        <v>13146</v>
      </c>
      <c r="C13917" s="71" t="s">
        <v>37</v>
      </c>
      <c r="D13917" s="72">
        <v>12.17</v>
      </c>
    </row>
    <row r="13918" spans="1:4" x14ac:dyDescent="0.25">
      <c r="A13918" s="71">
        <v>39509</v>
      </c>
      <c r="B13918" s="70" t="s">
        <v>13147</v>
      </c>
      <c r="C13918" s="71" t="s">
        <v>37</v>
      </c>
      <c r="D13918" s="72">
        <v>11.71</v>
      </c>
    </row>
    <row r="13919" spans="1:4" x14ac:dyDescent="0.25">
      <c r="A13919" s="71">
        <v>44529</v>
      </c>
      <c r="B13919" s="70" t="s">
        <v>19727</v>
      </c>
      <c r="C13919" s="71" t="s">
        <v>37</v>
      </c>
      <c r="D13919" s="72">
        <v>15.26</v>
      </c>
    </row>
    <row r="13920" spans="1:4" x14ac:dyDescent="0.25">
      <c r="A13920" s="71">
        <v>7167</v>
      </c>
      <c r="B13920" s="70" t="s">
        <v>13148</v>
      </c>
      <c r="C13920" s="71" t="s">
        <v>37</v>
      </c>
      <c r="D13920" s="72">
        <v>24.52</v>
      </c>
    </row>
    <row r="13921" spans="1:4" x14ac:dyDescent="0.25">
      <c r="A13921" s="71">
        <v>10928</v>
      </c>
      <c r="B13921" s="70" t="s">
        <v>13149</v>
      </c>
      <c r="C13921" s="71" t="s">
        <v>37</v>
      </c>
      <c r="D13921" s="72">
        <v>14.09</v>
      </c>
    </row>
    <row r="13922" spans="1:4" x14ac:dyDescent="0.25">
      <c r="A13922" s="71">
        <v>10933</v>
      </c>
      <c r="B13922" s="70" t="s">
        <v>13150</v>
      </c>
      <c r="C13922" s="71" t="s">
        <v>37</v>
      </c>
      <c r="D13922" s="72">
        <v>21.25</v>
      </c>
    </row>
    <row r="13923" spans="1:4" x14ac:dyDescent="0.25">
      <c r="A13923" s="71">
        <v>7158</v>
      </c>
      <c r="B13923" s="70" t="s">
        <v>13151</v>
      </c>
      <c r="C13923" s="71" t="s">
        <v>37</v>
      </c>
      <c r="D13923" s="72">
        <v>36.049999999999997</v>
      </c>
    </row>
    <row r="13924" spans="1:4" x14ac:dyDescent="0.25">
      <c r="A13924" s="71">
        <v>10927</v>
      </c>
      <c r="B13924" s="70" t="s">
        <v>13152</v>
      </c>
      <c r="C13924" s="71" t="s">
        <v>37</v>
      </c>
      <c r="D13924" s="72">
        <v>23.05</v>
      </c>
    </row>
    <row r="13925" spans="1:4" x14ac:dyDescent="0.25">
      <c r="A13925" s="71">
        <v>7162</v>
      </c>
      <c r="B13925" s="70" t="s">
        <v>13153</v>
      </c>
      <c r="C13925" s="71" t="s">
        <v>37</v>
      </c>
      <c r="D13925" s="72">
        <v>56.41</v>
      </c>
    </row>
    <row r="13926" spans="1:4" x14ac:dyDescent="0.25">
      <c r="A13926" s="71">
        <v>10932</v>
      </c>
      <c r="B13926" s="70" t="s">
        <v>13154</v>
      </c>
      <c r="C13926" s="71" t="s">
        <v>37</v>
      </c>
      <c r="D13926" s="72">
        <v>98.12</v>
      </c>
    </row>
    <row r="13927" spans="1:4" x14ac:dyDescent="0.25">
      <c r="A13927" s="71">
        <v>10937</v>
      </c>
      <c r="B13927" s="70" t="s">
        <v>13155</v>
      </c>
      <c r="C13927" s="71" t="s">
        <v>37</v>
      </c>
      <c r="D13927" s="72">
        <v>25.22</v>
      </c>
    </row>
    <row r="13928" spans="1:4" x14ac:dyDescent="0.25">
      <c r="A13928" s="71">
        <v>10935</v>
      </c>
      <c r="B13928" s="70" t="s">
        <v>13156</v>
      </c>
      <c r="C13928" s="71" t="s">
        <v>37</v>
      </c>
      <c r="D13928" s="72">
        <v>43.74</v>
      </c>
    </row>
    <row r="13929" spans="1:4" x14ac:dyDescent="0.25">
      <c r="A13929" s="71">
        <v>10931</v>
      </c>
      <c r="B13929" s="70" t="s">
        <v>13157</v>
      </c>
      <c r="C13929" s="71" t="s">
        <v>37</v>
      </c>
      <c r="D13929" s="72">
        <v>12.3</v>
      </c>
    </row>
    <row r="13930" spans="1:4" x14ac:dyDescent="0.25">
      <c r="A13930" s="71">
        <v>7164</v>
      </c>
      <c r="B13930" s="70" t="s">
        <v>13158</v>
      </c>
      <c r="C13930" s="71" t="s">
        <v>37</v>
      </c>
      <c r="D13930" s="72">
        <v>40.71</v>
      </c>
    </row>
    <row r="13931" spans="1:4" x14ac:dyDescent="0.25">
      <c r="A13931" s="71">
        <v>36887</v>
      </c>
      <c r="B13931" s="70" t="s">
        <v>13159</v>
      </c>
      <c r="C13931" s="71" t="s">
        <v>37</v>
      </c>
      <c r="D13931" s="72">
        <v>10.1</v>
      </c>
    </row>
    <row r="13932" spans="1:4" x14ac:dyDescent="0.25">
      <c r="A13932" s="71">
        <v>34630</v>
      </c>
      <c r="B13932" s="70" t="s">
        <v>13160</v>
      </c>
      <c r="C13932" s="71" t="s">
        <v>14</v>
      </c>
      <c r="D13932" s="72">
        <v>964.66</v>
      </c>
    </row>
    <row r="13933" spans="1:4" x14ac:dyDescent="0.25">
      <c r="A13933" s="71">
        <v>7161</v>
      </c>
      <c r="B13933" s="70" t="s">
        <v>13161</v>
      </c>
      <c r="C13933" s="71" t="s">
        <v>37</v>
      </c>
      <c r="D13933" s="72">
        <v>5.0599999999999996</v>
      </c>
    </row>
    <row r="13934" spans="1:4" x14ac:dyDescent="0.25">
      <c r="A13934" s="71">
        <v>7170</v>
      </c>
      <c r="B13934" s="70" t="s">
        <v>13162</v>
      </c>
      <c r="C13934" s="71" t="s">
        <v>37</v>
      </c>
      <c r="D13934" s="72">
        <v>2.44</v>
      </c>
    </row>
    <row r="13935" spans="1:4" x14ac:dyDescent="0.25">
      <c r="A13935" s="71">
        <v>37524</v>
      </c>
      <c r="B13935" s="70" t="s">
        <v>13163</v>
      </c>
      <c r="C13935" s="71" t="s">
        <v>16</v>
      </c>
      <c r="D13935" s="72">
        <v>2.23</v>
      </c>
    </row>
    <row r="13936" spans="1:4" x14ac:dyDescent="0.25">
      <c r="A13936" s="71">
        <v>37525</v>
      </c>
      <c r="B13936" s="70" t="s">
        <v>13164</v>
      </c>
      <c r="C13936" s="71" t="s">
        <v>16</v>
      </c>
      <c r="D13936" s="72">
        <v>3.05</v>
      </c>
    </row>
    <row r="13937" spans="1:4" x14ac:dyDescent="0.25">
      <c r="A13937" s="71">
        <v>36789</v>
      </c>
      <c r="B13937" s="70" t="s">
        <v>13165</v>
      </c>
      <c r="C13937" s="71" t="s">
        <v>14</v>
      </c>
      <c r="D13937" s="72">
        <v>2.5</v>
      </c>
    </row>
    <row r="13938" spans="1:4" x14ac:dyDescent="0.25">
      <c r="A13938" s="71">
        <v>7173</v>
      </c>
      <c r="B13938" s="70" t="s">
        <v>13166</v>
      </c>
      <c r="C13938" s="71" t="s">
        <v>12238</v>
      </c>
      <c r="D13938" s="72">
        <v>1618.58</v>
      </c>
    </row>
    <row r="13939" spans="1:4" x14ac:dyDescent="0.25">
      <c r="A13939" s="71">
        <v>7175</v>
      </c>
      <c r="B13939" s="70" t="s">
        <v>13167</v>
      </c>
      <c r="C13939" s="71" t="s">
        <v>14</v>
      </c>
      <c r="D13939" s="72">
        <v>1.83</v>
      </c>
    </row>
    <row r="13940" spans="1:4" x14ac:dyDescent="0.25">
      <c r="A13940" s="71">
        <v>40741</v>
      </c>
      <c r="B13940" s="70" t="s">
        <v>13168</v>
      </c>
      <c r="C13940" s="71" t="s">
        <v>14</v>
      </c>
      <c r="D13940" s="72">
        <v>3.71</v>
      </c>
    </row>
    <row r="13941" spans="1:4" x14ac:dyDescent="0.25">
      <c r="A13941" s="71">
        <v>7184</v>
      </c>
      <c r="B13941" s="70" t="s">
        <v>13169</v>
      </c>
      <c r="C13941" s="71" t="s">
        <v>37</v>
      </c>
      <c r="D13941" s="72"/>
    </row>
    <row r="13942" spans="1:4" x14ac:dyDescent="0.25">
      <c r="A13942" s="71">
        <v>34458</v>
      </c>
      <c r="B13942" s="70" t="s">
        <v>13170</v>
      </c>
      <c r="C13942" s="71" t="s">
        <v>14</v>
      </c>
      <c r="D13942" s="72">
        <v>156.78</v>
      </c>
    </row>
    <row r="13943" spans="1:4" x14ac:dyDescent="0.25">
      <c r="A13943" s="71">
        <v>34464</v>
      </c>
      <c r="B13943" s="70" t="s">
        <v>13171</v>
      </c>
      <c r="C13943" s="71" t="s">
        <v>14</v>
      </c>
      <c r="D13943" s="72">
        <v>233.38</v>
      </c>
    </row>
    <row r="13944" spans="1:4" x14ac:dyDescent="0.25">
      <c r="A13944" s="71">
        <v>34468</v>
      </c>
      <c r="B13944" s="70" t="s">
        <v>13172</v>
      </c>
      <c r="C13944" s="71" t="s">
        <v>14</v>
      </c>
      <c r="D13944" s="72">
        <v>294.23</v>
      </c>
    </row>
    <row r="13945" spans="1:4" x14ac:dyDescent="0.25">
      <c r="A13945" s="71">
        <v>34473</v>
      </c>
      <c r="B13945" s="70" t="s">
        <v>13173</v>
      </c>
      <c r="C13945" s="71" t="s">
        <v>14</v>
      </c>
      <c r="D13945" s="72">
        <v>178.48</v>
      </c>
    </row>
    <row r="13946" spans="1:4" x14ac:dyDescent="0.25">
      <c r="A13946" s="71">
        <v>34480</v>
      </c>
      <c r="B13946" s="70" t="s">
        <v>13174</v>
      </c>
      <c r="C13946" s="71" t="s">
        <v>14</v>
      </c>
      <c r="D13946" s="72">
        <v>329.84</v>
      </c>
    </row>
    <row r="13947" spans="1:4" x14ac:dyDescent="0.25">
      <c r="A13947" s="71">
        <v>34486</v>
      </c>
      <c r="B13947" s="70" t="s">
        <v>13175</v>
      </c>
      <c r="C13947" s="71" t="s">
        <v>14</v>
      </c>
      <c r="D13947" s="72">
        <v>390.53</v>
      </c>
    </row>
    <row r="13948" spans="1:4" x14ac:dyDescent="0.25">
      <c r="A13948" s="71">
        <v>7190</v>
      </c>
      <c r="B13948" s="70" t="s">
        <v>13176</v>
      </c>
      <c r="C13948" s="71" t="s">
        <v>14</v>
      </c>
      <c r="D13948" s="72">
        <v>13.04</v>
      </c>
    </row>
    <row r="13949" spans="1:4" x14ac:dyDescent="0.25">
      <c r="A13949" s="71">
        <v>34417</v>
      </c>
      <c r="B13949" s="70" t="s">
        <v>13177</v>
      </c>
      <c r="C13949" s="71" t="s">
        <v>14</v>
      </c>
      <c r="D13949" s="72">
        <v>20.86</v>
      </c>
    </row>
    <row r="13950" spans="1:4" x14ac:dyDescent="0.25">
      <c r="A13950" s="71">
        <v>7213</v>
      </c>
      <c r="B13950" s="70" t="s">
        <v>13178</v>
      </c>
      <c r="C13950" s="71" t="s">
        <v>37</v>
      </c>
      <c r="D13950" s="72">
        <v>19.13</v>
      </c>
    </row>
    <row r="13951" spans="1:4" x14ac:dyDescent="0.25">
      <c r="A13951" s="71">
        <v>7195</v>
      </c>
      <c r="B13951" s="70" t="s">
        <v>13179</v>
      </c>
      <c r="C13951" s="71" t="s">
        <v>14</v>
      </c>
      <c r="D13951" s="72">
        <v>56.18</v>
      </c>
    </row>
    <row r="13952" spans="1:4" x14ac:dyDescent="0.25">
      <c r="A13952" s="71">
        <v>7186</v>
      </c>
      <c r="B13952" s="70" t="s">
        <v>13180</v>
      </c>
      <c r="C13952" s="71" t="s">
        <v>14</v>
      </c>
      <c r="D13952" s="72">
        <v>61.2</v>
      </c>
    </row>
    <row r="13953" spans="1:4" x14ac:dyDescent="0.25">
      <c r="A13953" s="71">
        <v>7194</v>
      </c>
      <c r="B13953" s="70" t="s">
        <v>13181</v>
      </c>
      <c r="C13953" s="71" t="s">
        <v>37</v>
      </c>
      <c r="D13953" s="72">
        <v>28.22</v>
      </c>
    </row>
    <row r="13954" spans="1:4" x14ac:dyDescent="0.25">
      <c r="A13954" s="71">
        <v>7197</v>
      </c>
      <c r="B13954" s="70" t="s">
        <v>13182</v>
      </c>
      <c r="C13954" s="71" t="s">
        <v>14</v>
      </c>
      <c r="D13954" s="72">
        <v>119.09</v>
      </c>
    </row>
    <row r="13955" spans="1:4" x14ac:dyDescent="0.25">
      <c r="A13955" s="71">
        <v>7192</v>
      </c>
      <c r="B13955" s="70" t="s">
        <v>13183</v>
      </c>
      <c r="C13955" s="71" t="s">
        <v>14</v>
      </c>
      <c r="D13955" s="72">
        <v>106.7</v>
      </c>
    </row>
    <row r="13956" spans="1:4" x14ac:dyDescent="0.25">
      <c r="A13956" s="71">
        <v>7193</v>
      </c>
      <c r="B13956" s="70" t="s">
        <v>13184</v>
      </c>
      <c r="C13956" s="71" t="s">
        <v>14</v>
      </c>
      <c r="D13956" s="72">
        <v>120.13</v>
      </c>
    </row>
    <row r="13957" spans="1:4" x14ac:dyDescent="0.25">
      <c r="A13957" s="71">
        <v>7189</v>
      </c>
      <c r="B13957" s="70" t="s">
        <v>13185</v>
      </c>
      <c r="C13957" s="71" t="s">
        <v>14</v>
      </c>
      <c r="D13957" s="72">
        <v>139.6</v>
      </c>
    </row>
    <row r="13958" spans="1:4" x14ac:dyDescent="0.25">
      <c r="A13958" s="71">
        <v>34402</v>
      </c>
      <c r="B13958" s="70" t="s">
        <v>13186</v>
      </c>
      <c r="C13958" s="71" t="s">
        <v>14</v>
      </c>
      <c r="D13958" s="72">
        <v>197.09</v>
      </c>
    </row>
    <row r="13959" spans="1:4" x14ac:dyDescent="0.25">
      <c r="A13959" s="71">
        <v>7245</v>
      </c>
      <c r="B13959" s="70" t="s">
        <v>13187</v>
      </c>
      <c r="C13959" s="71" t="s">
        <v>14</v>
      </c>
      <c r="D13959" s="72"/>
    </row>
    <row r="13960" spans="1:4" x14ac:dyDescent="0.25">
      <c r="A13960" s="71">
        <v>34425</v>
      </c>
      <c r="B13960" s="70" t="s">
        <v>13188</v>
      </c>
      <c r="C13960" s="71" t="s">
        <v>14</v>
      </c>
      <c r="D13960" s="72">
        <v>126.61</v>
      </c>
    </row>
    <row r="13961" spans="1:4" x14ac:dyDescent="0.25">
      <c r="A13961" s="71">
        <v>7223</v>
      </c>
      <c r="B13961" s="70" t="s">
        <v>13189</v>
      </c>
      <c r="C13961" s="71" t="s">
        <v>14</v>
      </c>
      <c r="D13961" s="72">
        <v>141.09</v>
      </c>
    </row>
    <row r="13962" spans="1:4" x14ac:dyDescent="0.25">
      <c r="A13962" s="71">
        <v>7234</v>
      </c>
      <c r="B13962" s="70" t="s">
        <v>13190</v>
      </c>
      <c r="C13962" s="71" t="s">
        <v>14</v>
      </c>
      <c r="D13962" s="72">
        <v>212.91</v>
      </c>
    </row>
    <row r="13963" spans="1:4" x14ac:dyDescent="0.25">
      <c r="A13963" s="71">
        <v>7224</v>
      </c>
      <c r="B13963" s="70" t="s">
        <v>13191</v>
      </c>
      <c r="C13963" s="71" t="s">
        <v>14</v>
      </c>
      <c r="D13963" s="72">
        <v>259.38</v>
      </c>
    </row>
    <row r="13964" spans="1:4" x14ac:dyDescent="0.25">
      <c r="A13964" s="71">
        <v>7225</v>
      </c>
      <c r="B13964" s="70" t="s">
        <v>13192</v>
      </c>
      <c r="C13964" s="71" t="s">
        <v>14</v>
      </c>
      <c r="D13964" s="72">
        <v>278.12</v>
      </c>
    </row>
    <row r="13965" spans="1:4" x14ac:dyDescent="0.25">
      <c r="A13965" s="71">
        <v>7226</v>
      </c>
      <c r="B13965" s="70" t="s">
        <v>13193</v>
      </c>
      <c r="C13965" s="71" t="s">
        <v>14</v>
      </c>
      <c r="D13965" s="72">
        <v>296.79000000000002</v>
      </c>
    </row>
    <row r="13966" spans="1:4" x14ac:dyDescent="0.25">
      <c r="A13966" s="71">
        <v>7227</v>
      </c>
      <c r="B13966" s="70" t="s">
        <v>13194</v>
      </c>
      <c r="C13966" s="71" t="s">
        <v>14</v>
      </c>
      <c r="D13966" s="72">
        <v>337.83</v>
      </c>
    </row>
    <row r="13967" spans="1:4" x14ac:dyDescent="0.25">
      <c r="A13967" s="71">
        <v>7212</v>
      </c>
      <c r="B13967" s="70" t="s">
        <v>13195</v>
      </c>
      <c r="C13967" s="71" t="s">
        <v>14</v>
      </c>
      <c r="D13967" s="72">
        <v>371.19</v>
      </c>
    </row>
    <row r="13968" spans="1:4" x14ac:dyDescent="0.25">
      <c r="A13968" s="71">
        <v>7229</v>
      </c>
      <c r="B13968" s="70" t="s">
        <v>13196</v>
      </c>
      <c r="C13968" s="71" t="s">
        <v>14</v>
      </c>
      <c r="D13968" s="72">
        <v>235.28</v>
      </c>
    </row>
    <row r="13969" spans="1:4" x14ac:dyDescent="0.25">
      <c r="A13969" s="71">
        <v>7230</v>
      </c>
      <c r="B13969" s="70" t="s">
        <v>13197</v>
      </c>
      <c r="C13969" s="71" t="s">
        <v>14</v>
      </c>
      <c r="D13969" s="72">
        <v>391.7</v>
      </c>
    </row>
    <row r="13970" spans="1:4" x14ac:dyDescent="0.25">
      <c r="A13970" s="71">
        <v>7231</v>
      </c>
      <c r="B13970" s="70" t="s">
        <v>13198</v>
      </c>
      <c r="C13970" s="71" t="s">
        <v>14</v>
      </c>
      <c r="D13970" s="72">
        <v>555.66999999999996</v>
      </c>
    </row>
    <row r="13971" spans="1:4" x14ac:dyDescent="0.25">
      <c r="A13971" s="71">
        <v>7220</v>
      </c>
      <c r="B13971" s="70" t="s">
        <v>13199</v>
      </c>
      <c r="C13971" s="71" t="s">
        <v>14</v>
      </c>
      <c r="D13971" s="72">
        <v>685.91</v>
      </c>
    </row>
    <row r="13972" spans="1:4" x14ac:dyDescent="0.25">
      <c r="A13972" s="71">
        <v>34447</v>
      </c>
      <c r="B13972" s="70" t="s">
        <v>13200</v>
      </c>
      <c r="C13972" s="71" t="s">
        <v>14</v>
      </c>
      <c r="D13972" s="72">
        <v>766.95</v>
      </c>
    </row>
    <row r="13973" spans="1:4" x14ac:dyDescent="0.25">
      <c r="A13973" s="71">
        <v>7233</v>
      </c>
      <c r="B13973" s="70" t="s">
        <v>13201</v>
      </c>
      <c r="C13973" s="71" t="s">
        <v>14</v>
      </c>
      <c r="D13973" s="72">
        <v>879.81</v>
      </c>
    </row>
    <row r="13974" spans="1:4" x14ac:dyDescent="0.25">
      <c r="A13974" s="71">
        <v>40740</v>
      </c>
      <c r="B13974" s="70" t="s">
        <v>13202</v>
      </c>
      <c r="C13974" s="71" t="s">
        <v>37</v>
      </c>
      <c r="D13974" s="72"/>
    </row>
    <row r="13975" spans="1:4" x14ac:dyDescent="0.25">
      <c r="A13975" s="71">
        <v>25007</v>
      </c>
      <c r="B13975" s="70" t="s">
        <v>13203</v>
      </c>
      <c r="C13975" s="71" t="s">
        <v>37</v>
      </c>
      <c r="D13975" s="72"/>
    </row>
    <row r="13976" spans="1:4" x14ac:dyDescent="0.25">
      <c r="A13976" s="71">
        <v>43071</v>
      </c>
      <c r="B13976" s="70" t="s">
        <v>13204</v>
      </c>
      <c r="C13976" s="71" t="s">
        <v>37</v>
      </c>
      <c r="D13976" s="72"/>
    </row>
    <row r="13977" spans="1:4" x14ac:dyDescent="0.25">
      <c r="A13977" s="71">
        <v>39520</v>
      </c>
      <c r="B13977" s="70" t="s">
        <v>13205</v>
      </c>
      <c r="C13977" s="71" t="s">
        <v>37</v>
      </c>
      <c r="D13977" s="72"/>
    </row>
    <row r="13978" spans="1:4" x14ac:dyDescent="0.25">
      <c r="A13978" s="71">
        <v>39521</v>
      </c>
      <c r="B13978" s="70" t="s">
        <v>13206</v>
      </c>
      <c r="C13978" s="71" t="s">
        <v>37</v>
      </c>
      <c r="D13978" s="72"/>
    </row>
    <row r="13979" spans="1:4" x14ac:dyDescent="0.25">
      <c r="A13979" s="71">
        <v>39522</v>
      </c>
      <c r="B13979" s="70" t="s">
        <v>13207</v>
      </c>
      <c r="C13979" s="71" t="s">
        <v>37</v>
      </c>
      <c r="D13979" s="72"/>
    </row>
    <row r="13980" spans="1:4" x14ac:dyDescent="0.25">
      <c r="A13980" s="71">
        <v>7243</v>
      </c>
      <c r="B13980" s="70" t="s">
        <v>13208</v>
      </c>
      <c r="C13980" s="71" t="s">
        <v>37</v>
      </c>
      <c r="D13980" s="72"/>
    </row>
    <row r="13981" spans="1:4" x14ac:dyDescent="0.25">
      <c r="A13981" s="71">
        <v>11067</v>
      </c>
      <c r="B13981" s="70" t="s">
        <v>13209</v>
      </c>
      <c r="C13981" s="71" t="s">
        <v>14</v>
      </c>
      <c r="D13981" s="72"/>
    </row>
    <row r="13982" spans="1:4" x14ac:dyDescent="0.25">
      <c r="A13982" s="71">
        <v>11068</v>
      </c>
      <c r="B13982" s="70" t="s">
        <v>13210</v>
      </c>
      <c r="C13982" s="71" t="s">
        <v>14</v>
      </c>
      <c r="D13982" s="72"/>
    </row>
    <row r="13983" spans="1:4" x14ac:dyDescent="0.25">
      <c r="A13983" s="71">
        <v>7246</v>
      </c>
      <c r="B13983" s="70" t="s">
        <v>13211</v>
      </c>
      <c r="C13983" s="71" t="s">
        <v>14</v>
      </c>
      <c r="D13983" s="72"/>
    </row>
    <row r="13984" spans="1:4" x14ac:dyDescent="0.25">
      <c r="A13984" s="71">
        <v>12869</v>
      </c>
      <c r="B13984" s="70" t="s">
        <v>13212</v>
      </c>
      <c r="C13984" s="71" t="s">
        <v>44</v>
      </c>
      <c r="D13984" s="72">
        <v>9.11</v>
      </c>
    </row>
    <row r="13985" spans="1:4" x14ac:dyDescent="0.25">
      <c r="A13985" s="71">
        <v>41097</v>
      </c>
      <c r="B13985" s="70" t="s">
        <v>13213</v>
      </c>
      <c r="C13985" s="71" t="s">
        <v>6388</v>
      </c>
      <c r="D13985" s="72">
        <v>2004.29</v>
      </c>
    </row>
    <row r="13986" spans="1:4" x14ac:dyDescent="0.25">
      <c r="A13986" s="71">
        <v>1574</v>
      </c>
      <c r="B13986" s="70" t="s">
        <v>13214</v>
      </c>
      <c r="C13986" s="71" t="s">
        <v>14</v>
      </c>
      <c r="D13986" s="72">
        <v>2.02</v>
      </c>
    </row>
    <row r="13987" spans="1:4" x14ac:dyDescent="0.25">
      <c r="A13987" s="71">
        <v>1581</v>
      </c>
      <c r="B13987" s="70" t="s">
        <v>13215</v>
      </c>
      <c r="C13987" s="71" t="s">
        <v>14</v>
      </c>
      <c r="D13987" s="72">
        <v>13.99</v>
      </c>
    </row>
    <row r="13988" spans="1:4" x14ac:dyDescent="0.25">
      <c r="A13988" s="71">
        <v>1575</v>
      </c>
      <c r="B13988" s="70" t="s">
        <v>13216</v>
      </c>
      <c r="C13988" s="71" t="s">
        <v>14</v>
      </c>
      <c r="D13988" s="72">
        <v>2.39</v>
      </c>
    </row>
    <row r="13989" spans="1:4" x14ac:dyDescent="0.25">
      <c r="A13989" s="71">
        <v>1570</v>
      </c>
      <c r="B13989" s="70" t="s">
        <v>13217</v>
      </c>
      <c r="C13989" s="71" t="s">
        <v>14</v>
      </c>
      <c r="D13989" s="72">
        <v>1.2</v>
      </c>
    </row>
    <row r="13990" spans="1:4" x14ac:dyDescent="0.25">
      <c r="A13990" s="71">
        <v>1576</v>
      </c>
      <c r="B13990" s="70" t="s">
        <v>13218</v>
      </c>
      <c r="C13990" s="71" t="s">
        <v>14</v>
      </c>
      <c r="D13990" s="72">
        <v>3.31</v>
      </c>
    </row>
    <row r="13991" spans="1:4" x14ac:dyDescent="0.25">
      <c r="A13991" s="71">
        <v>1577</v>
      </c>
      <c r="B13991" s="70" t="s">
        <v>13219</v>
      </c>
      <c r="C13991" s="71" t="s">
        <v>14</v>
      </c>
      <c r="D13991" s="72">
        <v>3.73</v>
      </c>
    </row>
    <row r="13992" spans="1:4" x14ac:dyDescent="0.25">
      <c r="A13992" s="71">
        <v>1571</v>
      </c>
      <c r="B13992" s="70" t="s">
        <v>13220</v>
      </c>
      <c r="C13992" s="71" t="s">
        <v>14</v>
      </c>
      <c r="D13992" s="72">
        <v>1.56</v>
      </c>
    </row>
    <row r="13993" spans="1:4" x14ac:dyDescent="0.25">
      <c r="A13993" s="71">
        <v>1578</v>
      </c>
      <c r="B13993" s="70" t="s">
        <v>13221</v>
      </c>
      <c r="C13993" s="71" t="s">
        <v>14</v>
      </c>
      <c r="D13993" s="72">
        <v>6.48</v>
      </c>
    </row>
    <row r="13994" spans="1:4" x14ac:dyDescent="0.25">
      <c r="A13994" s="71">
        <v>1573</v>
      </c>
      <c r="B13994" s="70" t="s">
        <v>13222</v>
      </c>
      <c r="C13994" s="71" t="s">
        <v>14</v>
      </c>
      <c r="D13994" s="72">
        <v>1.86</v>
      </c>
    </row>
    <row r="13995" spans="1:4" x14ac:dyDescent="0.25">
      <c r="A13995" s="71">
        <v>1579</v>
      </c>
      <c r="B13995" s="70" t="s">
        <v>13223</v>
      </c>
      <c r="C13995" s="71" t="s">
        <v>14</v>
      </c>
      <c r="D13995" s="72">
        <v>8.08</v>
      </c>
    </row>
    <row r="13996" spans="1:4" x14ac:dyDescent="0.25">
      <c r="A13996" s="71">
        <v>1580</v>
      </c>
      <c r="B13996" s="70" t="s">
        <v>13224</v>
      </c>
      <c r="C13996" s="71" t="s">
        <v>14</v>
      </c>
      <c r="D13996" s="72">
        <v>9.9499999999999993</v>
      </c>
    </row>
    <row r="13997" spans="1:4" x14ac:dyDescent="0.25">
      <c r="A13997" s="71">
        <v>39321</v>
      </c>
      <c r="B13997" s="70" t="s">
        <v>13225</v>
      </c>
      <c r="C13997" s="71" t="s">
        <v>14</v>
      </c>
      <c r="D13997" s="72">
        <v>22.5</v>
      </c>
    </row>
    <row r="13998" spans="1:4" x14ac:dyDescent="0.25">
      <c r="A13998" s="71">
        <v>39319</v>
      </c>
      <c r="B13998" s="70" t="s">
        <v>13226</v>
      </c>
      <c r="C13998" s="71" t="s">
        <v>14</v>
      </c>
      <c r="D13998" s="72">
        <v>9.36</v>
      </c>
    </row>
    <row r="13999" spans="1:4" x14ac:dyDescent="0.25">
      <c r="A13999" s="71">
        <v>39320</v>
      </c>
      <c r="B13999" s="70" t="s">
        <v>13227</v>
      </c>
      <c r="C13999" s="71" t="s">
        <v>14</v>
      </c>
      <c r="D13999" s="72">
        <v>18</v>
      </c>
    </row>
    <row r="14000" spans="1:4" x14ac:dyDescent="0.25">
      <c r="A14000" s="71">
        <v>1542</v>
      </c>
      <c r="B14000" s="70" t="s">
        <v>13228</v>
      </c>
      <c r="C14000" s="71" t="s">
        <v>14</v>
      </c>
      <c r="D14000" s="72">
        <v>27.55</v>
      </c>
    </row>
    <row r="14001" spans="1:4" x14ac:dyDescent="0.25">
      <c r="A14001" s="71">
        <v>1591</v>
      </c>
      <c r="B14001" s="70" t="s">
        <v>13229</v>
      </c>
      <c r="C14001" s="71" t="s">
        <v>14</v>
      </c>
      <c r="D14001" s="72">
        <v>30.84</v>
      </c>
    </row>
    <row r="14002" spans="1:4" x14ac:dyDescent="0.25">
      <c r="A14002" s="71">
        <v>1547</v>
      </c>
      <c r="B14002" s="70" t="s">
        <v>13230</v>
      </c>
      <c r="C14002" s="71" t="s">
        <v>14</v>
      </c>
      <c r="D14002" s="72">
        <v>161.61000000000001</v>
      </c>
    </row>
    <row r="14003" spans="1:4" x14ac:dyDescent="0.25">
      <c r="A14003" s="71">
        <v>38196</v>
      </c>
      <c r="B14003" s="70" t="s">
        <v>13231</v>
      </c>
      <c r="C14003" s="71" t="s">
        <v>14</v>
      </c>
      <c r="D14003" s="72">
        <v>31.47</v>
      </c>
    </row>
    <row r="14004" spans="1:4" x14ac:dyDescent="0.25">
      <c r="A14004" s="71">
        <v>1543</v>
      </c>
      <c r="B14004" s="70" t="s">
        <v>13232</v>
      </c>
      <c r="C14004" s="71" t="s">
        <v>14</v>
      </c>
      <c r="D14004" s="72">
        <v>33.450000000000003</v>
      </c>
    </row>
    <row r="14005" spans="1:4" x14ac:dyDescent="0.25">
      <c r="A14005" s="71">
        <v>1585</v>
      </c>
      <c r="B14005" s="70" t="s">
        <v>13233</v>
      </c>
      <c r="C14005" s="71" t="s">
        <v>14</v>
      </c>
      <c r="D14005" s="72">
        <v>6.48</v>
      </c>
    </row>
    <row r="14006" spans="1:4" x14ac:dyDescent="0.25">
      <c r="A14006" s="71">
        <v>1593</v>
      </c>
      <c r="B14006" s="70" t="s">
        <v>13234</v>
      </c>
      <c r="C14006" s="71" t="s">
        <v>14</v>
      </c>
      <c r="D14006" s="72">
        <v>34.4</v>
      </c>
    </row>
    <row r="14007" spans="1:4" x14ac:dyDescent="0.25">
      <c r="A14007" s="71">
        <v>11838</v>
      </c>
      <c r="B14007" s="70" t="s">
        <v>13235</v>
      </c>
      <c r="C14007" s="71" t="s">
        <v>14</v>
      </c>
      <c r="D14007" s="72">
        <v>45.39</v>
      </c>
    </row>
    <row r="14008" spans="1:4" x14ac:dyDescent="0.25">
      <c r="A14008" s="71">
        <v>1594</v>
      </c>
      <c r="B14008" s="70" t="s">
        <v>13236</v>
      </c>
      <c r="C14008" s="71" t="s">
        <v>14</v>
      </c>
      <c r="D14008" s="72">
        <v>45.89</v>
      </c>
    </row>
    <row r="14009" spans="1:4" x14ac:dyDescent="0.25">
      <c r="A14009" s="71">
        <v>1586</v>
      </c>
      <c r="B14009" s="70" t="s">
        <v>13237</v>
      </c>
      <c r="C14009" s="71" t="s">
        <v>14</v>
      </c>
      <c r="D14009" s="72">
        <v>8.1999999999999993</v>
      </c>
    </row>
    <row r="14010" spans="1:4" x14ac:dyDescent="0.25">
      <c r="A14010" s="71">
        <v>11839</v>
      </c>
      <c r="B14010" s="70" t="s">
        <v>13238</v>
      </c>
      <c r="C14010" s="71" t="s">
        <v>14</v>
      </c>
      <c r="D14010" s="72">
        <v>66.040000000000006</v>
      </c>
    </row>
    <row r="14011" spans="1:4" x14ac:dyDescent="0.25">
      <c r="A14011" s="71">
        <v>1587</v>
      </c>
      <c r="B14011" s="70" t="s">
        <v>13239</v>
      </c>
      <c r="C14011" s="71" t="s">
        <v>14</v>
      </c>
      <c r="D14011" s="72">
        <v>8.35</v>
      </c>
    </row>
    <row r="14012" spans="1:4" x14ac:dyDescent="0.25">
      <c r="A14012" s="71">
        <v>1545</v>
      </c>
      <c r="B14012" s="70" t="s">
        <v>13240</v>
      </c>
      <c r="C14012" s="71" t="s">
        <v>14</v>
      </c>
      <c r="D14012" s="72">
        <v>79.25</v>
      </c>
    </row>
    <row r="14013" spans="1:4" x14ac:dyDescent="0.25">
      <c r="A14013" s="71">
        <v>1588</v>
      </c>
      <c r="B14013" s="70" t="s">
        <v>13241</v>
      </c>
      <c r="C14013" s="71" t="s">
        <v>14</v>
      </c>
      <c r="D14013" s="72">
        <v>11.45</v>
      </c>
    </row>
    <row r="14014" spans="1:4" x14ac:dyDescent="0.25">
      <c r="A14014" s="71">
        <v>1535</v>
      </c>
      <c r="B14014" s="70" t="s">
        <v>13242</v>
      </c>
      <c r="C14014" s="71" t="s">
        <v>14</v>
      </c>
      <c r="D14014" s="72">
        <v>6.6</v>
      </c>
    </row>
    <row r="14015" spans="1:4" x14ac:dyDescent="0.25">
      <c r="A14015" s="71">
        <v>1589</v>
      </c>
      <c r="B14015" s="70" t="s">
        <v>13243</v>
      </c>
      <c r="C14015" s="71" t="s">
        <v>14</v>
      </c>
      <c r="D14015" s="72">
        <v>11.81</v>
      </c>
    </row>
    <row r="14016" spans="1:4" x14ac:dyDescent="0.25">
      <c r="A14016" s="71">
        <v>1546</v>
      </c>
      <c r="B14016" s="70" t="s">
        <v>13244</v>
      </c>
      <c r="C14016" s="71" t="s">
        <v>14</v>
      </c>
      <c r="D14016" s="72">
        <v>133.74</v>
      </c>
    </row>
    <row r="14017" spans="1:4" x14ac:dyDescent="0.25">
      <c r="A14017" s="71">
        <v>1590</v>
      </c>
      <c r="B14017" s="70" t="s">
        <v>13245</v>
      </c>
      <c r="C14017" s="71" t="s">
        <v>14</v>
      </c>
      <c r="D14017" s="72">
        <v>20.8</v>
      </c>
    </row>
    <row r="14018" spans="1:4" x14ac:dyDescent="0.25">
      <c r="A14018" s="71">
        <v>38415</v>
      </c>
      <c r="B14018" s="70" t="s">
        <v>13246</v>
      </c>
      <c r="C14018" s="71" t="s">
        <v>14</v>
      </c>
      <c r="D14018" s="72">
        <v>1159.3399999999999</v>
      </c>
    </row>
    <row r="14019" spans="1:4" x14ac:dyDescent="0.25">
      <c r="A14019" s="71">
        <v>38414</v>
      </c>
      <c r="B14019" s="70" t="s">
        <v>13247</v>
      </c>
      <c r="C14019" s="71" t="s">
        <v>14</v>
      </c>
      <c r="D14019" s="72">
        <v>1627.14</v>
      </c>
    </row>
    <row r="14020" spans="1:4" x14ac:dyDescent="0.25">
      <c r="A14020" s="71">
        <v>38128</v>
      </c>
      <c r="B14020" s="70" t="s">
        <v>13248</v>
      </c>
      <c r="C14020" s="71" t="s">
        <v>66</v>
      </c>
      <c r="D14020" s="72">
        <v>1.25</v>
      </c>
    </row>
    <row r="14021" spans="1:4" x14ac:dyDescent="0.25">
      <c r="A14021" s="71">
        <v>7253</v>
      </c>
      <c r="B14021" s="70" t="s">
        <v>13249</v>
      </c>
      <c r="C14021" s="71" t="s">
        <v>42</v>
      </c>
      <c r="D14021" s="72">
        <v>267.85000000000002</v>
      </c>
    </row>
    <row r="14022" spans="1:4" x14ac:dyDescent="0.25">
      <c r="A14022" s="71">
        <v>4806</v>
      </c>
      <c r="B14022" s="70" t="s">
        <v>13250</v>
      </c>
      <c r="C14022" s="71" t="s">
        <v>16</v>
      </c>
      <c r="D14022" s="72">
        <v>17.78</v>
      </c>
    </row>
    <row r="14023" spans="1:4" x14ac:dyDescent="0.25">
      <c r="A14023" s="71">
        <v>34401</v>
      </c>
      <c r="B14023" s="70" t="s">
        <v>13251</v>
      </c>
      <c r="C14023" s="71" t="s">
        <v>14</v>
      </c>
      <c r="D14023" s="72">
        <v>1.94</v>
      </c>
    </row>
    <row r="14024" spans="1:4" x14ac:dyDescent="0.25">
      <c r="A14024" s="71">
        <v>7256</v>
      </c>
      <c r="B14024" s="70" t="s">
        <v>13252</v>
      </c>
      <c r="C14024" s="71" t="s">
        <v>14</v>
      </c>
      <c r="D14024" s="72">
        <v>1.38</v>
      </c>
    </row>
    <row r="14025" spans="1:4" x14ac:dyDescent="0.25">
      <c r="A14025" s="71">
        <v>7260</v>
      </c>
      <c r="B14025" s="70" t="s">
        <v>13253</v>
      </c>
      <c r="C14025" s="71" t="s">
        <v>14</v>
      </c>
      <c r="D14025" s="72">
        <v>2.61</v>
      </c>
    </row>
    <row r="14026" spans="1:4" x14ac:dyDescent="0.25">
      <c r="A14026" s="71">
        <v>7258</v>
      </c>
      <c r="B14026" s="70" t="s">
        <v>13254</v>
      </c>
      <c r="C14026" s="71" t="s">
        <v>14</v>
      </c>
      <c r="D14026" s="72">
        <v>0.67</v>
      </c>
    </row>
    <row r="14027" spans="1:4" x14ac:dyDescent="0.25">
      <c r="A14027" s="71">
        <v>34400</v>
      </c>
      <c r="B14027" s="70" t="s">
        <v>13255</v>
      </c>
      <c r="C14027" s="71" t="s">
        <v>14</v>
      </c>
      <c r="D14027" s="72">
        <v>5.38</v>
      </c>
    </row>
    <row r="14028" spans="1:4" x14ac:dyDescent="0.25">
      <c r="A14028" s="71">
        <v>10617</v>
      </c>
      <c r="B14028" s="70" t="s">
        <v>13256</v>
      </c>
      <c r="C14028" s="71" t="s">
        <v>14</v>
      </c>
      <c r="D14028" s="72">
        <v>6.93</v>
      </c>
    </row>
    <row r="14029" spans="1:4" x14ac:dyDescent="0.25">
      <c r="A14029" s="71">
        <v>44261</v>
      </c>
      <c r="B14029" s="70" t="s">
        <v>13257</v>
      </c>
      <c r="C14029" s="71" t="s">
        <v>14</v>
      </c>
      <c r="D14029" s="72">
        <v>149.47999999999999</v>
      </c>
    </row>
    <row r="14030" spans="1:4" x14ac:dyDescent="0.25">
      <c r="A14030" s="71">
        <v>7274</v>
      </c>
      <c r="B14030" s="70" t="s">
        <v>13258</v>
      </c>
      <c r="C14030" s="71" t="s">
        <v>14</v>
      </c>
      <c r="D14030" s="72">
        <v>72.37</v>
      </c>
    </row>
    <row r="14031" spans="1:4" x14ac:dyDescent="0.25">
      <c r="A14031" s="71">
        <v>44326</v>
      </c>
      <c r="B14031" s="70" t="s">
        <v>13259</v>
      </c>
      <c r="C14031" s="71" t="s">
        <v>14</v>
      </c>
      <c r="D14031" s="72">
        <v>1563</v>
      </c>
    </row>
    <row r="14032" spans="1:4" x14ac:dyDescent="0.25">
      <c r="A14032" s="71">
        <v>154</v>
      </c>
      <c r="B14032" s="70" t="s">
        <v>13260</v>
      </c>
      <c r="C14032" s="71" t="s">
        <v>198</v>
      </c>
      <c r="D14032" s="72">
        <v>73.61</v>
      </c>
    </row>
    <row r="14033" spans="1:4" x14ac:dyDescent="0.25">
      <c r="A14033" s="71">
        <v>38121</v>
      </c>
      <c r="B14033" s="70" t="s">
        <v>13261</v>
      </c>
      <c r="C14033" s="71" t="s">
        <v>198</v>
      </c>
      <c r="D14033" s="72">
        <v>19.64</v>
      </c>
    </row>
    <row r="14034" spans="1:4" x14ac:dyDescent="0.25">
      <c r="A14034" s="71">
        <v>43776</v>
      </c>
      <c r="B14034" s="70" t="s">
        <v>13262</v>
      </c>
      <c r="C14034" s="71" t="s">
        <v>198</v>
      </c>
      <c r="D14034" s="72">
        <v>26.69</v>
      </c>
    </row>
    <row r="14035" spans="1:4" x14ac:dyDescent="0.25">
      <c r="A14035" s="71">
        <v>7343</v>
      </c>
      <c r="B14035" s="70" t="s">
        <v>150</v>
      </c>
      <c r="C14035" s="71" t="s">
        <v>198</v>
      </c>
      <c r="D14035" s="72">
        <v>28.89</v>
      </c>
    </row>
    <row r="14036" spans="1:4" x14ac:dyDescent="0.25">
      <c r="A14036" s="71">
        <v>7348</v>
      </c>
      <c r="B14036" s="70" t="s">
        <v>13263</v>
      </c>
      <c r="C14036" s="71" t="s">
        <v>198</v>
      </c>
      <c r="D14036" s="72">
        <v>18.77</v>
      </c>
    </row>
    <row r="14037" spans="1:4" x14ac:dyDescent="0.25">
      <c r="A14037" s="71">
        <v>7313</v>
      </c>
      <c r="B14037" s="70" t="s">
        <v>13264</v>
      </c>
      <c r="C14037" s="71" t="s">
        <v>198</v>
      </c>
      <c r="D14037" s="72"/>
    </row>
    <row r="14038" spans="1:4" x14ac:dyDescent="0.25">
      <c r="A14038" s="71">
        <v>7319</v>
      </c>
      <c r="B14038" s="70" t="s">
        <v>13265</v>
      </c>
      <c r="C14038" s="71" t="s">
        <v>198</v>
      </c>
      <c r="D14038" s="72"/>
    </row>
    <row r="14039" spans="1:4" x14ac:dyDescent="0.25">
      <c r="A14039" s="71">
        <v>7314</v>
      </c>
      <c r="B14039" s="70" t="s">
        <v>13266</v>
      </c>
      <c r="C14039" s="71" t="s">
        <v>198</v>
      </c>
      <c r="D14039" s="72">
        <v>68.66</v>
      </c>
    </row>
    <row r="14040" spans="1:4" x14ac:dyDescent="0.25">
      <c r="A14040" s="71">
        <v>7304</v>
      </c>
      <c r="B14040" s="70" t="s">
        <v>13267</v>
      </c>
      <c r="C14040" s="71" t="s">
        <v>198</v>
      </c>
      <c r="D14040" s="72">
        <v>79.099999999999994</v>
      </c>
    </row>
    <row r="14041" spans="1:4" x14ac:dyDescent="0.25">
      <c r="A14041" s="71">
        <v>43649</v>
      </c>
      <c r="B14041" s="70" t="s">
        <v>13268</v>
      </c>
      <c r="C14041" s="71" t="s">
        <v>198</v>
      </c>
      <c r="D14041" s="72">
        <v>40.909999999999997</v>
      </c>
    </row>
    <row r="14042" spans="1:4" x14ac:dyDescent="0.25">
      <c r="A14042" s="71">
        <v>43650</v>
      </c>
      <c r="B14042" s="70" t="s">
        <v>13269</v>
      </c>
      <c r="C14042" s="71" t="s">
        <v>198</v>
      </c>
      <c r="D14042" s="72">
        <v>38.659999999999997</v>
      </c>
    </row>
    <row r="14043" spans="1:4" x14ac:dyDescent="0.25">
      <c r="A14043" s="71">
        <v>7311</v>
      </c>
      <c r="B14043" s="70" t="s">
        <v>13270</v>
      </c>
      <c r="C14043" s="71" t="s">
        <v>198</v>
      </c>
      <c r="D14043" s="72">
        <v>39.6</v>
      </c>
    </row>
    <row r="14044" spans="1:4" x14ac:dyDescent="0.25">
      <c r="A14044" s="71">
        <v>7292</v>
      </c>
      <c r="B14044" s="70" t="s">
        <v>13271</v>
      </c>
      <c r="C14044" s="71" t="s">
        <v>198</v>
      </c>
      <c r="D14044" s="72">
        <v>38.340000000000003</v>
      </c>
    </row>
    <row r="14045" spans="1:4" x14ac:dyDescent="0.25">
      <c r="A14045" s="71">
        <v>7293</v>
      </c>
      <c r="B14045" s="70" t="s">
        <v>13272</v>
      </c>
      <c r="C14045" s="71" t="s">
        <v>198</v>
      </c>
      <c r="D14045" s="72">
        <v>42.41</v>
      </c>
    </row>
    <row r="14046" spans="1:4" x14ac:dyDescent="0.25">
      <c r="A14046" s="71">
        <v>7306</v>
      </c>
      <c r="B14046" s="70" t="s">
        <v>13273</v>
      </c>
      <c r="C14046" s="71" t="s">
        <v>198</v>
      </c>
      <c r="D14046" s="72">
        <v>46.81</v>
      </c>
    </row>
    <row r="14047" spans="1:4" x14ac:dyDescent="0.25">
      <c r="A14047" s="71">
        <v>7288</v>
      </c>
      <c r="B14047" s="70" t="s">
        <v>13274</v>
      </c>
      <c r="C14047" s="71" t="s">
        <v>198</v>
      </c>
      <c r="D14047" s="72">
        <v>38.869999999999997</v>
      </c>
    </row>
    <row r="14048" spans="1:4" x14ac:dyDescent="0.25">
      <c r="A14048" s="71">
        <v>43625</v>
      </c>
      <c r="B14048" s="70" t="s">
        <v>13275</v>
      </c>
      <c r="C14048" s="71" t="s">
        <v>198</v>
      </c>
      <c r="D14048" s="72">
        <v>31.38</v>
      </c>
    </row>
    <row r="14049" spans="1:4" x14ac:dyDescent="0.25">
      <c r="A14049" s="71">
        <v>43647</v>
      </c>
      <c r="B14049" s="70" t="s">
        <v>13276</v>
      </c>
      <c r="C14049" s="71" t="s">
        <v>198</v>
      </c>
      <c r="D14049" s="72">
        <v>28.51</v>
      </c>
    </row>
    <row r="14050" spans="1:4" x14ac:dyDescent="0.25">
      <c r="A14050" s="71">
        <v>43648</v>
      </c>
      <c r="B14050" s="70" t="s">
        <v>13277</v>
      </c>
      <c r="C14050" s="71" t="s">
        <v>198</v>
      </c>
      <c r="D14050" s="72">
        <v>27.51</v>
      </c>
    </row>
    <row r="14051" spans="1:4" x14ac:dyDescent="0.25">
      <c r="A14051" s="71">
        <v>35693</v>
      </c>
      <c r="B14051" s="70" t="s">
        <v>13278</v>
      </c>
      <c r="C14051" s="71" t="s">
        <v>198</v>
      </c>
      <c r="D14051" s="72">
        <v>11.67</v>
      </c>
    </row>
    <row r="14052" spans="1:4" x14ac:dyDescent="0.25">
      <c r="A14052" s="71">
        <v>7356</v>
      </c>
      <c r="B14052" s="70" t="s">
        <v>13279</v>
      </c>
      <c r="C14052" s="71" t="s">
        <v>198</v>
      </c>
      <c r="D14052" s="72">
        <v>27.99</v>
      </c>
    </row>
    <row r="14053" spans="1:4" x14ac:dyDescent="0.25">
      <c r="A14053" s="71">
        <v>35692</v>
      </c>
      <c r="B14053" s="70" t="s">
        <v>13280</v>
      </c>
      <c r="C14053" s="71" t="s">
        <v>198</v>
      </c>
      <c r="D14053" s="72">
        <v>18.32</v>
      </c>
    </row>
    <row r="14054" spans="1:4" x14ac:dyDescent="0.25">
      <c r="A14054" s="71">
        <v>43624</v>
      </c>
      <c r="B14054" s="70" t="s">
        <v>13281</v>
      </c>
      <c r="C14054" s="71" t="s">
        <v>198</v>
      </c>
      <c r="D14054" s="72">
        <v>34.11</v>
      </c>
    </row>
    <row r="14055" spans="1:4" x14ac:dyDescent="0.25">
      <c r="A14055" s="71">
        <v>7342</v>
      </c>
      <c r="B14055" s="70" t="s">
        <v>13282</v>
      </c>
      <c r="C14055" s="71" t="s">
        <v>66</v>
      </c>
      <c r="D14055" s="72"/>
    </row>
    <row r="14056" spans="1:4" x14ac:dyDescent="0.25">
      <c r="A14056" s="71">
        <v>7350</v>
      </c>
      <c r="B14056" s="70" t="s">
        <v>13283</v>
      </c>
      <c r="C14056" s="71" t="s">
        <v>198</v>
      </c>
      <c r="D14056" s="72">
        <v>40.4</v>
      </c>
    </row>
    <row r="14057" spans="1:4" x14ac:dyDescent="0.25">
      <c r="A14057" s="71">
        <v>39574</v>
      </c>
      <c r="B14057" s="70" t="s">
        <v>13284</v>
      </c>
      <c r="C14057" s="71" t="s">
        <v>14</v>
      </c>
      <c r="D14057" s="72">
        <v>4.2699999999999996</v>
      </c>
    </row>
    <row r="14058" spans="1:4" x14ac:dyDescent="0.25">
      <c r="A14058" s="71">
        <v>11060</v>
      </c>
      <c r="B14058" s="70" t="s">
        <v>13285</v>
      </c>
      <c r="C14058" s="71" t="s">
        <v>14</v>
      </c>
      <c r="D14058" s="72">
        <v>33.51</v>
      </c>
    </row>
    <row r="14059" spans="1:4" x14ac:dyDescent="0.25">
      <c r="A14059" s="71">
        <v>37401</v>
      </c>
      <c r="B14059" s="70" t="s">
        <v>13286</v>
      </c>
      <c r="C14059" s="71" t="s">
        <v>14</v>
      </c>
      <c r="D14059" s="72">
        <v>52.99</v>
      </c>
    </row>
    <row r="14060" spans="1:4" x14ac:dyDescent="0.25">
      <c r="A14060" s="71">
        <v>38101</v>
      </c>
      <c r="B14060" s="70" t="s">
        <v>13287</v>
      </c>
      <c r="C14060" s="71" t="s">
        <v>14</v>
      </c>
      <c r="D14060" s="72">
        <v>6.81</v>
      </c>
    </row>
    <row r="14061" spans="1:4" x14ac:dyDescent="0.25">
      <c r="A14061" s="71">
        <v>7528</v>
      </c>
      <c r="B14061" s="70" t="s">
        <v>13288</v>
      </c>
      <c r="C14061" s="71" t="s">
        <v>14</v>
      </c>
      <c r="D14061" s="72">
        <v>8</v>
      </c>
    </row>
    <row r="14062" spans="1:4" x14ac:dyDescent="0.25">
      <c r="A14062" s="71">
        <v>12147</v>
      </c>
      <c r="B14062" s="70" t="s">
        <v>13289</v>
      </c>
      <c r="C14062" s="71" t="s">
        <v>14</v>
      </c>
      <c r="D14062" s="72">
        <v>12.2</v>
      </c>
    </row>
    <row r="14063" spans="1:4" x14ac:dyDescent="0.25">
      <c r="A14063" s="71">
        <v>38075</v>
      </c>
      <c r="B14063" s="70" t="s">
        <v>13290</v>
      </c>
      <c r="C14063" s="71" t="s">
        <v>14</v>
      </c>
      <c r="D14063" s="72">
        <v>13.85</v>
      </c>
    </row>
    <row r="14064" spans="1:4" x14ac:dyDescent="0.25">
      <c r="A14064" s="71">
        <v>38102</v>
      </c>
      <c r="B14064" s="70" t="s">
        <v>13291</v>
      </c>
      <c r="C14064" s="71" t="s">
        <v>14</v>
      </c>
      <c r="D14064" s="72">
        <v>8.7100000000000009</v>
      </c>
    </row>
    <row r="14065" spans="1:4" x14ac:dyDescent="0.25">
      <c r="A14065" s="71">
        <v>7525</v>
      </c>
      <c r="B14065" s="70" t="s">
        <v>13292</v>
      </c>
      <c r="C14065" s="71" t="s">
        <v>14</v>
      </c>
      <c r="D14065" s="72">
        <v>39.39</v>
      </c>
    </row>
    <row r="14066" spans="1:4" x14ac:dyDescent="0.25">
      <c r="A14066" s="71">
        <v>7524</v>
      </c>
      <c r="B14066" s="70" t="s">
        <v>13293</v>
      </c>
      <c r="C14066" s="71" t="s">
        <v>14</v>
      </c>
      <c r="D14066" s="72">
        <v>37.119999999999997</v>
      </c>
    </row>
    <row r="14067" spans="1:4" x14ac:dyDescent="0.25">
      <c r="A14067" s="71">
        <v>38105</v>
      </c>
      <c r="B14067" s="70" t="s">
        <v>13294</v>
      </c>
      <c r="C14067" s="71" t="s">
        <v>14</v>
      </c>
      <c r="D14067" s="72">
        <v>9.5299999999999994</v>
      </c>
    </row>
    <row r="14068" spans="1:4" x14ac:dyDescent="0.25">
      <c r="A14068" s="71">
        <v>38084</v>
      </c>
      <c r="B14068" s="70" t="s">
        <v>13295</v>
      </c>
      <c r="C14068" s="71" t="s">
        <v>14</v>
      </c>
      <c r="D14068" s="72">
        <v>13.54</v>
      </c>
    </row>
    <row r="14069" spans="1:4" x14ac:dyDescent="0.25">
      <c r="A14069" s="71">
        <v>38103</v>
      </c>
      <c r="B14069" s="70" t="s">
        <v>13296</v>
      </c>
      <c r="C14069" s="71" t="s">
        <v>14</v>
      </c>
      <c r="D14069" s="72">
        <v>14.31</v>
      </c>
    </row>
    <row r="14070" spans="1:4" x14ac:dyDescent="0.25">
      <c r="A14070" s="71">
        <v>38082</v>
      </c>
      <c r="B14070" s="70" t="s">
        <v>13297</v>
      </c>
      <c r="C14070" s="71" t="s">
        <v>14</v>
      </c>
      <c r="D14070" s="72">
        <v>17.63</v>
      </c>
    </row>
    <row r="14071" spans="1:4" x14ac:dyDescent="0.25">
      <c r="A14071" s="71">
        <v>38104</v>
      </c>
      <c r="B14071" s="70" t="s">
        <v>13298</v>
      </c>
      <c r="C14071" s="71" t="s">
        <v>14</v>
      </c>
      <c r="D14071" s="72">
        <v>28.03</v>
      </c>
    </row>
    <row r="14072" spans="1:4" x14ac:dyDescent="0.25">
      <c r="A14072" s="71">
        <v>38083</v>
      </c>
      <c r="B14072" s="70" t="s">
        <v>13299</v>
      </c>
      <c r="C14072" s="71" t="s">
        <v>14</v>
      </c>
      <c r="D14072" s="72">
        <v>31.12</v>
      </c>
    </row>
    <row r="14073" spans="1:4" x14ac:dyDescent="0.25">
      <c r="A14073" s="71">
        <v>38076</v>
      </c>
      <c r="B14073" s="70" t="s">
        <v>13300</v>
      </c>
      <c r="C14073" s="71" t="s">
        <v>14</v>
      </c>
      <c r="D14073" s="72">
        <v>15.53</v>
      </c>
    </row>
    <row r="14074" spans="1:4" x14ac:dyDescent="0.25">
      <c r="A14074" s="71">
        <v>7592</v>
      </c>
      <c r="B14074" s="70" t="s">
        <v>13301</v>
      </c>
      <c r="C14074" s="71" t="s">
        <v>44</v>
      </c>
      <c r="D14074" s="72">
        <v>11.43</v>
      </c>
    </row>
    <row r="14075" spans="1:4" x14ac:dyDescent="0.25">
      <c r="A14075" s="71">
        <v>40820</v>
      </c>
      <c r="B14075" s="70" t="s">
        <v>13302</v>
      </c>
      <c r="C14075" s="71" t="s">
        <v>6388</v>
      </c>
      <c r="D14075" s="72">
        <v>2514.6</v>
      </c>
    </row>
    <row r="14076" spans="1:4" x14ac:dyDescent="0.25">
      <c r="A14076" s="71">
        <v>11826</v>
      </c>
      <c r="B14076" s="70" t="s">
        <v>19728</v>
      </c>
      <c r="C14076" s="71" t="s">
        <v>14</v>
      </c>
      <c r="D14076" s="72">
        <v>61.29</v>
      </c>
    </row>
    <row r="14077" spans="1:4" x14ac:dyDescent="0.25">
      <c r="A14077" s="71">
        <v>7606</v>
      </c>
      <c r="B14077" s="70" t="s">
        <v>19729</v>
      </c>
      <c r="C14077" s="71" t="s">
        <v>14</v>
      </c>
      <c r="D14077" s="72">
        <v>73.7</v>
      </c>
    </row>
    <row r="14078" spans="1:4" x14ac:dyDescent="0.25">
      <c r="A14078" s="71">
        <v>11825</v>
      </c>
      <c r="B14078" s="70" t="s">
        <v>13303</v>
      </c>
      <c r="C14078" s="71" t="s">
        <v>14</v>
      </c>
      <c r="D14078" s="72">
        <v>77.53</v>
      </c>
    </row>
    <row r="14079" spans="1:4" x14ac:dyDescent="0.25">
      <c r="A14079" s="71">
        <v>11767</v>
      </c>
      <c r="B14079" s="70" t="s">
        <v>13304</v>
      </c>
      <c r="C14079" s="71" t="s">
        <v>14</v>
      </c>
      <c r="D14079" s="72">
        <v>206.51</v>
      </c>
    </row>
    <row r="14080" spans="1:4" x14ac:dyDescent="0.25">
      <c r="A14080" s="71">
        <v>11763</v>
      </c>
      <c r="B14080" s="70" t="s">
        <v>13305</v>
      </c>
      <c r="C14080" s="71" t="s">
        <v>14</v>
      </c>
      <c r="D14080" s="72">
        <v>160.94999999999999</v>
      </c>
    </row>
    <row r="14081" spans="1:4" x14ac:dyDescent="0.25">
      <c r="A14081" s="71">
        <v>11764</v>
      </c>
      <c r="B14081" s="70" t="s">
        <v>13306</v>
      </c>
      <c r="C14081" s="71" t="s">
        <v>14</v>
      </c>
      <c r="D14081" s="72">
        <v>132.05000000000001</v>
      </c>
    </row>
    <row r="14082" spans="1:4" x14ac:dyDescent="0.25">
      <c r="A14082" s="71">
        <v>11829</v>
      </c>
      <c r="B14082" s="70" t="s">
        <v>13307</v>
      </c>
      <c r="C14082" s="71" t="s">
        <v>14</v>
      </c>
      <c r="D14082" s="72">
        <v>31.91</v>
      </c>
    </row>
    <row r="14083" spans="1:4" x14ac:dyDescent="0.25">
      <c r="A14083" s="71">
        <v>11830</v>
      </c>
      <c r="B14083" s="70" t="s">
        <v>13308</v>
      </c>
      <c r="C14083" s="71" t="s">
        <v>14</v>
      </c>
      <c r="D14083" s="72">
        <v>34.46</v>
      </c>
    </row>
    <row r="14084" spans="1:4" x14ac:dyDescent="0.25">
      <c r="A14084" s="71">
        <v>11765</v>
      </c>
      <c r="B14084" s="70" t="s">
        <v>13309</v>
      </c>
      <c r="C14084" s="71" t="s">
        <v>14</v>
      </c>
      <c r="D14084" s="72">
        <v>88.01</v>
      </c>
    </row>
    <row r="14085" spans="1:4" x14ac:dyDescent="0.25">
      <c r="A14085" s="71">
        <v>11766</v>
      </c>
      <c r="B14085" s="70" t="s">
        <v>13310</v>
      </c>
      <c r="C14085" s="71" t="s">
        <v>14</v>
      </c>
      <c r="D14085" s="72">
        <v>48.14</v>
      </c>
    </row>
    <row r="14086" spans="1:4" x14ac:dyDescent="0.25">
      <c r="A14086" s="71">
        <v>11824</v>
      </c>
      <c r="B14086" s="70" t="s">
        <v>13311</v>
      </c>
      <c r="C14086" s="71" t="s">
        <v>14</v>
      </c>
      <c r="D14086" s="72">
        <v>56.62</v>
      </c>
    </row>
    <row r="14087" spans="1:4" x14ac:dyDescent="0.25">
      <c r="A14087" s="71">
        <v>44045</v>
      </c>
      <c r="B14087" s="70" t="s">
        <v>13312</v>
      </c>
      <c r="C14087" s="71" t="s">
        <v>14</v>
      </c>
      <c r="D14087" s="72">
        <v>350.16</v>
      </c>
    </row>
    <row r="14088" spans="1:4" x14ac:dyDescent="0.25">
      <c r="A14088" s="71">
        <v>39702</v>
      </c>
      <c r="B14088" s="70" t="s">
        <v>13313</v>
      </c>
      <c r="C14088" s="71" t="s">
        <v>14</v>
      </c>
      <c r="D14088" s="72">
        <v>2325.56</v>
      </c>
    </row>
    <row r="14089" spans="1:4" x14ac:dyDescent="0.25">
      <c r="A14089" s="71">
        <v>13415</v>
      </c>
      <c r="B14089" s="70" t="s">
        <v>13314</v>
      </c>
      <c r="C14089" s="71" t="s">
        <v>14</v>
      </c>
      <c r="D14089" s="72">
        <v>76.349999999999994</v>
      </c>
    </row>
    <row r="14090" spans="1:4" x14ac:dyDescent="0.25">
      <c r="A14090" s="71">
        <v>7602</v>
      </c>
      <c r="B14090" s="70" t="s">
        <v>13315</v>
      </c>
      <c r="C14090" s="71" t="s">
        <v>14</v>
      </c>
      <c r="D14090" s="72">
        <v>48.72</v>
      </c>
    </row>
    <row r="14091" spans="1:4" x14ac:dyDescent="0.25">
      <c r="A14091" s="71">
        <v>7603</v>
      </c>
      <c r="B14091" s="70" t="s">
        <v>13316</v>
      </c>
      <c r="C14091" s="71" t="s">
        <v>14</v>
      </c>
      <c r="D14091" s="72">
        <v>41.33</v>
      </c>
    </row>
    <row r="14092" spans="1:4" x14ac:dyDescent="0.25">
      <c r="A14092" s="71">
        <v>11777</v>
      </c>
      <c r="B14092" s="70" t="s">
        <v>13317</v>
      </c>
      <c r="C14092" s="71" t="s">
        <v>14</v>
      </c>
      <c r="D14092" s="72">
        <v>205.89</v>
      </c>
    </row>
    <row r="14093" spans="1:4" x14ac:dyDescent="0.25">
      <c r="A14093" s="71">
        <v>13417</v>
      </c>
      <c r="B14093" s="70" t="s">
        <v>13318</v>
      </c>
      <c r="C14093" s="71" t="s">
        <v>14</v>
      </c>
      <c r="D14093" s="72">
        <v>99.44</v>
      </c>
    </row>
    <row r="14094" spans="1:4" x14ac:dyDescent="0.25">
      <c r="A14094" s="71">
        <v>36791</v>
      </c>
      <c r="B14094" s="70" t="s">
        <v>13319</v>
      </c>
      <c r="C14094" s="71" t="s">
        <v>14</v>
      </c>
      <c r="D14094" s="72">
        <v>149.24</v>
      </c>
    </row>
    <row r="14095" spans="1:4" x14ac:dyDescent="0.25">
      <c r="A14095" s="71">
        <v>36795</v>
      </c>
      <c r="B14095" s="70" t="s">
        <v>13320</v>
      </c>
      <c r="C14095" s="71" t="s">
        <v>14</v>
      </c>
      <c r="D14095" s="72">
        <v>1886.98</v>
      </c>
    </row>
    <row r="14096" spans="1:4" x14ac:dyDescent="0.25">
      <c r="A14096" s="71">
        <v>36796</v>
      </c>
      <c r="B14096" s="70" t="s">
        <v>13321</v>
      </c>
      <c r="C14096" s="71" t="s">
        <v>14</v>
      </c>
      <c r="D14096" s="72">
        <v>156.80000000000001</v>
      </c>
    </row>
    <row r="14097" spans="1:4" x14ac:dyDescent="0.25">
      <c r="A14097" s="71">
        <v>36792</v>
      </c>
      <c r="B14097" s="70" t="s">
        <v>13322</v>
      </c>
      <c r="C14097" s="71" t="s">
        <v>14</v>
      </c>
      <c r="D14097" s="72">
        <v>198.63</v>
      </c>
    </row>
    <row r="14098" spans="1:4" x14ac:dyDescent="0.25">
      <c r="A14098" s="71">
        <v>11773</v>
      </c>
      <c r="B14098" s="70" t="s">
        <v>13323</v>
      </c>
      <c r="C14098" s="71" t="s">
        <v>14</v>
      </c>
      <c r="D14098" s="72">
        <v>132.22999999999999</v>
      </c>
    </row>
    <row r="14099" spans="1:4" x14ac:dyDescent="0.25">
      <c r="A14099" s="71">
        <v>11762</v>
      </c>
      <c r="B14099" s="70" t="s">
        <v>13324</v>
      </c>
      <c r="C14099" s="71" t="s">
        <v>14</v>
      </c>
      <c r="D14099" s="72">
        <v>62.72</v>
      </c>
    </row>
    <row r="14100" spans="1:4" x14ac:dyDescent="0.25">
      <c r="A14100" s="71">
        <v>7604</v>
      </c>
      <c r="B14100" s="70" t="s">
        <v>13325</v>
      </c>
      <c r="C14100" s="71" t="s">
        <v>14</v>
      </c>
      <c r="D14100" s="72">
        <v>53.1</v>
      </c>
    </row>
    <row r="14101" spans="1:4" x14ac:dyDescent="0.25">
      <c r="A14101" s="71">
        <v>13984</v>
      </c>
      <c r="B14101" s="70" t="s">
        <v>13326</v>
      </c>
      <c r="C14101" s="71" t="s">
        <v>14</v>
      </c>
      <c r="D14101" s="72">
        <v>77.180000000000007</v>
      </c>
    </row>
    <row r="14102" spans="1:4" x14ac:dyDescent="0.25">
      <c r="A14102" s="71">
        <v>11772</v>
      </c>
      <c r="B14102" s="70" t="s">
        <v>13327</v>
      </c>
      <c r="C14102" s="71" t="s">
        <v>14</v>
      </c>
      <c r="D14102" s="72">
        <v>132.63999999999999</v>
      </c>
    </row>
    <row r="14103" spans="1:4" x14ac:dyDescent="0.25">
      <c r="A14103" s="71">
        <v>13983</v>
      </c>
      <c r="B14103" s="70" t="s">
        <v>13328</v>
      </c>
      <c r="C14103" s="71" t="s">
        <v>14</v>
      </c>
      <c r="D14103" s="72">
        <v>100.45</v>
      </c>
    </row>
    <row r="14104" spans="1:4" x14ac:dyDescent="0.25">
      <c r="A14104" s="71">
        <v>13416</v>
      </c>
      <c r="B14104" s="70" t="s">
        <v>13329</v>
      </c>
      <c r="C14104" s="71" t="s">
        <v>14</v>
      </c>
      <c r="D14104" s="72">
        <v>89.22</v>
      </c>
    </row>
    <row r="14105" spans="1:4" x14ac:dyDescent="0.25">
      <c r="A14105" s="71">
        <v>40329</v>
      </c>
      <c r="B14105" s="70" t="s">
        <v>19730</v>
      </c>
      <c r="C14105" s="71" t="s">
        <v>14</v>
      </c>
      <c r="D14105" s="72">
        <v>20</v>
      </c>
    </row>
    <row r="14106" spans="1:4" x14ac:dyDescent="0.25">
      <c r="A14106" s="71">
        <v>11823</v>
      </c>
      <c r="B14106" s="70" t="s">
        <v>13330</v>
      </c>
      <c r="C14106" s="71" t="s">
        <v>14</v>
      </c>
      <c r="D14106" s="72">
        <v>8.42</v>
      </c>
    </row>
    <row r="14107" spans="1:4" x14ac:dyDescent="0.25">
      <c r="A14107" s="71">
        <v>11822</v>
      </c>
      <c r="B14107" s="70" t="s">
        <v>13331</v>
      </c>
      <c r="C14107" s="71" t="s">
        <v>14</v>
      </c>
      <c r="D14107" s="72">
        <v>29.95</v>
      </c>
    </row>
    <row r="14108" spans="1:4" x14ac:dyDescent="0.25">
      <c r="A14108" s="71">
        <v>11831</v>
      </c>
      <c r="B14108" s="70" t="s">
        <v>13332</v>
      </c>
      <c r="C14108" s="71" t="s">
        <v>14</v>
      </c>
      <c r="D14108" s="72">
        <v>18.02</v>
      </c>
    </row>
    <row r="14109" spans="1:4" x14ac:dyDescent="0.25">
      <c r="A14109" s="71">
        <v>45249</v>
      </c>
      <c r="B14109" s="70" t="s">
        <v>19731</v>
      </c>
      <c r="C14109" s="71" t="s">
        <v>14</v>
      </c>
      <c r="D14109" s="72">
        <v>143.35</v>
      </c>
    </row>
    <row r="14110" spans="1:4" x14ac:dyDescent="0.25">
      <c r="A14110" s="71">
        <v>7613</v>
      </c>
      <c r="B14110" s="70" t="s">
        <v>13333</v>
      </c>
      <c r="C14110" s="71" t="s">
        <v>14</v>
      </c>
      <c r="D14110" s="72">
        <v>183753.96</v>
      </c>
    </row>
    <row r="14111" spans="1:4" x14ac:dyDescent="0.25">
      <c r="A14111" s="71">
        <v>7619</v>
      </c>
      <c r="B14111" s="70" t="s">
        <v>13334</v>
      </c>
      <c r="C14111" s="71" t="s">
        <v>14</v>
      </c>
      <c r="D14111" s="72">
        <v>28404.43</v>
      </c>
    </row>
    <row r="14112" spans="1:4" x14ac:dyDescent="0.25">
      <c r="A14112" s="71">
        <v>12076</v>
      </c>
      <c r="B14112" s="70" t="s">
        <v>13335</v>
      </c>
      <c r="C14112" s="71" t="s">
        <v>14</v>
      </c>
      <c r="D14112" s="72">
        <v>13029.55</v>
      </c>
    </row>
    <row r="14113" spans="1:4" x14ac:dyDescent="0.25">
      <c r="A14113" s="71">
        <v>7614</v>
      </c>
      <c r="B14113" s="70" t="s">
        <v>13336</v>
      </c>
      <c r="C14113" s="71" t="s">
        <v>14</v>
      </c>
      <c r="D14113" s="72">
        <v>35824.76</v>
      </c>
    </row>
    <row r="14114" spans="1:4" x14ac:dyDescent="0.25">
      <c r="A14114" s="71">
        <v>7618</v>
      </c>
      <c r="B14114" s="70" t="s">
        <v>13337</v>
      </c>
      <c r="C14114" s="71" t="s">
        <v>14</v>
      </c>
      <c r="D14114" s="72">
        <v>232350.49</v>
      </c>
    </row>
    <row r="14115" spans="1:4" x14ac:dyDescent="0.25">
      <c r="A14115" s="71">
        <v>7620</v>
      </c>
      <c r="B14115" s="70" t="s">
        <v>13338</v>
      </c>
      <c r="C14115" s="71" t="s">
        <v>14</v>
      </c>
      <c r="D14115" s="72">
        <v>50256.85</v>
      </c>
    </row>
    <row r="14116" spans="1:4" x14ac:dyDescent="0.25">
      <c r="A14116" s="71">
        <v>7610</v>
      </c>
      <c r="B14116" s="70" t="s">
        <v>13339</v>
      </c>
      <c r="C14116" s="71" t="s">
        <v>14</v>
      </c>
      <c r="D14116" s="72">
        <v>15914.67</v>
      </c>
    </row>
    <row r="14117" spans="1:4" x14ac:dyDescent="0.25">
      <c r="A14117" s="71">
        <v>7615</v>
      </c>
      <c r="B14117" s="70" t="s">
        <v>13340</v>
      </c>
      <c r="C14117" s="71" t="s">
        <v>14</v>
      </c>
      <c r="D14117" s="72">
        <v>58633</v>
      </c>
    </row>
    <row r="14118" spans="1:4" x14ac:dyDescent="0.25">
      <c r="A14118" s="71">
        <v>7617</v>
      </c>
      <c r="B14118" s="70" t="s">
        <v>13341</v>
      </c>
      <c r="C14118" s="71" t="s">
        <v>14</v>
      </c>
      <c r="D14118" s="72">
        <v>17776.03</v>
      </c>
    </row>
    <row r="14119" spans="1:4" x14ac:dyDescent="0.25">
      <c r="A14119" s="71">
        <v>7616</v>
      </c>
      <c r="B14119" s="70" t="s">
        <v>13342</v>
      </c>
      <c r="C14119" s="71" t="s">
        <v>14</v>
      </c>
      <c r="D14119" s="72">
        <v>95679.75</v>
      </c>
    </row>
    <row r="14120" spans="1:4" x14ac:dyDescent="0.25">
      <c r="A14120" s="71">
        <v>7611</v>
      </c>
      <c r="B14120" s="70" t="s">
        <v>13343</v>
      </c>
      <c r="C14120" s="71" t="s">
        <v>14</v>
      </c>
      <c r="D14120" s="72">
        <v>22987.86</v>
      </c>
    </row>
    <row r="14121" spans="1:4" x14ac:dyDescent="0.25">
      <c r="A14121" s="71">
        <v>7612</v>
      </c>
      <c r="B14121" s="70" t="s">
        <v>13344</v>
      </c>
      <c r="C14121" s="71" t="s">
        <v>14</v>
      </c>
      <c r="D14121" s="72">
        <v>131241.13</v>
      </c>
    </row>
    <row r="14122" spans="1:4" x14ac:dyDescent="0.25">
      <c r="A14122" s="71">
        <v>37371</v>
      </c>
      <c r="B14122" s="70" t="s">
        <v>13345</v>
      </c>
      <c r="C14122" s="71" t="s">
        <v>44</v>
      </c>
      <c r="D14122" s="72">
        <v>1.02</v>
      </c>
    </row>
    <row r="14123" spans="1:4" x14ac:dyDescent="0.25">
      <c r="A14123" s="71">
        <v>40861</v>
      </c>
      <c r="B14123" s="70" t="s">
        <v>13346</v>
      </c>
      <c r="C14123" s="71" t="s">
        <v>6388</v>
      </c>
      <c r="D14123" s="72">
        <v>193.04</v>
      </c>
    </row>
    <row r="14124" spans="1:4" x14ac:dyDescent="0.25">
      <c r="A14124" s="71">
        <v>36509</v>
      </c>
      <c r="B14124" s="70" t="s">
        <v>13347</v>
      </c>
      <c r="C14124" s="71" t="s">
        <v>14</v>
      </c>
      <c r="D14124" s="72"/>
    </row>
    <row r="14125" spans="1:4" x14ac:dyDescent="0.25">
      <c r="A14125" s="71">
        <v>36510</v>
      </c>
      <c r="B14125" s="70" t="s">
        <v>13348</v>
      </c>
      <c r="C14125" s="71" t="s">
        <v>14</v>
      </c>
      <c r="D14125" s="72"/>
    </row>
    <row r="14126" spans="1:4" x14ac:dyDescent="0.25">
      <c r="A14126" s="71">
        <v>25020</v>
      </c>
      <c r="B14126" s="70" t="s">
        <v>13349</v>
      </c>
      <c r="C14126" s="71" t="s">
        <v>14</v>
      </c>
      <c r="D14126" s="72"/>
    </row>
    <row r="14127" spans="1:4" x14ac:dyDescent="0.25">
      <c r="A14127" s="71">
        <v>7622</v>
      </c>
      <c r="B14127" s="70" t="s">
        <v>13350</v>
      </c>
      <c r="C14127" s="71" t="s">
        <v>14</v>
      </c>
      <c r="D14127" s="72"/>
    </row>
    <row r="14128" spans="1:4" x14ac:dyDescent="0.25">
      <c r="A14128" s="71">
        <v>7624</v>
      </c>
      <c r="B14128" s="70" t="s">
        <v>13351</v>
      </c>
      <c r="C14128" s="71" t="s">
        <v>14</v>
      </c>
      <c r="D14128" s="72"/>
    </row>
    <row r="14129" spans="1:4" x14ac:dyDescent="0.25">
      <c r="A14129" s="71">
        <v>7625</v>
      </c>
      <c r="B14129" s="70" t="s">
        <v>13352</v>
      </c>
      <c r="C14129" s="71" t="s">
        <v>14</v>
      </c>
      <c r="D14129" s="72"/>
    </row>
    <row r="14130" spans="1:4" x14ac:dyDescent="0.25">
      <c r="A14130" s="71">
        <v>7623</v>
      </c>
      <c r="B14130" s="70" t="s">
        <v>13353</v>
      </c>
      <c r="C14130" s="71" t="s">
        <v>14</v>
      </c>
      <c r="D14130" s="72"/>
    </row>
    <row r="14131" spans="1:4" x14ac:dyDescent="0.25">
      <c r="A14131" s="71">
        <v>36508</v>
      </c>
      <c r="B14131" s="70" t="s">
        <v>13354</v>
      </c>
      <c r="C14131" s="71" t="s">
        <v>14</v>
      </c>
      <c r="D14131" s="72"/>
    </row>
    <row r="14132" spans="1:4" x14ac:dyDescent="0.25">
      <c r="A14132" s="71">
        <v>13238</v>
      </c>
      <c r="B14132" s="70" t="s">
        <v>13355</v>
      </c>
      <c r="C14132" s="71" t="s">
        <v>14</v>
      </c>
      <c r="D14132" s="72"/>
    </row>
    <row r="14133" spans="1:4" x14ac:dyDescent="0.25">
      <c r="A14133" s="71">
        <v>36511</v>
      </c>
      <c r="B14133" s="70" t="s">
        <v>13356</v>
      </c>
      <c r="C14133" s="71" t="s">
        <v>14</v>
      </c>
      <c r="D14133" s="72"/>
    </row>
    <row r="14134" spans="1:4" x14ac:dyDescent="0.25">
      <c r="A14134" s="71">
        <v>36515</v>
      </c>
      <c r="B14134" s="70" t="s">
        <v>13357</v>
      </c>
      <c r="C14134" s="71" t="s">
        <v>14</v>
      </c>
      <c r="D14134" s="72"/>
    </row>
    <row r="14135" spans="1:4" x14ac:dyDescent="0.25">
      <c r="A14135" s="71">
        <v>10598</v>
      </c>
      <c r="B14135" s="70" t="s">
        <v>13358</v>
      </c>
      <c r="C14135" s="71" t="s">
        <v>14</v>
      </c>
      <c r="D14135" s="72"/>
    </row>
    <row r="14136" spans="1:4" x14ac:dyDescent="0.25">
      <c r="A14136" s="71">
        <v>7640</v>
      </c>
      <c r="B14136" s="70" t="s">
        <v>13359</v>
      </c>
      <c r="C14136" s="71" t="s">
        <v>14</v>
      </c>
      <c r="D14136" s="72"/>
    </row>
    <row r="14137" spans="1:4" x14ac:dyDescent="0.25">
      <c r="A14137" s="71">
        <v>36513</v>
      </c>
      <c r="B14137" s="70" t="s">
        <v>13360</v>
      </c>
      <c r="C14137" s="71" t="s">
        <v>14</v>
      </c>
      <c r="D14137" s="72"/>
    </row>
    <row r="14138" spans="1:4" x14ac:dyDescent="0.25">
      <c r="A14138" s="71">
        <v>36514</v>
      </c>
      <c r="B14138" s="70" t="s">
        <v>13361</v>
      </c>
      <c r="C14138" s="71" t="s">
        <v>14</v>
      </c>
      <c r="D14138" s="72"/>
    </row>
    <row r="14139" spans="1:4" x14ac:dyDescent="0.25">
      <c r="A14139" s="71">
        <v>11572</v>
      </c>
      <c r="B14139" s="70" t="s">
        <v>13362</v>
      </c>
      <c r="C14139" s="71" t="s">
        <v>14</v>
      </c>
      <c r="D14139" s="72">
        <v>36.299999999999997</v>
      </c>
    </row>
    <row r="14140" spans="1:4" x14ac:dyDescent="0.25">
      <c r="A14140" s="71">
        <v>36149</v>
      </c>
      <c r="B14140" s="70" t="s">
        <v>13363</v>
      </c>
      <c r="C14140" s="71" t="s">
        <v>14</v>
      </c>
      <c r="D14140" s="72">
        <v>191.31</v>
      </c>
    </row>
    <row r="14141" spans="1:4" x14ac:dyDescent="0.25">
      <c r="A14141" s="71">
        <v>42407</v>
      </c>
      <c r="B14141" s="70" t="s">
        <v>74</v>
      </c>
      <c r="C14141" s="71" t="s">
        <v>16</v>
      </c>
      <c r="D14141" s="72">
        <v>5.94</v>
      </c>
    </row>
    <row r="14142" spans="1:4" x14ac:dyDescent="0.25">
      <c r="A14142" s="71">
        <v>45200</v>
      </c>
      <c r="B14142" s="70" t="s">
        <v>19732</v>
      </c>
      <c r="C14142" s="71" t="s">
        <v>14</v>
      </c>
      <c r="D14142" s="72">
        <v>22.96</v>
      </c>
    </row>
    <row r="14143" spans="1:4" x14ac:dyDescent="0.25">
      <c r="A14143" s="71">
        <v>11581</v>
      </c>
      <c r="B14143" s="70" t="s">
        <v>13364</v>
      </c>
      <c r="C14143" s="71" t="s">
        <v>16</v>
      </c>
      <c r="D14143" s="72">
        <v>23.96</v>
      </c>
    </row>
    <row r="14144" spans="1:4" x14ac:dyDescent="0.25">
      <c r="A14144" s="71">
        <v>43605</v>
      </c>
      <c r="B14144" s="70" t="s">
        <v>13365</v>
      </c>
      <c r="C14144" s="71" t="s">
        <v>16</v>
      </c>
      <c r="D14144" s="72">
        <v>49.02</v>
      </c>
    </row>
    <row r="14145" spans="1:4" x14ac:dyDescent="0.25">
      <c r="A14145" s="71">
        <v>11580</v>
      </c>
      <c r="B14145" s="70" t="s">
        <v>13366</v>
      </c>
      <c r="C14145" s="71" t="s">
        <v>16</v>
      </c>
      <c r="D14145" s="72">
        <v>9.61</v>
      </c>
    </row>
    <row r="14146" spans="1:4" x14ac:dyDescent="0.25">
      <c r="A14146" s="71">
        <v>38386</v>
      </c>
      <c r="B14146" s="70" t="s">
        <v>13367</v>
      </c>
      <c r="C14146" s="71" t="s">
        <v>14</v>
      </c>
      <c r="D14146" s="72">
        <v>8.07</v>
      </c>
    </row>
    <row r="14147" spans="1:4" x14ac:dyDescent="0.25">
      <c r="A14147" s="71">
        <v>45231</v>
      </c>
      <c r="B14147" s="70" t="s">
        <v>19733</v>
      </c>
      <c r="C14147" s="71" t="s">
        <v>14</v>
      </c>
      <c r="D14147" s="72">
        <v>7.37</v>
      </c>
    </row>
    <row r="14148" spans="1:4" x14ac:dyDescent="0.25">
      <c r="A14148" s="71">
        <v>45232</v>
      </c>
      <c r="B14148" s="70" t="s">
        <v>19734</v>
      </c>
      <c r="C14148" s="71" t="s">
        <v>14</v>
      </c>
      <c r="D14148" s="72">
        <v>12.97</v>
      </c>
    </row>
    <row r="14149" spans="1:4" x14ac:dyDescent="0.25">
      <c r="A14149" s="71">
        <v>10743</v>
      </c>
      <c r="B14149" s="70" t="s">
        <v>13368</v>
      </c>
      <c r="C14149" s="71" t="s">
        <v>14</v>
      </c>
      <c r="D14149" s="72">
        <v>606.29</v>
      </c>
    </row>
    <row r="14150" spans="1:4" x14ac:dyDescent="0.25">
      <c r="A14150" s="71">
        <v>39848</v>
      </c>
      <c r="B14150" s="70" t="s">
        <v>13369</v>
      </c>
      <c r="C14150" s="71" t="s">
        <v>16</v>
      </c>
      <c r="D14150" s="72"/>
    </row>
    <row r="14151" spans="1:4" x14ac:dyDescent="0.25">
      <c r="A14151" s="71">
        <v>7667</v>
      </c>
      <c r="B14151" s="70" t="s">
        <v>13370</v>
      </c>
      <c r="C14151" s="71" t="s">
        <v>16</v>
      </c>
      <c r="D14151" s="72"/>
    </row>
    <row r="14152" spans="1:4" x14ac:dyDescent="0.25">
      <c r="A14152" s="71">
        <v>7660</v>
      </c>
      <c r="B14152" s="70" t="s">
        <v>13371</v>
      </c>
      <c r="C14152" s="71" t="s">
        <v>16</v>
      </c>
      <c r="D14152" s="72"/>
    </row>
    <row r="14153" spans="1:4" x14ac:dyDescent="0.25">
      <c r="A14153" s="71">
        <v>7676</v>
      </c>
      <c r="B14153" s="70" t="s">
        <v>13372</v>
      </c>
      <c r="C14153" s="71" t="s">
        <v>16</v>
      </c>
      <c r="D14153" s="72"/>
    </row>
    <row r="14154" spans="1:4" x14ac:dyDescent="0.25">
      <c r="A14154" s="71">
        <v>20999</v>
      </c>
      <c r="B14154" s="70" t="s">
        <v>13373</v>
      </c>
      <c r="C14154" s="71" t="s">
        <v>16</v>
      </c>
      <c r="D14154" s="72"/>
    </row>
    <row r="14155" spans="1:4" x14ac:dyDescent="0.25">
      <c r="A14155" s="71">
        <v>21001</v>
      </c>
      <c r="B14155" s="70" t="s">
        <v>13374</v>
      </c>
      <c r="C14155" s="71" t="s">
        <v>16</v>
      </c>
      <c r="D14155" s="72"/>
    </row>
    <row r="14156" spans="1:4" x14ac:dyDescent="0.25">
      <c r="A14156" s="71">
        <v>21003</v>
      </c>
      <c r="B14156" s="70" t="s">
        <v>13375</v>
      </c>
      <c r="C14156" s="71" t="s">
        <v>16</v>
      </c>
      <c r="D14156" s="72"/>
    </row>
    <row r="14157" spans="1:4" x14ac:dyDescent="0.25">
      <c r="A14157" s="71">
        <v>21006</v>
      </c>
      <c r="B14157" s="70" t="s">
        <v>13376</v>
      </c>
      <c r="C14157" s="71" t="s">
        <v>16</v>
      </c>
      <c r="D14157" s="72"/>
    </row>
    <row r="14158" spans="1:4" x14ac:dyDescent="0.25">
      <c r="A14158" s="71">
        <v>21019</v>
      </c>
      <c r="B14158" s="70" t="s">
        <v>13377</v>
      </c>
      <c r="C14158" s="71" t="s">
        <v>16</v>
      </c>
      <c r="D14158" s="72"/>
    </row>
    <row r="14159" spans="1:4" x14ac:dyDescent="0.25">
      <c r="A14159" s="71">
        <v>21021</v>
      </c>
      <c r="B14159" s="70" t="s">
        <v>13378</v>
      </c>
      <c r="C14159" s="71" t="s">
        <v>16</v>
      </c>
      <c r="D14159" s="72"/>
    </row>
    <row r="14160" spans="1:4" x14ac:dyDescent="0.25">
      <c r="A14160" s="71">
        <v>21024</v>
      </c>
      <c r="B14160" s="70" t="s">
        <v>13379</v>
      </c>
      <c r="C14160" s="71" t="s">
        <v>16</v>
      </c>
      <c r="D14160" s="72"/>
    </row>
    <row r="14161" spans="1:4" x14ac:dyDescent="0.25">
      <c r="A14161" s="71">
        <v>40624</v>
      </c>
      <c r="B14161" s="70" t="s">
        <v>13380</v>
      </c>
      <c r="C14161" s="71" t="s">
        <v>16</v>
      </c>
      <c r="D14161" s="72"/>
    </row>
    <row r="14162" spans="1:4" x14ac:dyDescent="0.25">
      <c r="A14162" s="71">
        <v>42575</v>
      </c>
      <c r="B14162" s="70" t="s">
        <v>13381</v>
      </c>
      <c r="C14162" s="71" t="s">
        <v>16</v>
      </c>
      <c r="D14162" s="72"/>
    </row>
    <row r="14163" spans="1:4" x14ac:dyDescent="0.25">
      <c r="A14163" s="71">
        <v>42574</v>
      </c>
      <c r="B14163" s="70" t="s">
        <v>13382</v>
      </c>
      <c r="C14163" s="71" t="s">
        <v>16</v>
      </c>
      <c r="D14163" s="72"/>
    </row>
    <row r="14164" spans="1:4" x14ac:dyDescent="0.25">
      <c r="A14164" s="71">
        <v>13127</v>
      </c>
      <c r="B14164" s="70" t="s">
        <v>13383</v>
      </c>
      <c r="C14164" s="71" t="s">
        <v>16</v>
      </c>
      <c r="D14164" s="72"/>
    </row>
    <row r="14165" spans="1:4" x14ac:dyDescent="0.25">
      <c r="A14165" s="71">
        <v>13137</v>
      </c>
      <c r="B14165" s="70" t="s">
        <v>13384</v>
      </c>
      <c r="C14165" s="71" t="s">
        <v>16</v>
      </c>
      <c r="D14165" s="72"/>
    </row>
    <row r="14166" spans="1:4" x14ac:dyDescent="0.25">
      <c r="A14166" s="71">
        <v>20989</v>
      </c>
      <c r="B14166" s="70" t="s">
        <v>13385</v>
      </c>
      <c r="C14166" s="71" t="s">
        <v>16</v>
      </c>
      <c r="D14166" s="72"/>
    </row>
    <row r="14167" spans="1:4" x14ac:dyDescent="0.25">
      <c r="A14167" s="71">
        <v>21147</v>
      </c>
      <c r="B14167" s="70" t="s">
        <v>13386</v>
      </c>
      <c r="C14167" s="71" t="s">
        <v>16</v>
      </c>
      <c r="D14167" s="72"/>
    </row>
    <row r="14168" spans="1:4" x14ac:dyDescent="0.25">
      <c r="A14168" s="71">
        <v>21148</v>
      </c>
      <c r="B14168" s="70" t="s">
        <v>13387</v>
      </c>
      <c r="C14168" s="71" t="s">
        <v>16</v>
      </c>
      <c r="D14168" s="72"/>
    </row>
    <row r="14169" spans="1:4" x14ac:dyDescent="0.25">
      <c r="A14169" s="71">
        <v>20984</v>
      </c>
      <c r="B14169" s="70" t="s">
        <v>13388</v>
      </c>
      <c r="C14169" s="71" t="s">
        <v>16</v>
      </c>
      <c r="D14169" s="72"/>
    </row>
    <row r="14170" spans="1:4" x14ac:dyDescent="0.25">
      <c r="A14170" s="71">
        <v>13042</v>
      </c>
      <c r="B14170" s="70" t="s">
        <v>13389</v>
      </c>
      <c r="C14170" s="71" t="s">
        <v>16</v>
      </c>
      <c r="D14170" s="72"/>
    </row>
    <row r="14171" spans="1:4" x14ac:dyDescent="0.25">
      <c r="A14171" s="71">
        <v>42576</v>
      </c>
      <c r="B14171" s="70" t="s">
        <v>13390</v>
      </c>
      <c r="C14171" s="71" t="s">
        <v>16</v>
      </c>
      <c r="D14171" s="72"/>
    </row>
    <row r="14172" spans="1:4" x14ac:dyDescent="0.25">
      <c r="A14172" s="71">
        <v>21150</v>
      </c>
      <c r="B14172" s="70" t="s">
        <v>13391</v>
      </c>
      <c r="C14172" s="71" t="s">
        <v>16</v>
      </c>
      <c r="D14172" s="72"/>
    </row>
    <row r="14173" spans="1:4" x14ac:dyDescent="0.25">
      <c r="A14173" s="71">
        <v>13141</v>
      </c>
      <c r="B14173" s="70" t="s">
        <v>13392</v>
      </c>
      <c r="C14173" s="71" t="s">
        <v>16</v>
      </c>
      <c r="D14173" s="72"/>
    </row>
    <row r="14174" spans="1:4" x14ac:dyDescent="0.25">
      <c r="A14174" s="71">
        <v>21151</v>
      </c>
      <c r="B14174" s="70" t="s">
        <v>13393</v>
      </c>
      <c r="C14174" s="71" t="s">
        <v>16</v>
      </c>
      <c r="D14174" s="72"/>
    </row>
    <row r="14175" spans="1:4" x14ac:dyDescent="0.25">
      <c r="A14175" s="71">
        <v>13142</v>
      </c>
      <c r="B14175" s="70" t="s">
        <v>13394</v>
      </c>
      <c r="C14175" s="71" t="s">
        <v>16</v>
      </c>
      <c r="D14175" s="72"/>
    </row>
    <row r="14176" spans="1:4" x14ac:dyDescent="0.25">
      <c r="A14176" s="71">
        <v>42577</v>
      </c>
      <c r="B14176" s="70" t="s">
        <v>13395</v>
      </c>
      <c r="C14176" s="71" t="s">
        <v>16</v>
      </c>
      <c r="D14176" s="72"/>
    </row>
    <row r="14177" spans="1:4" x14ac:dyDescent="0.25">
      <c r="A14177" s="71">
        <v>20994</v>
      </c>
      <c r="B14177" s="70" t="s">
        <v>13396</v>
      </c>
      <c r="C14177" s="71" t="s">
        <v>16</v>
      </c>
      <c r="D14177" s="72"/>
    </row>
    <row r="14178" spans="1:4" x14ac:dyDescent="0.25">
      <c r="A14178" s="71">
        <v>7672</v>
      </c>
      <c r="B14178" s="70" t="s">
        <v>13397</v>
      </c>
      <c r="C14178" s="71" t="s">
        <v>16</v>
      </c>
      <c r="D14178" s="72"/>
    </row>
    <row r="14179" spans="1:4" x14ac:dyDescent="0.25">
      <c r="A14179" s="71">
        <v>20995</v>
      </c>
      <c r="B14179" s="70" t="s">
        <v>13398</v>
      </c>
      <c r="C14179" s="71" t="s">
        <v>16</v>
      </c>
      <c r="D14179" s="72"/>
    </row>
    <row r="14180" spans="1:4" x14ac:dyDescent="0.25">
      <c r="A14180" s="71">
        <v>7690</v>
      </c>
      <c r="B14180" s="70" t="s">
        <v>13399</v>
      </c>
      <c r="C14180" s="71" t="s">
        <v>16</v>
      </c>
      <c r="D14180" s="72"/>
    </row>
    <row r="14181" spans="1:4" x14ac:dyDescent="0.25">
      <c r="A14181" s="71">
        <v>20980</v>
      </c>
      <c r="B14181" s="70" t="s">
        <v>13400</v>
      </c>
      <c r="C14181" s="71" t="s">
        <v>16</v>
      </c>
      <c r="D14181" s="72"/>
    </row>
    <row r="14182" spans="1:4" x14ac:dyDescent="0.25">
      <c r="A14182" s="71">
        <v>7661</v>
      </c>
      <c r="B14182" s="70" t="s">
        <v>13401</v>
      </c>
      <c r="C14182" s="71" t="s">
        <v>16</v>
      </c>
      <c r="D14182" s="72"/>
    </row>
    <row r="14183" spans="1:4" x14ac:dyDescent="0.25">
      <c r="A14183" s="71">
        <v>21016</v>
      </c>
      <c r="B14183" s="70" t="s">
        <v>13402</v>
      </c>
      <c r="C14183" s="71" t="s">
        <v>16</v>
      </c>
      <c r="D14183" s="72"/>
    </row>
    <row r="14184" spans="1:4" x14ac:dyDescent="0.25">
      <c r="A14184" s="71">
        <v>21008</v>
      </c>
      <c r="B14184" s="70" t="s">
        <v>13403</v>
      </c>
      <c r="C14184" s="71" t="s">
        <v>16</v>
      </c>
      <c r="D14184" s="72"/>
    </row>
    <row r="14185" spans="1:4" x14ac:dyDescent="0.25">
      <c r="A14185" s="71">
        <v>21009</v>
      </c>
      <c r="B14185" s="70" t="s">
        <v>13404</v>
      </c>
      <c r="C14185" s="71" t="s">
        <v>16</v>
      </c>
      <c r="D14185" s="72"/>
    </row>
    <row r="14186" spans="1:4" x14ac:dyDescent="0.25">
      <c r="A14186" s="71">
        <v>21010</v>
      </c>
      <c r="B14186" s="70" t="s">
        <v>13405</v>
      </c>
      <c r="C14186" s="71" t="s">
        <v>16</v>
      </c>
      <c r="D14186" s="72"/>
    </row>
    <row r="14187" spans="1:4" x14ac:dyDescent="0.25">
      <c r="A14187" s="71">
        <v>21011</v>
      </c>
      <c r="B14187" s="70" t="s">
        <v>13406</v>
      </c>
      <c r="C14187" s="71" t="s">
        <v>16</v>
      </c>
      <c r="D14187" s="72"/>
    </row>
    <row r="14188" spans="1:4" x14ac:dyDescent="0.25">
      <c r="A14188" s="71">
        <v>21012</v>
      </c>
      <c r="B14188" s="70" t="s">
        <v>13407</v>
      </c>
      <c r="C14188" s="71" t="s">
        <v>16</v>
      </c>
      <c r="D14188" s="72"/>
    </row>
    <row r="14189" spans="1:4" x14ac:dyDescent="0.25">
      <c r="A14189" s="71">
        <v>21013</v>
      </c>
      <c r="B14189" s="70" t="s">
        <v>13408</v>
      </c>
      <c r="C14189" s="71" t="s">
        <v>16</v>
      </c>
      <c r="D14189" s="72"/>
    </row>
    <row r="14190" spans="1:4" x14ac:dyDescent="0.25">
      <c r="A14190" s="71">
        <v>21014</v>
      </c>
      <c r="B14190" s="70" t="s">
        <v>13409</v>
      </c>
      <c r="C14190" s="71" t="s">
        <v>16</v>
      </c>
      <c r="D14190" s="72"/>
    </row>
    <row r="14191" spans="1:4" x14ac:dyDescent="0.25">
      <c r="A14191" s="71">
        <v>21015</v>
      </c>
      <c r="B14191" s="70" t="s">
        <v>13410</v>
      </c>
      <c r="C14191" s="71" t="s">
        <v>16</v>
      </c>
      <c r="D14191" s="72"/>
    </row>
    <row r="14192" spans="1:4" x14ac:dyDescent="0.25">
      <c r="A14192" s="71">
        <v>40626</v>
      </c>
      <c r="B14192" s="70" t="s">
        <v>13411</v>
      </c>
      <c r="C14192" s="71" t="s">
        <v>16</v>
      </c>
      <c r="D14192" s="72"/>
    </row>
    <row r="14193" spans="1:4" x14ac:dyDescent="0.25">
      <c r="A14193" s="71">
        <v>7697</v>
      </c>
      <c r="B14193" s="70" t="s">
        <v>13412</v>
      </c>
      <c r="C14193" s="71" t="s">
        <v>16</v>
      </c>
      <c r="D14193" s="72"/>
    </row>
    <row r="14194" spans="1:4" x14ac:dyDescent="0.25">
      <c r="A14194" s="71">
        <v>7698</v>
      </c>
      <c r="B14194" s="70" t="s">
        <v>13413</v>
      </c>
      <c r="C14194" s="71" t="s">
        <v>16</v>
      </c>
      <c r="D14194" s="72"/>
    </row>
    <row r="14195" spans="1:4" x14ac:dyDescent="0.25">
      <c r="A14195" s="71">
        <v>7691</v>
      </c>
      <c r="B14195" s="70" t="s">
        <v>13414</v>
      </c>
      <c r="C14195" s="71" t="s">
        <v>16</v>
      </c>
      <c r="D14195" s="72"/>
    </row>
    <row r="14196" spans="1:4" x14ac:dyDescent="0.25">
      <c r="A14196" s="71">
        <v>7696</v>
      </c>
      <c r="B14196" s="70" t="s">
        <v>13415</v>
      </c>
      <c r="C14196" s="71" t="s">
        <v>16</v>
      </c>
      <c r="D14196" s="72"/>
    </row>
    <row r="14197" spans="1:4" x14ac:dyDescent="0.25">
      <c r="A14197" s="71">
        <v>7701</v>
      </c>
      <c r="B14197" s="70" t="s">
        <v>13416</v>
      </c>
      <c r="C14197" s="71" t="s">
        <v>16</v>
      </c>
      <c r="D14197" s="72"/>
    </row>
    <row r="14198" spans="1:4" x14ac:dyDescent="0.25">
      <c r="A14198" s="71">
        <v>7694</v>
      </c>
      <c r="B14198" s="70" t="s">
        <v>13417</v>
      </c>
      <c r="C14198" s="71" t="s">
        <v>16</v>
      </c>
      <c r="D14198" s="72"/>
    </row>
    <row r="14199" spans="1:4" x14ac:dyDescent="0.25">
      <c r="A14199" s="71">
        <v>7700</v>
      </c>
      <c r="B14199" s="70" t="s">
        <v>13418</v>
      </c>
      <c r="C14199" s="71" t="s">
        <v>16</v>
      </c>
      <c r="D14199" s="72"/>
    </row>
    <row r="14200" spans="1:4" x14ac:dyDescent="0.25">
      <c r="A14200" s="71">
        <v>7693</v>
      </c>
      <c r="B14200" s="70" t="s">
        <v>13419</v>
      </c>
      <c r="C14200" s="71" t="s">
        <v>16</v>
      </c>
      <c r="D14200" s="72"/>
    </row>
    <row r="14201" spans="1:4" x14ac:dyDescent="0.25">
      <c r="A14201" s="71">
        <v>7692</v>
      </c>
      <c r="B14201" s="70" t="s">
        <v>13420</v>
      </c>
      <c r="C14201" s="71" t="s">
        <v>16</v>
      </c>
      <c r="D14201" s="72"/>
    </row>
    <row r="14202" spans="1:4" x14ac:dyDescent="0.25">
      <c r="A14202" s="71">
        <v>7695</v>
      </c>
      <c r="B14202" s="70" t="s">
        <v>13421</v>
      </c>
      <c r="C14202" s="71" t="s">
        <v>16</v>
      </c>
      <c r="D14202" s="72"/>
    </row>
    <row r="14203" spans="1:4" x14ac:dyDescent="0.25">
      <c r="A14203" s="71">
        <v>13356</v>
      </c>
      <c r="B14203" s="70" t="s">
        <v>13422</v>
      </c>
      <c r="C14203" s="71" t="s">
        <v>16</v>
      </c>
      <c r="D14203" s="72"/>
    </row>
    <row r="14204" spans="1:4" x14ac:dyDescent="0.25">
      <c r="A14204" s="71">
        <v>36365</v>
      </c>
      <c r="B14204" s="70" t="s">
        <v>19735</v>
      </c>
      <c r="C14204" s="71" t="s">
        <v>16</v>
      </c>
      <c r="D14204" s="72">
        <v>41.18</v>
      </c>
    </row>
    <row r="14205" spans="1:4" x14ac:dyDescent="0.25">
      <c r="A14205" s="71">
        <v>41930</v>
      </c>
      <c r="B14205" s="70" t="s">
        <v>13423</v>
      </c>
      <c r="C14205" s="71" t="s">
        <v>16</v>
      </c>
      <c r="D14205" s="72">
        <v>137.15</v>
      </c>
    </row>
    <row r="14206" spans="1:4" x14ac:dyDescent="0.25">
      <c r="A14206" s="71">
        <v>41931</v>
      </c>
      <c r="B14206" s="70" t="s">
        <v>13424</v>
      </c>
      <c r="C14206" s="71" t="s">
        <v>16</v>
      </c>
      <c r="D14206" s="72">
        <v>214.81</v>
      </c>
    </row>
    <row r="14207" spans="1:4" x14ac:dyDescent="0.25">
      <c r="A14207" s="71">
        <v>41932</v>
      </c>
      <c r="B14207" s="70" t="s">
        <v>13425</v>
      </c>
      <c r="C14207" s="71" t="s">
        <v>16</v>
      </c>
      <c r="D14207" s="72">
        <v>330.64</v>
      </c>
    </row>
    <row r="14208" spans="1:4" x14ac:dyDescent="0.25">
      <c r="A14208" s="71">
        <v>41933</v>
      </c>
      <c r="B14208" s="70" t="s">
        <v>13426</v>
      </c>
      <c r="C14208" s="71" t="s">
        <v>16</v>
      </c>
      <c r="D14208" s="72">
        <v>467.27</v>
      </c>
    </row>
    <row r="14209" spans="1:4" x14ac:dyDescent="0.25">
      <c r="A14209" s="71">
        <v>41934</v>
      </c>
      <c r="B14209" s="70" t="s">
        <v>13427</v>
      </c>
      <c r="C14209" s="71" t="s">
        <v>16</v>
      </c>
      <c r="D14209" s="72">
        <v>544.19000000000005</v>
      </c>
    </row>
    <row r="14210" spans="1:4" x14ac:dyDescent="0.25">
      <c r="A14210" s="71">
        <v>41936</v>
      </c>
      <c r="B14210" s="70" t="s">
        <v>13428</v>
      </c>
      <c r="C14210" s="71" t="s">
        <v>16</v>
      </c>
      <c r="D14210" s="72">
        <v>80.760000000000005</v>
      </c>
    </row>
    <row r="14211" spans="1:4" x14ac:dyDescent="0.25">
      <c r="A14211" s="71">
        <v>44812</v>
      </c>
      <c r="B14211" s="70" t="s">
        <v>13429</v>
      </c>
      <c r="C14211" s="71" t="s">
        <v>16</v>
      </c>
      <c r="D14211" s="72">
        <v>550.80999999999995</v>
      </c>
    </row>
    <row r="14212" spans="1:4" x14ac:dyDescent="0.25">
      <c r="A14212" s="71">
        <v>41785</v>
      </c>
      <c r="B14212" s="70" t="s">
        <v>13430</v>
      </c>
      <c r="C14212" s="71" t="s">
        <v>16</v>
      </c>
      <c r="D14212" s="72">
        <v>2041.27</v>
      </c>
    </row>
    <row r="14213" spans="1:4" x14ac:dyDescent="0.25">
      <c r="A14213" s="71">
        <v>41781</v>
      </c>
      <c r="B14213" s="70" t="s">
        <v>13431</v>
      </c>
      <c r="C14213" s="71" t="s">
        <v>16</v>
      </c>
      <c r="D14213" s="72">
        <v>368.58</v>
      </c>
    </row>
    <row r="14214" spans="1:4" x14ac:dyDescent="0.25">
      <c r="A14214" s="71">
        <v>41783</v>
      </c>
      <c r="B14214" s="70" t="s">
        <v>13432</v>
      </c>
      <c r="C14214" s="71" t="s">
        <v>16</v>
      </c>
      <c r="D14214" s="72">
        <v>1325.08</v>
      </c>
    </row>
    <row r="14215" spans="1:4" x14ac:dyDescent="0.25">
      <c r="A14215" s="71">
        <v>41786</v>
      </c>
      <c r="B14215" s="70" t="s">
        <v>13433</v>
      </c>
      <c r="C14215" s="71" t="s">
        <v>16</v>
      </c>
      <c r="D14215" s="72">
        <v>2821.16</v>
      </c>
    </row>
    <row r="14216" spans="1:4" x14ac:dyDescent="0.25">
      <c r="A14216" s="71">
        <v>41779</v>
      </c>
      <c r="B14216" s="70" t="s">
        <v>13434</v>
      </c>
      <c r="C14216" s="71" t="s">
        <v>16</v>
      </c>
      <c r="D14216" s="72">
        <v>145.16</v>
      </c>
    </row>
    <row r="14217" spans="1:4" x14ac:dyDescent="0.25">
      <c r="A14217" s="71">
        <v>41780</v>
      </c>
      <c r="B14217" s="70" t="s">
        <v>13435</v>
      </c>
      <c r="C14217" s="71" t="s">
        <v>16</v>
      </c>
      <c r="D14217" s="72">
        <v>227.42</v>
      </c>
    </row>
    <row r="14218" spans="1:4" x14ac:dyDescent="0.25">
      <c r="A14218" s="71">
        <v>41782</v>
      </c>
      <c r="B14218" s="70" t="s">
        <v>13436</v>
      </c>
      <c r="C14218" s="71" t="s">
        <v>16</v>
      </c>
      <c r="D14218" s="72">
        <v>814.67</v>
      </c>
    </row>
    <row r="14219" spans="1:4" x14ac:dyDescent="0.25">
      <c r="A14219" s="71">
        <v>38130</v>
      </c>
      <c r="B14219" s="70" t="s">
        <v>13437</v>
      </c>
      <c r="C14219" s="71" t="s">
        <v>16</v>
      </c>
      <c r="D14219" s="72">
        <v>48.83</v>
      </c>
    </row>
    <row r="14220" spans="1:4" x14ac:dyDescent="0.25">
      <c r="A14220" s="71">
        <v>44260</v>
      </c>
      <c r="B14220" s="70" t="s">
        <v>13438</v>
      </c>
      <c r="C14220" s="71" t="s">
        <v>16</v>
      </c>
      <c r="D14220" s="72">
        <v>462.2</v>
      </c>
    </row>
    <row r="14221" spans="1:4" x14ac:dyDescent="0.25">
      <c r="A14221" s="71">
        <v>21123</v>
      </c>
      <c r="B14221" s="70" t="s">
        <v>13439</v>
      </c>
      <c r="C14221" s="71" t="s">
        <v>16</v>
      </c>
      <c r="D14221" s="72">
        <v>13.59</v>
      </c>
    </row>
    <row r="14222" spans="1:4" x14ac:dyDescent="0.25">
      <c r="A14222" s="71">
        <v>21124</v>
      </c>
      <c r="B14222" s="70" t="s">
        <v>13440</v>
      </c>
      <c r="C14222" s="71" t="s">
        <v>16</v>
      </c>
      <c r="D14222" s="72">
        <v>21.71</v>
      </c>
    </row>
    <row r="14223" spans="1:4" x14ac:dyDescent="0.25">
      <c r="A14223" s="71">
        <v>21125</v>
      </c>
      <c r="B14223" s="70" t="s">
        <v>13441</v>
      </c>
      <c r="C14223" s="71" t="s">
        <v>16</v>
      </c>
      <c r="D14223" s="72">
        <v>37.39</v>
      </c>
    </row>
    <row r="14224" spans="1:4" x14ac:dyDescent="0.25">
      <c r="A14224" s="71">
        <v>38028</v>
      </c>
      <c r="B14224" s="70" t="s">
        <v>13442</v>
      </c>
      <c r="C14224" s="71" t="s">
        <v>16</v>
      </c>
      <c r="D14224" s="72">
        <v>65.38</v>
      </c>
    </row>
    <row r="14225" spans="1:4" x14ac:dyDescent="0.25">
      <c r="A14225" s="71">
        <v>38029</v>
      </c>
      <c r="B14225" s="70" t="s">
        <v>13443</v>
      </c>
      <c r="C14225" s="71" t="s">
        <v>16</v>
      </c>
      <c r="D14225" s="72">
        <v>95.69</v>
      </c>
    </row>
    <row r="14226" spans="1:4" x14ac:dyDescent="0.25">
      <c r="A14226" s="71">
        <v>38030</v>
      </c>
      <c r="B14226" s="70" t="s">
        <v>13444</v>
      </c>
      <c r="C14226" s="71" t="s">
        <v>16</v>
      </c>
      <c r="D14226" s="72">
        <v>154.72999999999999</v>
      </c>
    </row>
    <row r="14227" spans="1:4" x14ac:dyDescent="0.25">
      <c r="A14227" s="71">
        <v>38031</v>
      </c>
      <c r="B14227" s="70" t="s">
        <v>13445</v>
      </c>
      <c r="C14227" s="71" t="s">
        <v>16</v>
      </c>
      <c r="D14227" s="72">
        <v>242.86</v>
      </c>
    </row>
    <row r="14228" spans="1:4" x14ac:dyDescent="0.25">
      <c r="A14228" s="71">
        <v>39735</v>
      </c>
      <c r="B14228" s="70" t="s">
        <v>13446</v>
      </c>
      <c r="C14228" s="71" t="s">
        <v>16</v>
      </c>
      <c r="D14228" s="72"/>
    </row>
    <row r="14229" spans="1:4" x14ac:dyDescent="0.25">
      <c r="A14229" s="71">
        <v>39734</v>
      </c>
      <c r="B14229" s="70" t="s">
        <v>13447</v>
      </c>
      <c r="C14229" s="71" t="s">
        <v>16</v>
      </c>
      <c r="D14229" s="72"/>
    </row>
    <row r="14230" spans="1:4" x14ac:dyDescent="0.25">
      <c r="A14230" s="71">
        <v>39736</v>
      </c>
      <c r="B14230" s="70" t="s">
        <v>13448</v>
      </c>
      <c r="C14230" s="71" t="s">
        <v>16</v>
      </c>
      <c r="D14230" s="72"/>
    </row>
    <row r="14231" spans="1:4" x14ac:dyDescent="0.25">
      <c r="A14231" s="71">
        <v>39739</v>
      </c>
      <c r="B14231" s="70" t="s">
        <v>13449</v>
      </c>
      <c r="C14231" s="71" t="s">
        <v>16</v>
      </c>
      <c r="D14231" s="72"/>
    </row>
    <row r="14232" spans="1:4" x14ac:dyDescent="0.25">
      <c r="A14232" s="71">
        <v>39737</v>
      </c>
      <c r="B14232" s="70" t="s">
        <v>13450</v>
      </c>
      <c r="C14232" s="71" t="s">
        <v>16</v>
      </c>
      <c r="D14232" s="72"/>
    </row>
    <row r="14233" spans="1:4" x14ac:dyDescent="0.25">
      <c r="A14233" s="71">
        <v>39738</v>
      </c>
      <c r="B14233" s="70" t="s">
        <v>13451</v>
      </c>
      <c r="C14233" s="71" t="s">
        <v>16</v>
      </c>
      <c r="D14233" s="72"/>
    </row>
    <row r="14234" spans="1:4" x14ac:dyDescent="0.25">
      <c r="A14234" s="71">
        <v>39733</v>
      </c>
      <c r="B14234" s="70" t="s">
        <v>13452</v>
      </c>
      <c r="C14234" s="71" t="s">
        <v>16</v>
      </c>
      <c r="D14234" s="72"/>
    </row>
    <row r="14235" spans="1:4" x14ac:dyDescent="0.25">
      <c r="A14235" s="71">
        <v>39854</v>
      </c>
      <c r="B14235" s="70" t="s">
        <v>13453</v>
      </c>
      <c r="C14235" s="71" t="s">
        <v>16</v>
      </c>
      <c r="D14235" s="72"/>
    </row>
    <row r="14236" spans="1:4" x14ac:dyDescent="0.25">
      <c r="A14236" s="71">
        <v>39740</v>
      </c>
      <c r="B14236" s="70" t="s">
        <v>13454</v>
      </c>
      <c r="C14236" s="71" t="s">
        <v>16</v>
      </c>
      <c r="D14236" s="72"/>
    </row>
    <row r="14237" spans="1:4" x14ac:dyDescent="0.25">
      <c r="A14237" s="71">
        <v>39741</v>
      </c>
      <c r="B14237" s="70" t="s">
        <v>13455</v>
      </c>
      <c r="C14237" s="71" t="s">
        <v>16</v>
      </c>
      <c r="D14237" s="72"/>
    </row>
    <row r="14238" spans="1:4" x14ac:dyDescent="0.25">
      <c r="A14238" s="71">
        <v>39853</v>
      </c>
      <c r="B14238" s="70" t="s">
        <v>13456</v>
      </c>
      <c r="C14238" s="71" t="s">
        <v>16</v>
      </c>
      <c r="D14238" s="72"/>
    </row>
    <row r="14239" spans="1:4" x14ac:dyDescent="0.25">
      <c r="A14239" s="71">
        <v>39742</v>
      </c>
      <c r="B14239" s="70" t="s">
        <v>13457</v>
      </c>
      <c r="C14239" s="71" t="s">
        <v>16</v>
      </c>
      <c r="D14239" s="72"/>
    </row>
    <row r="14240" spans="1:4" x14ac:dyDescent="0.25">
      <c r="A14240" s="71">
        <v>39751</v>
      </c>
      <c r="B14240" s="70" t="s">
        <v>13458</v>
      </c>
      <c r="C14240" s="71" t="s">
        <v>16</v>
      </c>
      <c r="D14240" s="72"/>
    </row>
    <row r="14241" spans="1:4" x14ac:dyDescent="0.25">
      <c r="A14241" s="71">
        <v>39750</v>
      </c>
      <c r="B14241" s="70" t="s">
        <v>13459</v>
      </c>
      <c r="C14241" s="71" t="s">
        <v>16</v>
      </c>
      <c r="D14241" s="72"/>
    </row>
    <row r="14242" spans="1:4" x14ac:dyDescent="0.25">
      <c r="A14242" s="71">
        <v>39749</v>
      </c>
      <c r="B14242" s="70" t="s">
        <v>13460</v>
      </c>
      <c r="C14242" s="71" t="s">
        <v>16</v>
      </c>
      <c r="D14242" s="72"/>
    </row>
    <row r="14243" spans="1:4" x14ac:dyDescent="0.25">
      <c r="A14243" s="71">
        <v>39747</v>
      </c>
      <c r="B14243" s="70" t="s">
        <v>13461</v>
      </c>
      <c r="C14243" s="71" t="s">
        <v>16</v>
      </c>
      <c r="D14243" s="72"/>
    </row>
    <row r="14244" spans="1:4" x14ac:dyDescent="0.25">
      <c r="A14244" s="71">
        <v>39753</v>
      </c>
      <c r="B14244" s="70" t="s">
        <v>13462</v>
      </c>
      <c r="C14244" s="71" t="s">
        <v>16</v>
      </c>
      <c r="D14244" s="72"/>
    </row>
    <row r="14245" spans="1:4" x14ac:dyDescent="0.25">
      <c r="A14245" s="71">
        <v>39752</v>
      </c>
      <c r="B14245" s="70" t="s">
        <v>13463</v>
      </c>
      <c r="C14245" s="71" t="s">
        <v>16</v>
      </c>
      <c r="D14245" s="72"/>
    </row>
    <row r="14246" spans="1:4" x14ac:dyDescent="0.25">
      <c r="A14246" s="71">
        <v>39754</v>
      </c>
      <c r="B14246" s="70" t="s">
        <v>13464</v>
      </c>
      <c r="C14246" s="71" t="s">
        <v>16</v>
      </c>
      <c r="D14246" s="72"/>
    </row>
    <row r="14247" spans="1:4" x14ac:dyDescent="0.25">
      <c r="A14247" s="71">
        <v>39748</v>
      </c>
      <c r="B14247" s="70" t="s">
        <v>13465</v>
      </c>
      <c r="C14247" s="71" t="s">
        <v>16</v>
      </c>
      <c r="D14247" s="72"/>
    </row>
    <row r="14248" spans="1:4" x14ac:dyDescent="0.25">
      <c r="A14248" s="71">
        <v>39755</v>
      </c>
      <c r="B14248" s="70" t="s">
        <v>13466</v>
      </c>
      <c r="C14248" s="71" t="s">
        <v>16</v>
      </c>
      <c r="D14248" s="72"/>
    </row>
    <row r="14249" spans="1:4" x14ac:dyDescent="0.25">
      <c r="A14249" s="71">
        <v>12742</v>
      </c>
      <c r="B14249" s="70" t="s">
        <v>13467</v>
      </c>
      <c r="C14249" s="71" t="s">
        <v>16</v>
      </c>
      <c r="D14249" s="72"/>
    </row>
    <row r="14250" spans="1:4" x14ac:dyDescent="0.25">
      <c r="A14250" s="71">
        <v>12713</v>
      </c>
      <c r="B14250" s="70" t="s">
        <v>13468</v>
      </c>
      <c r="C14250" s="71" t="s">
        <v>16</v>
      </c>
      <c r="D14250" s="72"/>
    </row>
    <row r="14251" spans="1:4" x14ac:dyDescent="0.25">
      <c r="A14251" s="71">
        <v>12743</v>
      </c>
      <c r="B14251" s="70" t="s">
        <v>13469</v>
      </c>
      <c r="C14251" s="71" t="s">
        <v>16</v>
      </c>
      <c r="D14251" s="72"/>
    </row>
    <row r="14252" spans="1:4" x14ac:dyDescent="0.25">
      <c r="A14252" s="71">
        <v>12744</v>
      </c>
      <c r="B14252" s="70" t="s">
        <v>13470</v>
      </c>
      <c r="C14252" s="71" t="s">
        <v>16</v>
      </c>
      <c r="D14252" s="72"/>
    </row>
    <row r="14253" spans="1:4" x14ac:dyDescent="0.25">
      <c r="A14253" s="71">
        <v>12745</v>
      </c>
      <c r="B14253" s="70" t="s">
        <v>13471</v>
      </c>
      <c r="C14253" s="71" t="s">
        <v>16</v>
      </c>
      <c r="D14253" s="72"/>
    </row>
    <row r="14254" spans="1:4" x14ac:dyDescent="0.25">
      <c r="A14254" s="71">
        <v>12746</v>
      </c>
      <c r="B14254" s="70" t="s">
        <v>13472</v>
      </c>
      <c r="C14254" s="71" t="s">
        <v>16</v>
      </c>
      <c r="D14254" s="72"/>
    </row>
    <row r="14255" spans="1:4" x14ac:dyDescent="0.25">
      <c r="A14255" s="71">
        <v>12747</v>
      </c>
      <c r="B14255" s="70" t="s">
        <v>13473</v>
      </c>
      <c r="C14255" s="71" t="s">
        <v>16</v>
      </c>
      <c r="D14255" s="72"/>
    </row>
    <row r="14256" spans="1:4" x14ac:dyDescent="0.25">
      <c r="A14256" s="71">
        <v>12748</v>
      </c>
      <c r="B14256" s="70" t="s">
        <v>13474</v>
      </c>
      <c r="C14256" s="71" t="s">
        <v>16</v>
      </c>
      <c r="D14256" s="72"/>
    </row>
    <row r="14257" spans="1:4" x14ac:dyDescent="0.25">
      <c r="A14257" s="71">
        <v>12749</v>
      </c>
      <c r="B14257" s="70" t="s">
        <v>13475</v>
      </c>
      <c r="C14257" s="71" t="s">
        <v>16</v>
      </c>
      <c r="D14257" s="72"/>
    </row>
    <row r="14258" spans="1:4" x14ac:dyDescent="0.25">
      <c r="A14258" s="71">
        <v>39660</v>
      </c>
      <c r="B14258" s="70" t="s">
        <v>19736</v>
      </c>
      <c r="C14258" s="71" t="s">
        <v>16</v>
      </c>
      <c r="D14258" s="72"/>
    </row>
    <row r="14259" spans="1:4" x14ac:dyDescent="0.25">
      <c r="A14259" s="71">
        <v>39662</v>
      </c>
      <c r="B14259" s="70" t="s">
        <v>19737</v>
      </c>
      <c r="C14259" s="71" t="s">
        <v>16</v>
      </c>
      <c r="D14259" s="72"/>
    </row>
    <row r="14260" spans="1:4" x14ac:dyDescent="0.25">
      <c r="A14260" s="71">
        <v>39661</v>
      </c>
      <c r="B14260" s="70" t="s">
        <v>19738</v>
      </c>
      <c r="C14260" s="71" t="s">
        <v>16</v>
      </c>
      <c r="D14260" s="72"/>
    </row>
    <row r="14261" spans="1:4" x14ac:dyDescent="0.25">
      <c r="A14261" s="71">
        <v>39666</v>
      </c>
      <c r="B14261" s="70" t="s">
        <v>19739</v>
      </c>
      <c r="C14261" s="71" t="s">
        <v>16</v>
      </c>
      <c r="D14261" s="72"/>
    </row>
    <row r="14262" spans="1:4" x14ac:dyDescent="0.25">
      <c r="A14262" s="71">
        <v>39664</v>
      </c>
      <c r="B14262" s="70" t="s">
        <v>19740</v>
      </c>
      <c r="C14262" s="71" t="s">
        <v>16</v>
      </c>
      <c r="D14262" s="72"/>
    </row>
    <row r="14263" spans="1:4" x14ac:dyDescent="0.25">
      <c r="A14263" s="71">
        <v>39663</v>
      </c>
      <c r="B14263" s="70" t="s">
        <v>19741</v>
      </c>
      <c r="C14263" s="71" t="s">
        <v>16</v>
      </c>
      <c r="D14263" s="72"/>
    </row>
    <row r="14264" spans="1:4" x14ac:dyDescent="0.25">
      <c r="A14264" s="71">
        <v>39665</v>
      </c>
      <c r="B14264" s="70" t="s">
        <v>19742</v>
      </c>
      <c r="C14264" s="71" t="s">
        <v>16</v>
      </c>
      <c r="D14264" s="72"/>
    </row>
    <row r="14265" spans="1:4" x14ac:dyDescent="0.25">
      <c r="A14265" s="71">
        <v>7753</v>
      </c>
      <c r="B14265" s="70" t="s">
        <v>13476</v>
      </c>
      <c r="C14265" s="71" t="s">
        <v>16</v>
      </c>
      <c r="D14265" s="72">
        <v>483.49</v>
      </c>
    </row>
    <row r="14266" spans="1:4" x14ac:dyDescent="0.25">
      <c r="A14266" s="71">
        <v>13256</v>
      </c>
      <c r="B14266" s="70" t="s">
        <v>13477</v>
      </c>
      <c r="C14266" s="71" t="s">
        <v>16</v>
      </c>
      <c r="D14266" s="72">
        <v>677.31</v>
      </c>
    </row>
    <row r="14267" spans="1:4" x14ac:dyDescent="0.25">
      <c r="A14267" s="71">
        <v>7757</v>
      </c>
      <c r="B14267" s="70" t="s">
        <v>13478</v>
      </c>
      <c r="C14267" s="71" t="s">
        <v>16</v>
      </c>
      <c r="D14267" s="72">
        <v>722.11</v>
      </c>
    </row>
    <row r="14268" spans="1:4" x14ac:dyDescent="0.25">
      <c r="A14268" s="71">
        <v>7758</v>
      </c>
      <c r="B14268" s="70" t="s">
        <v>13479</v>
      </c>
      <c r="C14268" s="71" t="s">
        <v>16</v>
      </c>
      <c r="D14268" s="72">
        <v>1046.18</v>
      </c>
    </row>
    <row r="14269" spans="1:4" x14ac:dyDescent="0.25">
      <c r="A14269" s="71">
        <v>7759</v>
      </c>
      <c r="B14269" s="70" t="s">
        <v>13480</v>
      </c>
      <c r="C14269" s="71" t="s">
        <v>16</v>
      </c>
      <c r="D14269" s="72">
        <v>2898.97</v>
      </c>
    </row>
    <row r="14270" spans="1:4" x14ac:dyDescent="0.25">
      <c r="A14270" s="71">
        <v>40334</v>
      </c>
      <c r="B14270" s="70" t="s">
        <v>13481</v>
      </c>
      <c r="C14270" s="71" t="s">
        <v>16</v>
      </c>
      <c r="D14270" s="72">
        <v>113.57</v>
      </c>
    </row>
    <row r="14271" spans="1:4" x14ac:dyDescent="0.25">
      <c r="A14271" s="71">
        <v>7745</v>
      </c>
      <c r="B14271" s="70" t="s">
        <v>13482</v>
      </c>
      <c r="C14271" s="71" t="s">
        <v>16</v>
      </c>
      <c r="D14271" s="72">
        <v>128.16</v>
      </c>
    </row>
    <row r="14272" spans="1:4" x14ac:dyDescent="0.25">
      <c r="A14272" s="71">
        <v>7742</v>
      </c>
      <c r="B14272" s="70" t="s">
        <v>13483</v>
      </c>
      <c r="C14272" s="71" t="s">
        <v>16</v>
      </c>
      <c r="D14272" s="72">
        <v>338.03</v>
      </c>
    </row>
    <row r="14273" spans="1:4" x14ac:dyDescent="0.25">
      <c r="A14273" s="71">
        <v>7750</v>
      </c>
      <c r="B14273" s="70" t="s">
        <v>13484</v>
      </c>
      <c r="C14273" s="71" t="s">
        <v>16</v>
      </c>
      <c r="D14273" s="72">
        <v>412.63</v>
      </c>
    </row>
    <row r="14274" spans="1:4" x14ac:dyDescent="0.25">
      <c r="A14274" s="71">
        <v>7756</v>
      </c>
      <c r="B14274" s="70" t="s">
        <v>13485</v>
      </c>
      <c r="C14274" s="71" t="s">
        <v>16</v>
      </c>
      <c r="D14274" s="72">
        <v>474.11</v>
      </c>
    </row>
    <row r="14275" spans="1:4" x14ac:dyDescent="0.25">
      <c r="A14275" s="71">
        <v>7725</v>
      </c>
      <c r="B14275" s="70" t="s">
        <v>13486</v>
      </c>
      <c r="C14275" s="71" t="s">
        <v>16</v>
      </c>
      <c r="D14275" s="72">
        <v>248</v>
      </c>
    </row>
    <row r="14276" spans="1:4" x14ac:dyDescent="0.25">
      <c r="A14276" s="71">
        <v>7765</v>
      </c>
      <c r="B14276" s="70" t="s">
        <v>13487</v>
      </c>
      <c r="C14276" s="71" t="s">
        <v>16</v>
      </c>
      <c r="D14276" s="72">
        <v>531.41999999999996</v>
      </c>
    </row>
    <row r="14277" spans="1:4" x14ac:dyDescent="0.25">
      <c r="A14277" s="71">
        <v>12569</v>
      </c>
      <c r="B14277" s="70" t="s">
        <v>13488</v>
      </c>
      <c r="C14277" s="71" t="s">
        <v>16</v>
      </c>
      <c r="D14277" s="72">
        <v>733.57</v>
      </c>
    </row>
    <row r="14278" spans="1:4" x14ac:dyDescent="0.25">
      <c r="A14278" s="71">
        <v>7766</v>
      </c>
      <c r="B14278" s="70" t="s">
        <v>13489</v>
      </c>
      <c r="C14278" s="71" t="s">
        <v>16</v>
      </c>
      <c r="D14278" s="72">
        <v>779.42</v>
      </c>
    </row>
    <row r="14279" spans="1:4" x14ac:dyDescent="0.25">
      <c r="A14279" s="71">
        <v>7767</v>
      </c>
      <c r="B14279" s="70" t="s">
        <v>13490</v>
      </c>
      <c r="C14279" s="71" t="s">
        <v>16</v>
      </c>
      <c r="D14279" s="72">
        <v>1119.1199999999999</v>
      </c>
    </row>
    <row r="14280" spans="1:4" x14ac:dyDescent="0.25">
      <c r="A14280" s="71">
        <v>7727</v>
      </c>
      <c r="B14280" s="70" t="s">
        <v>13491</v>
      </c>
      <c r="C14280" s="71" t="s">
        <v>16</v>
      </c>
      <c r="D14280" s="72">
        <v>3251.09</v>
      </c>
    </row>
    <row r="14281" spans="1:4" x14ac:dyDescent="0.25">
      <c r="A14281" s="71">
        <v>7760</v>
      </c>
      <c r="B14281" s="70" t="s">
        <v>13492</v>
      </c>
      <c r="C14281" s="71" t="s">
        <v>16</v>
      </c>
      <c r="D14281" s="72">
        <v>129.21</v>
      </c>
    </row>
    <row r="14282" spans="1:4" x14ac:dyDescent="0.25">
      <c r="A14282" s="71">
        <v>7761</v>
      </c>
      <c r="B14282" s="70" t="s">
        <v>13493</v>
      </c>
      <c r="C14282" s="71" t="s">
        <v>16</v>
      </c>
      <c r="D14282" s="72">
        <v>135.46</v>
      </c>
    </row>
    <row r="14283" spans="1:4" x14ac:dyDescent="0.25">
      <c r="A14283" s="71">
        <v>7752</v>
      </c>
      <c r="B14283" s="70" t="s">
        <v>13494</v>
      </c>
      <c r="C14283" s="71" t="s">
        <v>16</v>
      </c>
      <c r="D14283" s="72">
        <v>164.63</v>
      </c>
    </row>
    <row r="14284" spans="1:4" x14ac:dyDescent="0.25">
      <c r="A14284" s="71">
        <v>7762</v>
      </c>
      <c r="B14284" s="70" t="s">
        <v>13495</v>
      </c>
      <c r="C14284" s="71" t="s">
        <v>16</v>
      </c>
      <c r="D14284" s="72">
        <v>215.17</v>
      </c>
    </row>
    <row r="14285" spans="1:4" x14ac:dyDescent="0.25">
      <c r="A14285" s="71">
        <v>7722</v>
      </c>
      <c r="B14285" s="70" t="s">
        <v>13496</v>
      </c>
      <c r="C14285" s="71" t="s">
        <v>16</v>
      </c>
      <c r="D14285" s="72">
        <v>329.27</v>
      </c>
    </row>
    <row r="14286" spans="1:4" x14ac:dyDescent="0.25">
      <c r="A14286" s="71">
        <v>7763</v>
      </c>
      <c r="B14286" s="70" t="s">
        <v>13497</v>
      </c>
      <c r="C14286" s="71" t="s">
        <v>16</v>
      </c>
      <c r="D14286" s="72">
        <v>401.17</v>
      </c>
    </row>
    <row r="14287" spans="1:4" x14ac:dyDescent="0.25">
      <c r="A14287" s="71">
        <v>7764</v>
      </c>
      <c r="B14287" s="70" t="s">
        <v>13498</v>
      </c>
      <c r="C14287" s="71" t="s">
        <v>16</v>
      </c>
      <c r="D14287" s="72">
        <v>479.32</v>
      </c>
    </row>
    <row r="14288" spans="1:4" x14ac:dyDescent="0.25">
      <c r="A14288" s="71">
        <v>12572</v>
      </c>
      <c r="B14288" s="70" t="s">
        <v>13499</v>
      </c>
      <c r="C14288" s="71" t="s">
        <v>16</v>
      </c>
      <c r="D14288" s="72">
        <v>677.31</v>
      </c>
    </row>
    <row r="14289" spans="1:4" x14ac:dyDescent="0.25">
      <c r="A14289" s="71">
        <v>12573</v>
      </c>
      <c r="B14289" s="70" t="s">
        <v>13500</v>
      </c>
      <c r="C14289" s="71" t="s">
        <v>16</v>
      </c>
      <c r="D14289" s="72">
        <v>890.92</v>
      </c>
    </row>
    <row r="14290" spans="1:4" x14ac:dyDescent="0.25">
      <c r="A14290" s="71">
        <v>12574</v>
      </c>
      <c r="B14290" s="70" t="s">
        <v>13501</v>
      </c>
      <c r="C14290" s="71" t="s">
        <v>16</v>
      </c>
      <c r="D14290" s="72">
        <v>1077.23</v>
      </c>
    </row>
    <row r="14291" spans="1:4" x14ac:dyDescent="0.25">
      <c r="A14291" s="71">
        <v>12575</v>
      </c>
      <c r="B14291" s="70" t="s">
        <v>13502</v>
      </c>
      <c r="C14291" s="71" t="s">
        <v>16</v>
      </c>
      <c r="D14291" s="72">
        <v>1635.96</v>
      </c>
    </row>
    <row r="14292" spans="1:4" x14ac:dyDescent="0.25">
      <c r="A14292" s="71">
        <v>12576</v>
      </c>
      <c r="B14292" s="70" t="s">
        <v>13503</v>
      </c>
      <c r="C14292" s="71" t="s">
        <v>16</v>
      </c>
      <c r="D14292" s="72">
        <v>197.98</v>
      </c>
    </row>
    <row r="14293" spans="1:4" x14ac:dyDescent="0.25">
      <c r="A14293" s="71">
        <v>12577</v>
      </c>
      <c r="B14293" s="70" t="s">
        <v>13504</v>
      </c>
      <c r="C14293" s="71" t="s">
        <v>16</v>
      </c>
      <c r="D14293" s="72">
        <v>266.75</v>
      </c>
    </row>
    <row r="14294" spans="1:4" x14ac:dyDescent="0.25">
      <c r="A14294" s="71">
        <v>12578</v>
      </c>
      <c r="B14294" s="70" t="s">
        <v>13505</v>
      </c>
      <c r="C14294" s="71" t="s">
        <v>16</v>
      </c>
      <c r="D14294" s="72">
        <v>323.02</v>
      </c>
    </row>
    <row r="14295" spans="1:4" x14ac:dyDescent="0.25">
      <c r="A14295" s="71">
        <v>12579</v>
      </c>
      <c r="B14295" s="70" t="s">
        <v>13506</v>
      </c>
      <c r="C14295" s="71" t="s">
        <v>16</v>
      </c>
      <c r="D14295" s="72">
        <v>556.42999999999995</v>
      </c>
    </row>
    <row r="14296" spans="1:4" x14ac:dyDescent="0.25">
      <c r="A14296" s="71">
        <v>12580</v>
      </c>
      <c r="B14296" s="70" t="s">
        <v>13507</v>
      </c>
      <c r="C14296" s="71" t="s">
        <v>16</v>
      </c>
      <c r="D14296" s="72">
        <v>579.77</v>
      </c>
    </row>
    <row r="14297" spans="1:4" x14ac:dyDescent="0.25">
      <c r="A14297" s="71">
        <v>12581</v>
      </c>
      <c r="B14297" s="70" t="s">
        <v>13508</v>
      </c>
      <c r="C14297" s="71" t="s">
        <v>16</v>
      </c>
      <c r="D14297" s="72">
        <v>621.04</v>
      </c>
    </row>
    <row r="14298" spans="1:4" x14ac:dyDescent="0.25">
      <c r="A14298" s="71">
        <v>7720</v>
      </c>
      <c r="B14298" s="70" t="s">
        <v>13509</v>
      </c>
      <c r="C14298" s="71" t="s">
        <v>16</v>
      </c>
      <c r="D14298" s="72">
        <v>971.15</v>
      </c>
    </row>
    <row r="14299" spans="1:4" x14ac:dyDescent="0.25">
      <c r="A14299" s="71">
        <v>40335</v>
      </c>
      <c r="B14299" s="70" t="s">
        <v>13510</v>
      </c>
      <c r="C14299" s="71" t="s">
        <v>16</v>
      </c>
      <c r="D14299" s="72">
        <v>203.19</v>
      </c>
    </row>
    <row r="14300" spans="1:4" x14ac:dyDescent="0.25">
      <c r="A14300" s="71">
        <v>7740</v>
      </c>
      <c r="B14300" s="70" t="s">
        <v>13511</v>
      </c>
      <c r="C14300" s="71" t="s">
        <v>16</v>
      </c>
      <c r="D14300" s="72">
        <v>208.4</v>
      </c>
    </row>
    <row r="14301" spans="1:4" x14ac:dyDescent="0.25">
      <c r="A14301" s="71">
        <v>7741</v>
      </c>
      <c r="B14301" s="70" t="s">
        <v>13512</v>
      </c>
      <c r="C14301" s="71" t="s">
        <v>16</v>
      </c>
      <c r="D14301" s="72">
        <v>385.54</v>
      </c>
    </row>
    <row r="14302" spans="1:4" x14ac:dyDescent="0.25">
      <c r="A14302" s="71">
        <v>7774</v>
      </c>
      <c r="B14302" s="70" t="s">
        <v>13513</v>
      </c>
      <c r="C14302" s="71" t="s">
        <v>16</v>
      </c>
      <c r="D14302" s="72">
        <v>473.07</v>
      </c>
    </row>
    <row r="14303" spans="1:4" x14ac:dyDescent="0.25">
      <c r="A14303" s="71">
        <v>7744</v>
      </c>
      <c r="B14303" s="70" t="s">
        <v>13514</v>
      </c>
      <c r="C14303" s="71" t="s">
        <v>16</v>
      </c>
      <c r="D14303" s="72">
        <v>617.91</v>
      </c>
    </row>
    <row r="14304" spans="1:4" x14ac:dyDescent="0.25">
      <c r="A14304" s="71">
        <v>7773</v>
      </c>
      <c r="B14304" s="70" t="s">
        <v>13515</v>
      </c>
      <c r="C14304" s="71" t="s">
        <v>16</v>
      </c>
      <c r="D14304" s="72">
        <v>631.55999999999995</v>
      </c>
    </row>
    <row r="14305" spans="1:4" x14ac:dyDescent="0.25">
      <c r="A14305" s="71">
        <v>7754</v>
      </c>
      <c r="B14305" s="70" t="s">
        <v>13516</v>
      </c>
      <c r="C14305" s="71" t="s">
        <v>16</v>
      </c>
      <c r="D14305" s="72">
        <v>957.61</v>
      </c>
    </row>
    <row r="14306" spans="1:4" x14ac:dyDescent="0.25">
      <c r="A14306" s="71">
        <v>7735</v>
      </c>
      <c r="B14306" s="70" t="s">
        <v>13517</v>
      </c>
      <c r="C14306" s="71" t="s">
        <v>16</v>
      </c>
      <c r="D14306" s="72">
        <v>1240</v>
      </c>
    </row>
    <row r="14307" spans="1:4" x14ac:dyDescent="0.25">
      <c r="A14307" s="71">
        <v>7755</v>
      </c>
      <c r="B14307" s="70" t="s">
        <v>13518</v>
      </c>
      <c r="C14307" s="71" t="s">
        <v>16</v>
      </c>
      <c r="D14307" s="72">
        <v>245.91</v>
      </c>
    </row>
    <row r="14308" spans="1:4" x14ac:dyDescent="0.25">
      <c r="A14308" s="71">
        <v>7776</v>
      </c>
      <c r="B14308" s="70" t="s">
        <v>13519</v>
      </c>
      <c r="C14308" s="71" t="s">
        <v>16</v>
      </c>
      <c r="D14308" s="72">
        <v>512.66999999999996</v>
      </c>
    </row>
    <row r="14309" spans="1:4" x14ac:dyDescent="0.25">
      <c r="A14309" s="71">
        <v>7743</v>
      </c>
      <c r="B14309" s="70" t="s">
        <v>13520</v>
      </c>
      <c r="C14309" s="71" t="s">
        <v>16</v>
      </c>
      <c r="D14309" s="72">
        <v>542.89</v>
      </c>
    </row>
    <row r="14310" spans="1:4" x14ac:dyDescent="0.25">
      <c r="A14310" s="71">
        <v>7733</v>
      </c>
      <c r="B14310" s="70" t="s">
        <v>13521</v>
      </c>
      <c r="C14310" s="71" t="s">
        <v>16</v>
      </c>
      <c r="D14310" s="72">
        <v>708.57</v>
      </c>
    </row>
    <row r="14311" spans="1:4" x14ac:dyDescent="0.25">
      <c r="A14311" s="71">
        <v>7775</v>
      </c>
      <c r="B14311" s="70" t="s">
        <v>13522</v>
      </c>
      <c r="C14311" s="71" t="s">
        <v>16</v>
      </c>
      <c r="D14311" s="72">
        <v>776.3</v>
      </c>
    </row>
    <row r="14312" spans="1:4" x14ac:dyDescent="0.25">
      <c r="A14312" s="71">
        <v>7734</v>
      </c>
      <c r="B14312" s="70" t="s">
        <v>13523</v>
      </c>
      <c r="C14312" s="71" t="s">
        <v>16</v>
      </c>
      <c r="D14312" s="72">
        <v>1099.32</v>
      </c>
    </row>
    <row r="14313" spans="1:4" x14ac:dyDescent="0.25">
      <c r="A14313" s="71">
        <v>7714</v>
      </c>
      <c r="B14313" s="70" t="s">
        <v>13524</v>
      </c>
      <c r="C14313" s="71" t="s">
        <v>16</v>
      </c>
      <c r="D14313" s="72">
        <v>153.16999999999999</v>
      </c>
    </row>
    <row r="14314" spans="1:4" x14ac:dyDescent="0.25">
      <c r="A14314" s="71">
        <v>37449</v>
      </c>
      <c r="B14314" s="70" t="s">
        <v>13525</v>
      </c>
      <c r="C14314" s="71" t="s">
        <v>16</v>
      </c>
      <c r="D14314" s="72"/>
    </row>
    <row r="14315" spans="1:4" x14ac:dyDescent="0.25">
      <c r="A14315" s="71">
        <v>37450</v>
      </c>
      <c r="B14315" s="70" t="s">
        <v>13526</v>
      </c>
      <c r="C14315" s="71" t="s">
        <v>16</v>
      </c>
      <c r="D14315" s="72"/>
    </row>
    <row r="14316" spans="1:4" x14ac:dyDescent="0.25">
      <c r="A14316" s="71">
        <v>37451</v>
      </c>
      <c r="B14316" s="70" t="s">
        <v>13527</v>
      </c>
      <c r="C14316" s="71" t="s">
        <v>16</v>
      </c>
      <c r="D14316" s="72"/>
    </row>
    <row r="14317" spans="1:4" x14ac:dyDescent="0.25">
      <c r="A14317" s="71">
        <v>37452</v>
      </c>
      <c r="B14317" s="70" t="s">
        <v>13528</v>
      </c>
      <c r="C14317" s="71" t="s">
        <v>16</v>
      </c>
      <c r="D14317" s="72"/>
    </row>
    <row r="14318" spans="1:4" x14ac:dyDescent="0.25">
      <c r="A14318" s="71">
        <v>37453</v>
      </c>
      <c r="B14318" s="70" t="s">
        <v>13529</v>
      </c>
      <c r="C14318" s="71" t="s">
        <v>16</v>
      </c>
      <c r="D14318" s="72"/>
    </row>
    <row r="14319" spans="1:4" x14ac:dyDescent="0.25">
      <c r="A14319" s="71">
        <v>7778</v>
      </c>
      <c r="B14319" s="70" t="s">
        <v>13530</v>
      </c>
      <c r="C14319" s="71" t="s">
        <v>16</v>
      </c>
      <c r="D14319" s="72"/>
    </row>
    <row r="14320" spans="1:4" x14ac:dyDescent="0.25">
      <c r="A14320" s="71">
        <v>7796</v>
      </c>
      <c r="B14320" s="70" t="s">
        <v>13531</v>
      </c>
      <c r="C14320" s="71" t="s">
        <v>16</v>
      </c>
      <c r="D14320" s="72"/>
    </row>
    <row r="14321" spans="1:4" x14ac:dyDescent="0.25">
      <c r="A14321" s="71">
        <v>7781</v>
      </c>
      <c r="B14321" s="70" t="s">
        <v>13532</v>
      </c>
      <c r="C14321" s="71" t="s">
        <v>16</v>
      </c>
      <c r="D14321" s="72"/>
    </row>
    <row r="14322" spans="1:4" x14ac:dyDescent="0.25">
      <c r="A14322" s="71">
        <v>7795</v>
      </c>
      <c r="B14322" s="70" t="s">
        <v>13533</v>
      </c>
      <c r="C14322" s="71" t="s">
        <v>16</v>
      </c>
      <c r="D14322" s="72"/>
    </row>
    <row r="14323" spans="1:4" x14ac:dyDescent="0.25">
      <c r="A14323" s="71">
        <v>7791</v>
      </c>
      <c r="B14323" s="70" t="s">
        <v>13534</v>
      </c>
      <c r="C14323" s="71" t="s">
        <v>16</v>
      </c>
      <c r="D14323" s="72"/>
    </row>
    <row r="14324" spans="1:4" x14ac:dyDescent="0.25">
      <c r="A14324" s="71">
        <v>7783</v>
      </c>
      <c r="B14324" s="70" t="s">
        <v>13535</v>
      </c>
      <c r="C14324" s="71" t="s">
        <v>16</v>
      </c>
      <c r="D14324" s="72"/>
    </row>
    <row r="14325" spans="1:4" x14ac:dyDescent="0.25">
      <c r="A14325" s="71">
        <v>7790</v>
      </c>
      <c r="B14325" s="70" t="s">
        <v>13536</v>
      </c>
      <c r="C14325" s="71" t="s">
        <v>16</v>
      </c>
      <c r="D14325" s="72"/>
    </row>
    <row r="14326" spans="1:4" x14ac:dyDescent="0.25">
      <c r="A14326" s="71">
        <v>7785</v>
      </c>
      <c r="B14326" s="70" t="s">
        <v>13537</v>
      </c>
      <c r="C14326" s="71" t="s">
        <v>16</v>
      </c>
      <c r="D14326" s="72"/>
    </row>
    <row r="14327" spans="1:4" x14ac:dyDescent="0.25">
      <c r="A14327" s="71">
        <v>7792</v>
      </c>
      <c r="B14327" s="70" t="s">
        <v>13538</v>
      </c>
      <c r="C14327" s="71" t="s">
        <v>16</v>
      </c>
      <c r="D14327" s="72"/>
    </row>
    <row r="14328" spans="1:4" x14ac:dyDescent="0.25">
      <c r="A14328" s="71">
        <v>7793</v>
      </c>
      <c r="B14328" s="70" t="s">
        <v>13539</v>
      </c>
      <c r="C14328" s="71" t="s">
        <v>16</v>
      </c>
      <c r="D14328" s="72"/>
    </row>
    <row r="14329" spans="1:4" x14ac:dyDescent="0.25">
      <c r="A14329" s="71">
        <v>13159</v>
      </c>
      <c r="B14329" s="70" t="s">
        <v>13540</v>
      </c>
      <c r="C14329" s="71" t="s">
        <v>16</v>
      </c>
      <c r="D14329" s="72"/>
    </row>
    <row r="14330" spans="1:4" x14ac:dyDescent="0.25">
      <c r="A14330" s="71">
        <v>13168</v>
      </c>
      <c r="B14330" s="70" t="s">
        <v>13541</v>
      </c>
      <c r="C14330" s="71" t="s">
        <v>16</v>
      </c>
      <c r="D14330" s="72"/>
    </row>
    <row r="14331" spans="1:4" x14ac:dyDescent="0.25">
      <c r="A14331" s="71">
        <v>13173</v>
      </c>
      <c r="B14331" s="70" t="s">
        <v>13542</v>
      </c>
      <c r="C14331" s="71" t="s">
        <v>16</v>
      </c>
      <c r="D14331" s="72"/>
    </row>
    <row r="14332" spans="1:4" x14ac:dyDescent="0.25">
      <c r="A14332" s="71">
        <v>12583</v>
      </c>
      <c r="B14332" s="70" t="s">
        <v>13543</v>
      </c>
      <c r="C14332" s="71" t="s">
        <v>16</v>
      </c>
      <c r="D14332" s="72"/>
    </row>
    <row r="14333" spans="1:4" x14ac:dyDescent="0.25">
      <c r="A14333" s="71">
        <v>12584</v>
      </c>
      <c r="B14333" s="70" t="s">
        <v>13544</v>
      </c>
      <c r="C14333" s="71" t="s">
        <v>16</v>
      </c>
      <c r="D14333" s="72"/>
    </row>
    <row r="14334" spans="1:4" x14ac:dyDescent="0.25">
      <c r="A14334" s="71">
        <v>12613</v>
      </c>
      <c r="B14334" s="70" t="s">
        <v>13545</v>
      </c>
      <c r="C14334" s="71" t="s">
        <v>14</v>
      </c>
      <c r="D14334" s="72">
        <v>19.73</v>
      </c>
    </row>
    <row r="14335" spans="1:4" x14ac:dyDescent="0.25">
      <c r="A14335" s="71">
        <v>1031</v>
      </c>
      <c r="B14335" s="70" t="s">
        <v>13546</v>
      </c>
      <c r="C14335" s="71" t="s">
        <v>14</v>
      </c>
      <c r="D14335" s="72">
        <v>14.72</v>
      </c>
    </row>
    <row r="14336" spans="1:4" x14ac:dyDescent="0.25">
      <c r="A14336" s="71">
        <v>39707</v>
      </c>
      <c r="B14336" s="70" t="s">
        <v>13547</v>
      </c>
      <c r="C14336" s="71" t="s">
        <v>16</v>
      </c>
      <c r="D14336" s="72"/>
    </row>
    <row r="14337" spans="1:4" x14ac:dyDescent="0.25">
      <c r="A14337" s="71">
        <v>39708</v>
      </c>
      <c r="B14337" s="70" t="s">
        <v>13548</v>
      </c>
      <c r="C14337" s="71" t="s">
        <v>16</v>
      </c>
      <c r="D14337" s="72"/>
    </row>
    <row r="14338" spans="1:4" x14ac:dyDescent="0.25">
      <c r="A14338" s="71">
        <v>39710</v>
      </c>
      <c r="B14338" s="70" t="s">
        <v>13549</v>
      </c>
      <c r="C14338" s="71" t="s">
        <v>16</v>
      </c>
      <c r="D14338" s="72"/>
    </row>
    <row r="14339" spans="1:4" x14ac:dyDescent="0.25">
      <c r="A14339" s="71">
        <v>39709</v>
      </c>
      <c r="B14339" s="70" t="s">
        <v>13550</v>
      </c>
      <c r="C14339" s="71" t="s">
        <v>16</v>
      </c>
      <c r="D14339" s="72"/>
    </row>
    <row r="14340" spans="1:4" x14ac:dyDescent="0.25">
      <c r="A14340" s="71">
        <v>39711</v>
      </c>
      <c r="B14340" s="70" t="s">
        <v>13551</v>
      </c>
      <c r="C14340" s="71" t="s">
        <v>16</v>
      </c>
      <c r="D14340" s="72"/>
    </row>
    <row r="14341" spans="1:4" x14ac:dyDescent="0.25">
      <c r="A14341" s="71">
        <v>39714</v>
      </c>
      <c r="B14341" s="70" t="s">
        <v>13552</v>
      </c>
      <c r="C14341" s="71" t="s">
        <v>16</v>
      </c>
      <c r="D14341" s="72"/>
    </row>
    <row r="14342" spans="1:4" x14ac:dyDescent="0.25">
      <c r="A14342" s="71">
        <v>39712</v>
      </c>
      <c r="B14342" s="70" t="s">
        <v>13553</v>
      </c>
      <c r="C14342" s="71" t="s">
        <v>16</v>
      </c>
      <c r="D14342" s="72"/>
    </row>
    <row r="14343" spans="1:4" x14ac:dyDescent="0.25">
      <c r="A14343" s="71">
        <v>39713</v>
      </c>
      <c r="B14343" s="70" t="s">
        <v>13554</v>
      </c>
      <c r="C14343" s="71" t="s">
        <v>16</v>
      </c>
      <c r="D14343" s="72"/>
    </row>
    <row r="14344" spans="1:4" x14ac:dyDescent="0.25">
      <c r="A14344" s="71">
        <v>39715</v>
      </c>
      <c r="B14344" s="70" t="s">
        <v>13555</v>
      </c>
      <c r="C14344" s="71" t="s">
        <v>16</v>
      </c>
      <c r="D14344" s="72"/>
    </row>
    <row r="14345" spans="1:4" x14ac:dyDescent="0.25">
      <c r="A14345" s="71">
        <v>39716</v>
      </c>
      <c r="B14345" s="70" t="s">
        <v>13556</v>
      </c>
      <c r="C14345" s="71" t="s">
        <v>16</v>
      </c>
      <c r="D14345" s="72"/>
    </row>
    <row r="14346" spans="1:4" x14ac:dyDescent="0.25">
      <c r="A14346" s="71">
        <v>39718</v>
      </c>
      <c r="B14346" s="70" t="s">
        <v>13557</v>
      </c>
      <c r="C14346" s="71" t="s">
        <v>16</v>
      </c>
      <c r="D14346" s="72"/>
    </row>
    <row r="14347" spans="1:4" x14ac:dyDescent="0.25">
      <c r="A14347" s="71">
        <v>9813</v>
      </c>
      <c r="B14347" s="70" t="s">
        <v>13558</v>
      </c>
      <c r="C14347" s="71" t="s">
        <v>16</v>
      </c>
      <c r="D14347" s="72"/>
    </row>
    <row r="14348" spans="1:4" x14ac:dyDescent="0.25">
      <c r="A14348" s="71">
        <v>9815</v>
      </c>
      <c r="B14348" s="70" t="s">
        <v>13559</v>
      </c>
      <c r="C14348" s="71" t="s">
        <v>16</v>
      </c>
      <c r="D14348" s="72"/>
    </row>
    <row r="14349" spans="1:4" x14ac:dyDescent="0.25">
      <c r="A14349" s="71">
        <v>44543</v>
      </c>
      <c r="B14349" s="70" t="s">
        <v>13560</v>
      </c>
      <c r="C14349" s="71" t="s">
        <v>16</v>
      </c>
      <c r="D14349" s="72"/>
    </row>
    <row r="14350" spans="1:4" x14ac:dyDescent="0.25">
      <c r="A14350" s="71">
        <v>44526</v>
      </c>
      <c r="B14350" s="70" t="s">
        <v>13561</v>
      </c>
      <c r="C14350" s="71" t="s">
        <v>16</v>
      </c>
      <c r="D14350" s="72"/>
    </row>
    <row r="14351" spans="1:4" x14ac:dyDescent="0.25">
      <c r="A14351" s="71">
        <v>44545</v>
      </c>
      <c r="B14351" s="70" t="s">
        <v>13562</v>
      </c>
      <c r="C14351" s="71" t="s">
        <v>16</v>
      </c>
      <c r="D14351" s="72"/>
    </row>
    <row r="14352" spans="1:4" x14ac:dyDescent="0.25">
      <c r="A14352" s="71">
        <v>44525</v>
      </c>
      <c r="B14352" s="70" t="s">
        <v>13563</v>
      </c>
      <c r="C14352" s="71" t="s">
        <v>16</v>
      </c>
      <c r="D14352" s="72"/>
    </row>
    <row r="14353" spans="1:4" x14ac:dyDescent="0.25">
      <c r="A14353" s="71">
        <v>44547</v>
      </c>
      <c r="B14353" s="70" t="s">
        <v>13564</v>
      </c>
      <c r="C14353" s="71" t="s">
        <v>16</v>
      </c>
      <c r="D14353" s="72"/>
    </row>
    <row r="14354" spans="1:4" x14ac:dyDescent="0.25">
      <c r="A14354" s="71">
        <v>44519</v>
      </c>
      <c r="B14354" s="70" t="s">
        <v>13565</v>
      </c>
      <c r="C14354" s="71" t="s">
        <v>16</v>
      </c>
      <c r="D14354" s="72"/>
    </row>
    <row r="14355" spans="1:4" x14ac:dyDescent="0.25">
      <c r="A14355" s="71">
        <v>44520</v>
      </c>
      <c r="B14355" s="70" t="s">
        <v>13566</v>
      </c>
      <c r="C14355" s="71" t="s">
        <v>16</v>
      </c>
      <c r="D14355" s="72"/>
    </row>
    <row r="14356" spans="1:4" x14ac:dyDescent="0.25">
      <c r="A14356" s="71">
        <v>44521</v>
      </c>
      <c r="B14356" s="70" t="s">
        <v>19743</v>
      </c>
      <c r="C14356" s="71" t="s">
        <v>16</v>
      </c>
      <c r="D14356" s="72"/>
    </row>
    <row r="14357" spans="1:4" x14ac:dyDescent="0.25">
      <c r="A14357" s="71">
        <v>44522</v>
      </c>
      <c r="B14357" s="70" t="s">
        <v>13567</v>
      </c>
      <c r="C14357" s="71" t="s">
        <v>16</v>
      </c>
      <c r="D14357" s="72"/>
    </row>
    <row r="14358" spans="1:4" x14ac:dyDescent="0.25">
      <c r="A14358" s="71">
        <v>44523</v>
      </c>
      <c r="B14358" s="70" t="s">
        <v>13568</v>
      </c>
      <c r="C14358" s="71" t="s">
        <v>16</v>
      </c>
      <c r="D14358" s="72"/>
    </row>
    <row r="14359" spans="1:4" x14ac:dyDescent="0.25">
      <c r="A14359" s="71">
        <v>44527</v>
      </c>
      <c r="B14359" s="70" t="s">
        <v>13569</v>
      </c>
      <c r="C14359" s="71" t="s">
        <v>16</v>
      </c>
      <c r="D14359" s="72"/>
    </row>
    <row r="14360" spans="1:4" x14ac:dyDescent="0.25">
      <c r="A14360" s="71">
        <v>44524</v>
      </c>
      <c r="B14360" s="70" t="s">
        <v>13570</v>
      </c>
      <c r="C14360" s="71" t="s">
        <v>16</v>
      </c>
      <c r="D14360" s="72"/>
    </row>
    <row r="14361" spans="1:4" x14ac:dyDescent="0.25">
      <c r="A14361" s="71">
        <v>44542</v>
      </c>
      <c r="B14361" s="70" t="s">
        <v>13571</v>
      </c>
      <c r="C14361" s="71" t="s">
        <v>16</v>
      </c>
      <c r="D14361" s="72"/>
    </row>
    <row r="14362" spans="1:4" x14ac:dyDescent="0.25">
      <c r="A14362" s="71">
        <v>9877</v>
      </c>
      <c r="B14362" s="70" t="s">
        <v>13572</v>
      </c>
      <c r="C14362" s="71" t="s">
        <v>16</v>
      </c>
      <c r="D14362" s="72">
        <v>126.87</v>
      </c>
    </row>
    <row r="14363" spans="1:4" x14ac:dyDescent="0.25">
      <c r="A14363" s="71">
        <v>9878</v>
      </c>
      <c r="B14363" s="70" t="s">
        <v>13573</v>
      </c>
      <c r="C14363" s="71" t="s">
        <v>16</v>
      </c>
      <c r="D14363" s="72">
        <v>156.19</v>
      </c>
    </row>
    <row r="14364" spans="1:4" x14ac:dyDescent="0.25">
      <c r="A14364" s="71">
        <v>41986</v>
      </c>
      <c r="B14364" s="70" t="s">
        <v>13574</v>
      </c>
      <c r="C14364" s="71" t="s">
        <v>16</v>
      </c>
      <c r="D14364" s="72"/>
    </row>
    <row r="14365" spans="1:4" x14ac:dyDescent="0.25">
      <c r="A14365" s="71">
        <v>43422</v>
      </c>
      <c r="B14365" s="70" t="s">
        <v>13575</v>
      </c>
      <c r="C14365" s="71" t="s">
        <v>16</v>
      </c>
      <c r="D14365" s="72"/>
    </row>
    <row r="14366" spans="1:4" x14ac:dyDescent="0.25">
      <c r="A14366" s="71">
        <v>41987</v>
      </c>
      <c r="B14366" s="70" t="s">
        <v>13576</v>
      </c>
      <c r="C14366" s="71" t="s">
        <v>16</v>
      </c>
      <c r="D14366" s="72"/>
    </row>
    <row r="14367" spans="1:4" x14ac:dyDescent="0.25">
      <c r="A14367" s="71">
        <v>41988</v>
      </c>
      <c r="B14367" s="70" t="s">
        <v>13577</v>
      </c>
      <c r="C14367" s="71" t="s">
        <v>16</v>
      </c>
      <c r="D14367" s="72"/>
    </row>
    <row r="14368" spans="1:4" x14ac:dyDescent="0.25">
      <c r="A14368" s="71">
        <v>41697</v>
      </c>
      <c r="B14368" s="70" t="s">
        <v>13578</v>
      </c>
      <c r="C14368" s="71" t="s">
        <v>16</v>
      </c>
      <c r="D14368" s="72"/>
    </row>
    <row r="14369" spans="1:4" x14ac:dyDescent="0.25">
      <c r="A14369" s="71">
        <v>41985</v>
      </c>
      <c r="B14369" s="70" t="s">
        <v>13579</v>
      </c>
      <c r="C14369" s="71" t="s">
        <v>16</v>
      </c>
      <c r="D14369" s="72"/>
    </row>
    <row r="14370" spans="1:4" x14ac:dyDescent="0.25">
      <c r="A14370" s="71">
        <v>41699</v>
      </c>
      <c r="B14370" s="70" t="s">
        <v>13580</v>
      </c>
      <c r="C14370" s="71" t="s">
        <v>16</v>
      </c>
      <c r="D14370" s="72"/>
    </row>
    <row r="14371" spans="1:4" x14ac:dyDescent="0.25">
      <c r="A14371" s="71">
        <v>38053</v>
      </c>
      <c r="B14371" s="70" t="s">
        <v>13581</v>
      </c>
      <c r="C14371" s="71" t="s">
        <v>16</v>
      </c>
      <c r="D14371" s="72"/>
    </row>
    <row r="14372" spans="1:4" x14ac:dyDescent="0.25">
      <c r="A14372" s="71">
        <v>38054</v>
      </c>
      <c r="B14372" s="70" t="s">
        <v>13582</v>
      </c>
      <c r="C14372" s="71" t="s">
        <v>16</v>
      </c>
      <c r="D14372" s="72"/>
    </row>
    <row r="14373" spans="1:4" x14ac:dyDescent="0.25">
      <c r="A14373" s="71">
        <v>38052</v>
      </c>
      <c r="B14373" s="70" t="s">
        <v>13583</v>
      </c>
      <c r="C14373" s="71" t="s">
        <v>16</v>
      </c>
      <c r="D14373" s="72"/>
    </row>
    <row r="14374" spans="1:4" x14ac:dyDescent="0.25">
      <c r="A14374" s="71">
        <v>38051</v>
      </c>
      <c r="B14374" s="70" t="s">
        <v>13584</v>
      </c>
      <c r="C14374" s="71" t="s">
        <v>16</v>
      </c>
      <c r="D14374" s="72"/>
    </row>
    <row r="14375" spans="1:4" x14ac:dyDescent="0.25">
      <c r="A14375" s="71">
        <v>38787</v>
      </c>
      <c r="B14375" s="70" t="s">
        <v>13585</v>
      </c>
      <c r="C14375" s="71" t="s">
        <v>16</v>
      </c>
      <c r="D14375" s="72"/>
    </row>
    <row r="14376" spans="1:4" x14ac:dyDescent="0.25">
      <c r="A14376" s="71">
        <v>38825</v>
      </c>
      <c r="B14376" s="70" t="s">
        <v>13586</v>
      </c>
      <c r="C14376" s="71" t="s">
        <v>16</v>
      </c>
      <c r="D14376" s="72"/>
    </row>
    <row r="14377" spans="1:4" x14ac:dyDescent="0.25">
      <c r="A14377" s="71">
        <v>38826</v>
      </c>
      <c r="B14377" s="70" t="s">
        <v>13587</v>
      </c>
      <c r="C14377" s="71" t="s">
        <v>16</v>
      </c>
      <c r="D14377" s="72"/>
    </row>
    <row r="14378" spans="1:4" x14ac:dyDescent="0.25">
      <c r="A14378" s="71">
        <v>38827</v>
      </c>
      <c r="B14378" s="70" t="s">
        <v>13588</v>
      </c>
      <c r="C14378" s="71" t="s">
        <v>16</v>
      </c>
      <c r="D14378" s="72"/>
    </row>
    <row r="14379" spans="1:4" x14ac:dyDescent="0.25">
      <c r="A14379" s="71">
        <v>38828</v>
      </c>
      <c r="B14379" s="70" t="s">
        <v>13589</v>
      </c>
      <c r="C14379" s="71" t="s">
        <v>16</v>
      </c>
      <c r="D14379" s="72"/>
    </row>
    <row r="14380" spans="1:4" x14ac:dyDescent="0.25">
      <c r="A14380" s="71">
        <v>38829</v>
      </c>
      <c r="B14380" s="70" t="s">
        <v>13590</v>
      </c>
      <c r="C14380" s="71" t="s">
        <v>16</v>
      </c>
      <c r="D14380" s="72"/>
    </row>
    <row r="14381" spans="1:4" x14ac:dyDescent="0.25">
      <c r="A14381" s="71">
        <v>38830</v>
      </c>
      <c r="B14381" s="70" t="s">
        <v>13591</v>
      </c>
      <c r="C14381" s="71" t="s">
        <v>16</v>
      </c>
      <c r="D14381" s="72"/>
    </row>
    <row r="14382" spans="1:4" x14ac:dyDescent="0.25">
      <c r="A14382" s="71">
        <v>38831</v>
      </c>
      <c r="B14382" s="70" t="s">
        <v>13592</v>
      </c>
      <c r="C14382" s="71" t="s">
        <v>16</v>
      </c>
      <c r="D14382" s="72"/>
    </row>
    <row r="14383" spans="1:4" x14ac:dyDescent="0.25">
      <c r="A14383" s="71">
        <v>36274</v>
      </c>
      <c r="B14383" s="70" t="s">
        <v>13593</v>
      </c>
      <c r="C14383" s="71" t="s">
        <v>16</v>
      </c>
      <c r="D14383" s="72"/>
    </row>
    <row r="14384" spans="1:4" x14ac:dyDescent="0.25">
      <c r="A14384" s="71">
        <v>36278</v>
      </c>
      <c r="B14384" s="70" t="s">
        <v>13594</v>
      </c>
      <c r="C14384" s="71" t="s">
        <v>16</v>
      </c>
      <c r="D14384" s="72"/>
    </row>
    <row r="14385" spans="1:4" x14ac:dyDescent="0.25">
      <c r="A14385" s="71">
        <v>38977</v>
      </c>
      <c r="B14385" s="70" t="s">
        <v>13595</v>
      </c>
      <c r="C14385" s="71" t="s">
        <v>16</v>
      </c>
      <c r="D14385" s="72"/>
    </row>
    <row r="14386" spans="1:4" x14ac:dyDescent="0.25">
      <c r="A14386" s="71">
        <v>38971</v>
      </c>
      <c r="B14386" s="70" t="s">
        <v>13596</v>
      </c>
      <c r="C14386" s="71" t="s">
        <v>16</v>
      </c>
      <c r="D14386" s="72"/>
    </row>
    <row r="14387" spans="1:4" x14ac:dyDescent="0.25">
      <c r="A14387" s="71">
        <v>38972</v>
      </c>
      <c r="B14387" s="70" t="s">
        <v>13597</v>
      </c>
      <c r="C14387" s="71" t="s">
        <v>16</v>
      </c>
      <c r="D14387" s="72"/>
    </row>
    <row r="14388" spans="1:4" x14ac:dyDescent="0.25">
      <c r="A14388" s="71">
        <v>38973</v>
      </c>
      <c r="B14388" s="70" t="s">
        <v>13598</v>
      </c>
      <c r="C14388" s="71" t="s">
        <v>16</v>
      </c>
      <c r="D14388" s="72"/>
    </row>
    <row r="14389" spans="1:4" x14ac:dyDescent="0.25">
      <c r="A14389" s="71">
        <v>38974</v>
      </c>
      <c r="B14389" s="70" t="s">
        <v>13599</v>
      </c>
      <c r="C14389" s="71" t="s">
        <v>16</v>
      </c>
      <c r="D14389" s="72"/>
    </row>
    <row r="14390" spans="1:4" x14ac:dyDescent="0.25">
      <c r="A14390" s="71">
        <v>38975</v>
      </c>
      <c r="B14390" s="70" t="s">
        <v>13600</v>
      </c>
      <c r="C14390" s="71" t="s">
        <v>16</v>
      </c>
      <c r="D14390" s="72"/>
    </row>
    <row r="14391" spans="1:4" x14ac:dyDescent="0.25">
      <c r="A14391" s="71">
        <v>38976</v>
      </c>
      <c r="B14391" s="70" t="s">
        <v>13601</v>
      </c>
      <c r="C14391" s="71" t="s">
        <v>16</v>
      </c>
      <c r="D14391" s="72"/>
    </row>
    <row r="14392" spans="1:4" x14ac:dyDescent="0.25">
      <c r="A14392" s="71">
        <v>44176</v>
      </c>
      <c r="B14392" s="70" t="s">
        <v>13602</v>
      </c>
      <c r="C14392" s="71" t="s">
        <v>16</v>
      </c>
      <c r="D14392" s="72"/>
    </row>
    <row r="14393" spans="1:4" x14ac:dyDescent="0.25">
      <c r="A14393" s="71">
        <v>38986</v>
      </c>
      <c r="B14393" s="70" t="s">
        <v>13603</v>
      </c>
      <c r="C14393" s="71" t="s">
        <v>16</v>
      </c>
      <c r="D14393" s="72"/>
    </row>
    <row r="14394" spans="1:4" x14ac:dyDescent="0.25">
      <c r="A14394" s="71">
        <v>38978</v>
      </c>
      <c r="B14394" s="70" t="s">
        <v>13604</v>
      </c>
      <c r="C14394" s="71" t="s">
        <v>16</v>
      </c>
      <c r="D14394" s="72"/>
    </row>
    <row r="14395" spans="1:4" x14ac:dyDescent="0.25">
      <c r="A14395" s="71">
        <v>38979</v>
      </c>
      <c r="B14395" s="70" t="s">
        <v>13605</v>
      </c>
      <c r="C14395" s="71" t="s">
        <v>16</v>
      </c>
      <c r="D14395" s="72"/>
    </row>
    <row r="14396" spans="1:4" x14ac:dyDescent="0.25">
      <c r="A14396" s="71">
        <v>38980</v>
      </c>
      <c r="B14396" s="70" t="s">
        <v>13606</v>
      </c>
      <c r="C14396" s="71" t="s">
        <v>16</v>
      </c>
      <c r="D14396" s="72"/>
    </row>
    <row r="14397" spans="1:4" x14ac:dyDescent="0.25">
      <c r="A14397" s="71">
        <v>38981</v>
      </c>
      <c r="B14397" s="70" t="s">
        <v>13607</v>
      </c>
      <c r="C14397" s="71" t="s">
        <v>16</v>
      </c>
      <c r="D14397" s="72"/>
    </row>
    <row r="14398" spans="1:4" x14ac:dyDescent="0.25">
      <c r="A14398" s="71">
        <v>38982</v>
      </c>
      <c r="B14398" s="70" t="s">
        <v>13608</v>
      </c>
      <c r="C14398" s="71" t="s">
        <v>16</v>
      </c>
      <c r="D14398" s="72"/>
    </row>
    <row r="14399" spans="1:4" x14ac:dyDescent="0.25">
      <c r="A14399" s="71">
        <v>38983</v>
      </c>
      <c r="B14399" s="70" t="s">
        <v>13609</v>
      </c>
      <c r="C14399" s="71" t="s">
        <v>16</v>
      </c>
      <c r="D14399" s="72"/>
    </row>
    <row r="14400" spans="1:4" x14ac:dyDescent="0.25">
      <c r="A14400" s="71">
        <v>38984</v>
      </c>
      <c r="B14400" s="70" t="s">
        <v>13610</v>
      </c>
      <c r="C14400" s="71" t="s">
        <v>16</v>
      </c>
      <c r="D14400" s="72"/>
    </row>
    <row r="14401" spans="1:4" x14ac:dyDescent="0.25">
      <c r="A14401" s="71">
        <v>38985</v>
      </c>
      <c r="B14401" s="70" t="s">
        <v>13611</v>
      </c>
      <c r="C14401" s="71" t="s">
        <v>16</v>
      </c>
      <c r="D14401" s="72"/>
    </row>
    <row r="14402" spans="1:4" x14ac:dyDescent="0.25">
      <c r="A14402" s="71">
        <v>38032</v>
      </c>
      <c r="B14402" s="70" t="s">
        <v>13612</v>
      </c>
      <c r="C14402" s="71" t="s">
        <v>16</v>
      </c>
      <c r="D14402" s="72">
        <v>60.42</v>
      </c>
    </row>
    <row r="14403" spans="1:4" x14ac:dyDescent="0.25">
      <c r="A14403" s="71">
        <v>38033</v>
      </c>
      <c r="B14403" s="70" t="s">
        <v>13613</v>
      </c>
      <c r="C14403" s="71" t="s">
        <v>16</v>
      </c>
      <c r="D14403" s="72">
        <v>102.7</v>
      </c>
    </row>
    <row r="14404" spans="1:4" x14ac:dyDescent="0.25">
      <c r="A14404" s="71">
        <v>38034</v>
      </c>
      <c r="B14404" s="70" t="s">
        <v>13614</v>
      </c>
      <c r="C14404" s="71" t="s">
        <v>16</v>
      </c>
      <c r="D14404" s="72">
        <v>160.88</v>
      </c>
    </row>
    <row r="14405" spans="1:4" x14ac:dyDescent="0.25">
      <c r="A14405" s="71">
        <v>38035</v>
      </c>
      <c r="B14405" s="70" t="s">
        <v>13615</v>
      </c>
      <c r="C14405" s="71" t="s">
        <v>16</v>
      </c>
      <c r="D14405" s="72">
        <v>236.68</v>
      </c>
    </row>
    <row r="14406" spans="1:4" x14ac:dyDescent="0.25">
      <c r="A14406" s="71">
        <v>38036</v>
      </c>
      <c r="B14406" s="70" t="s">
        <v>13616</v>
      </c>
      <c r="C14406" s="71" t="s">
        <v>16</v>
      </c>
      <c r="D14406" s="72">
        <v>318.83</v>
      </c>
    </row>
    <row r="14407" spans="1:4" x14ac:dyDescent="0.25">
      <c r="A14407" s="71">
        <v>38037</v>
      </c>
      <c r="B14407" s="70" t="s">
        <v>13617</v>
      </c>
      <c r="C14407" s="71" t="s">
        <v>16</v>
      </c>
      <c r="D14407" s="72">
        <v>421.14</v>
      </c>
    </row>
    <row r="14408" spans="1:4" x14ac:dyDescent="0.25">
      <c r="A14408" s="71">
        <v>9850</v>
      </c>
      <c r="B14408" s="70" t="s">
        <v>13618</v>
      </c>
      <c r="C14408" s="71" t="s">
        <v>16</v>
      </c>
      <c r="D14408" s="72"/>
    </row>
    <row r="14409" spans="1:4" x14ac:dyDescent="0.25">
      <c r="A14409" s="71">
        <v>9853</v>
      </c>
      <c r="B14409" s="70" t="s">
        <v>13619</v>
      </c>
      <c r="C14409" s="71" t="s">
        <v>16</v>
      </c>
      <c r="D14409" s="72"/>
    </row>
    <row r="14410" spans="1:4" x14ac:dyDescent="0.25">
      <c r="A14410" s="71">
        <v>9854</v>
      </c>
      <c r="B14410" s="70" t="s">
        <v>13620</v>
      </c>
      <c r="C14410" s="71" t="s">
        <v>16</v>
      </c>
      <c r="D14410" s="72"/>
    </row>
    <row r="14411" spans="1:4" x14ac:dyDescent="0.25">
      <c r="A14411" s="71">
        <v>9851</v>
      </c>
      <c r="B14411" s="70" t="s">
        <v>13621</v>
      </c>
      <c r="C14411" s="71" t="s">
        <v>16</v>
      </c>
      <c r="D14411" s="72"/>
    </row>
    <row r="14412" spans="1:4" x14ac:dyDescent="0.25">
      <c r="A14412" s="71">
        <v>9825</v>
      </c>
      <c r="B14412" s="70" t="s">
        <v>13622</v>
      </c>
      <c r="C14412" s="71" t="s">
        <v>16</v>
      </c>
      <c r="D14412" s="72">
        <v>39.03</v>
      </c>
    </row>
    <row r="14413" spans="1:4" x14ac:dyDescent="0.25">
      <c r="A14413" s="71">
        <v>9828</v>
      </c>
      <c r="B14413" s="70" t="s">
        <v>13623</v>
      </c>
      <c r="C14413" s="71" t="s">
        <v>16</v>
      </c>
      <c r="D14413" s="72">
        <v>105.05</v>
      </c>
    </row>
    <row r="14414" spans="1:4" x14ac:dyDescent="0.25">
      <c r="A14414" s="71">
        <v>9829</v>
      </c>
      <c r="B14414" s="70" t="s">
        <v>13624</v>
      </c>
      <c r="C14414" s="71" t="s">
        <v>16</v>
      </c>
      <c r="D14414" s="72">
        <v>178.03</v>
      </c>
    </row>
    <row r="14415" spans="1:4" x14ac:dyDescent="0.25">
      <c r="A14415" s="71">
        <v>9826</v>
      </c>
      <c r="B14415" s="70" t="s">
        <v>13625</v>
      </c>
      <c r="C14415" s="71" t="s">
        <v>16</v>
      </c>
      <c r="D14415" s="72">
        <v>271.02</v>
      </c>
    </row>
    <row r="14416" spans="1:4" x14ac:dyDescent="0.25">
      <c r="A14416" s="71">
        <v>9827</v>
      </c>
      <c r="B14416" s="70" t="s">
        <v>13626</v>
      </c>
      <c r="C14416" s="71" t="s">
        <v>16</v>
      </c>
      <c r="D14416" s="72">
        <v>384.86</v>
      </c>
    </row>
    <row r="14417" spans="1:4" x14ac:dyDescent="0.25">
      <c r="A14417" s="71">
        <v>36374</v>
      </c>
      <c r="B14417" s="70" t="s">
        <v>13627</v>
      </c>
      <c r="C14417" s="71" t="s">
        <v>16</v>
      </c>
      <c r="D14417" s="72">
        <v>46.78</v>
      </c>
    </row>
    <row r="14418" spans="1:4" x14ac:dyDescent="0.25">
      <c r="A14418" s="71">
        <v>36084</v>
      </c>
      <c r="B14418" s="70" t="s">
        <v>13628</v>
      </c>
      <c r="C14418" s="71" t="s">
        <v>16</v>
      </c>
      <c r="D14418" s="72">
        <v>13.86</v>
      </c>
    </row>
    <row r="14419" spans="1:4" x14ac:dyDescent="0.25">
      <c r="A14419" s="71">
        <v>36373</v>
      </c>
      <c r="B14419" s="70" t="s">
        <v>13629</v>
      </c>
      <c r="C14419" s="71" t="s">
        <v>16</v>
      </c>
      <c r="D14419" s="72">
        <v>28.78</v>
      </c>
    </row>
    <row r="14420" spans="1:4" x14ac:dyDescent="0.25">
      <c r="A14420" s="71">
        <v>36377</v>
      </c>
      <c r="B14420" s="70" t="s">
        <v>13630</v>
      </c>
      <c r="C14420" s="71" t="s">
        <v>16</v>
      </c>
      <c r="D14420" s="72">
        <v>56.12</v>
      </c>
    </row>
    <row r="14421" spans="1:4" x14ac:dyDescent="0.25">
      <c r="A14421" s="71">
        <v>36375</v>
      </c>
      <c r="B14421" s="70" t="s">
        <v>13631</v>
      </c>
      <c r="C14421" s="71" t="s">
        <v>16</v>
      </c>
      <c r="D14421" s="72">
        <v>17.100000000000001</v>
      </c>
    </row>
    <row r="14422" spans="1:4" x14ac:dyDescent="0.25">
      <c r="A14422" s="71">
        <v>36376</v>
      </c>
      <c r="B14422" s="70" t="s">
        <v>13632</v>
      </c>
      <c r="C14422" s="71" t="s">
        <v>16</v>
      </c>
      <c r="D14422" s="72">
        <v>33.590000000000003</v>
      </c>
    </row>
    <row r="14423" spans="1:4" x14ac:dyDescent="0.25">
      <c r="A14423" s="71">
        <v>36380</v>
      </c>
      <c r="B14423" s="70" t="s">
        <v>13633</v>
      </c>
      <c r="C14423" s="71" t="s">
        <v>16</v>
      </c>
      <c r="D14423" s="72">
        <v>70.17</v>
      </c>
    </row>
    <row r="14424" spans="1:4" x14ac:dyDescent="0.25">
      <c r="A14424" s="71">
        <v>36378</v>
      </c>
      <c r="B14424" s="70" t="s">
        <v>13634</v>
      </c>
      <c r="C14424" s="71" t="s">
        <v>16</v>
      </c>
      <c r="D14424" s="72">
        <v>21.02</v>
      </c>
    </row>
    <row r="14425" spans="1:4" x14ac:dyDescent="0.25">
      <c r="A14425" s="71">
        <v>36379</v>
      </c>
      <c r="B14425" s="70" t="s">
        <v>13635</v>
      </c>
      <c r="C14425" s="71" t="s">
        <v>16</v>
      </c>
      <c r="D14425" s="72">
        <v>42.39</v>
      </c>
    </row>
    <row r="14426" spans="1:4" x14ac:dyDescent="0.25">
      <c r="A14426" s="71">
        <v>9859</v>
      </c>
      <c r="B14426" s="70" t="s">
        <v>13636</v>
      </c>
      <c r="C14426" s="71" t="s">
        <v>16</v>
      </c>
      <c r="D14426" s="72">
        <v>10.01</v>
      </c>
    </row>
    <row r="14427" spans="1:4" x14ac:dyDescent="0.25">
      <c r="A14427" s="71">
        <v>9836</v>
      </c>
      <c r="B14427" s="70" t="s">
        <v>13637</v>
      </c>
      <c r="C14427" s="71" t="s">
        <v>16</v>
      </c>
      <c r="D14427" s="72">
        <v>15.29</v>
      </c>
    </row>
    <row r="14428" spans="1:4" x14ac:dyDescent="0.25">
      <c r="A14428" s="71">
        <v>20065</v>
      </c>
      <c r="B14428" s="70" t="s">
        <v>140</v>
      </c>
      <c r="C14428" s="71" t="s">
        <v>16</v>
      </c>
      <c r="D14428" s="72">
        <v>39.97</v>
      </c>
    </row>
    <row r="14429" spans="1:4" x14ac:dyDescent="0.25">
      <c r="A14429" s="71">
        <v>9835</v>
      </c>
      <c r="B14429" s="70" t="s">
        <v>13638</v>
      </c>
      <c r="C14429" s="71" t="s">
        <v>16</v>
      </c>
      <c r="D14429" s="72">
        <v>6.68</v>
      </c>
    </row>
    <row r="14430" spans="1:4" x14ac:dyDescent="0.25">
      <c r="A14430" s="71">
        <v>9838</v>
      </c>
      <c r="B14430" s="70" t="s">
        <v>13639</v>
      </c>
      <c r="C14430" s="71" t="s">
        <v>16</v>
      </c>
      <c r="D14430" s="72">
        <v>11.03</v>
      </c>
    </row>
    <row r="14431" spans="1:4" x14ac:dyDescent="0.25">
      <c r="A14431" s="71">
        <v>9837</v>
      </c>
      <c r="B14431" s="70" t="s">
        <v>13640</v>
      </c>
      <c r="C14431" s="71" t="s">
        <v>16</v>
      </c>
      <c r="D14431" s="72">
        <v>14.47</v>
      </c>
    </row>
    <row r="14432" spans="1:4" x14ac:dyDescent="0.25">
      <c r="A14432" s="71">
        <v>44315</v>
      </c>
      <c r="B14432" s="70" t="s">
        <v>13641</v>
      </c>
      <c r="C14432" s="71" t="s">
        <v>16</v>
      </c>
      <c r="D14432" s="72">
        <v>59.86</v>
      </c>
    </row>
    <row r="14433" spans="1:4" x14ac:dyDescent="0.25">
      <c r="A14433" s="71">
        <v>9862</v>
      </c>
      <c r="B14433" s="70" t="s">
        <v>13642</v>
      </c>
      <c r="C14433" s="71" t="s">
        <v>16</v>
      </c>
      <c r="D14433" s="72">
        <v>30.86</v>
      </c>
    </row>
    <row r="14434" spans="1:4" x14ac:dyDescent="0.25">
      <c r="A14434" s="71">
        <v>9861</v>
      </c>
      <c r="B14434" s="70" t="s">
        <v>13643</v>
      </c>
      <c r="C14434" s="71" t="s">
        <v>16</v>
      </c>
      <c r="D14434" s="72">
        <v>24.23</v>
      </c>
    </row>
    <row r="14435" spans="1:4" x14ac:dyDescent="0.25">
      <c r="A14435" s="71">
        <v>9866</v>
      </c>
      <c r="B14435" s="70" t="s">
        <v>13644</v>
      </c>
      <c r="C14435" s="71" t="s">
        <v>16</v>
      </c>
      <c r="D14435" s="72">
        <v>20.91</v>
      </c>
    </row>
    <row r="14436" spans="1:4" x14ac:dyDescent="0.25">
      <c r="A14436" s="71">
        <v>9856</v>
      </c>
      <c r="B14436" s="70" t="s">
        <v>13645</v>
      </c>
      <c r="C14436" s="71" t="s">
        <v>16</v>
      </c>
      <c r="D14436" s="72">
        <v>7.81</v>
      </c>
    </row>
    <row r="14437" spans="1:4" x14ac:dyDescent="0.25">
      <c r="A14437" s="71">
        <v>9863</v>
      </c>
      <c r="B14437" s="70" t="s">
        <v>13646</v>
      </c>
      <c r="C14437" s="71" t="s">
        <v>16</v>
      </c>
      <c r="D14437" s="72">
        <v>60.5</v>
      </c>
    </row>
    <row r="14438" spans="1:4" x14ac:dyDescent="0.25">
      <c r="A14438" s="71">
        <v>9860</v>
      </c>
      <c r="B14438" s="70" t="s">
        <v>13647</v>
      </c>
      <c r="C14438" s="71" t="s">
        <v>16</v>
      </c>
      <c r="D14438" s="72">
        <v>44.16</v>
      </c>
    </row>
    <row r="14439" spans="1:4" x14ac:dyDescent="0.25">
      <c r="A14439" s="71">
        <v>9841</v>
      </c>
      <c r="B14439" s="70" t="s">
        <v>13648</v>
      </c>
      <c r="C14439" s="71" t="s">
        <v>16</v>
      </c>
      <c r="D14439" s="72">
        <v>28.79</v>
      </c>
    </row>
    <row r="14440" spans="1:4" x14ac:dyDescent="0.25">
      <c r="A14440" s="71">
        <v>9840</v>
      </c>
      <c r="B14440" s="70" t="s">
        <v>13649</v>
      </c>
      <c r="C14440" s="71" t="s">
        <v>16</v>
      </c>
      <c r="D14440" s="72">
        <v>60.82</v>
      </c>
    </row>
    <row r="14441" spans="1:4" x14ac:dyDescent="0.25">
      <c r="A14441" s="71">
        <v>20067</v>
      </c>
      <c r="B14441" s="70" t="s">
        <v>13650</v>
      </c>
      <c r="C14441" s="71" t="s">
        <v>16</v>
      </c>
      <c r="D14441" s="72">
        <v>9.34</v>
      </c>
    </row>
    <row r="14442" spans="1:4" x14ac:dyDescent="0.25">
      <c r="A14442" s="71">
        <v>20068</v>
      </c>
      <c r="B14442" s="70" t="s">
        <v>13651</v>
      </c>
      <c r="C14442" s="71" t="s">
        <v>16</v>
      </c>
      <c r="D14442" s="72">
        <v>13.15</v>
      </c>
    </row>
    <row r="14443" spans="1:4" x14ac:dyDescent="0.25">
      <c r="A14443" s="71">
        <v>9839</v>
      </c>
      <c r="B14443" s="70" t="s">
        <v>13652</v>
      </c>
      <c r="C14443" s="71" t="s">
        <v>16</v>
      </c>
      <c r="D14443" s="72">
        <v>23.85</v>
      </c>
    </row>
    <row r="14444" spans="1:4" x14ac:dyDescent="0.25">
      <c r="A14444" s="71">
        <v>9870</v>
      </c>
      <c r="B14444" s="70" t="s">
        <v>13653</v>
      </c>
      <c r="C14444" s="71" t="s">
        <v>16</v>
      </c>
      <c r="D14444" s="72">
        <v>90.23</v>
      </c>
    </row>
    <row r="14445" spans="1:4" x14ac:dyDescent="0.25">
      <c r="A14445" s="71">
        <v>9867</v>
      </c>
      <c r="B14445" s="70" t="s">
        <v>13654</v>
      </c>
      <c r="C14445" s="71" t="s">
        <v>16</v>
      </c>
      <c r="D14445" s="72">
        <v>3.62</v>
      </c>
    </row>
    <row r="14446" spans="1:4" x14ac:dyDescent="0.25">
      <c r="A14446" s="71">
        <v>9868</v>
      </c>
      <c r="B14446" s="70" t="s">
        <v>13655</v>
      </c>
      <c r="C14446" s="71" t="s">
        <v>16</v>
      </c>
      <c r="D14446" s="72">
        <v>4.09</v>
      </c>
    </row>
    <row r="14447" spans="1:4" x14ac:dyDescent="0.25">
      <c r="A14447" s="71">
        <v>9869</v>
      </c>
      <c r="B14447" s="70" t="s">
        <v>13656</v>
      </c>
      <c r="C14447" s="71" t="s">
        <v>16</v>
      </c>
      <c r="D14447" s="72">
        <v>8.83</v>
      </c>
    </row>
    <row r="14448" spans="1:4" x14ac:dyDescent="0.25">
      <c r="A14448" s="71">
        <v>9874</v>
      </c>
      <c r="B14448" s="70" t="s">
        <v>13657</v>
      </c>
      <c r="C14448" s="71" t="s">
        <v>16</v>
      </c>
      <c r="D14448" s="72">
        <v>13.86</v>
      </c>
    </row>
    <row r="14449" spans="1:4" x14ac:dyDescent="0.25">
      <c r="A14449" s="71">
        <v>9875</v>
      </c>
      <c r="B14449" s="70" t="s">
        <v>13658</v>
      </c>
      <c r="C14449" s="71" t="s">
        <v>16</v>
      </c>
      <c r="D14449" s="72">
        <v>15.2</v>
      </c>
    </row>
    <row r="14450" spans="1:4" x14ac:dyDescent="0.25">
      <c r="A14450" s="71">
        <v>9873</v>
      </c>
      <c r="B14450" s="70" t="s">
        <v>13659</v>
      </c>
      <c r="C14450" s="71" t="s">
        <v>16</v>
      </c>
      <c r="D14450" s="72">
        <v>25.01</v>
      </c>
    </row>
    <row r="14451" spans="1:4" x14ac:dyDescent="0.25">
      <c r="A14451" s="71">
        <v>9871</v>
      </c>
      <c r="B14451" s="70" t="s">
        <v>13660</v>
      </c>
      <c r="C14451" s="71" t="s">
        <v>16</v>
      </c>
      <c r="D14451" s="72">
        <v>41.44</v>
      </c>
    </row>
    <row r="14452" spans="1:4" x14ac:dyDescent="0.25">
      <c r="A14452" s="71">
        <v>9872</v>
      </c>
      <c r="B14452" s="70" t="s">
        <v>13661</v>
      </c>
      <c r="C14452" s="71" t="s">
        <v>16</v>
      </c>
      <c r="D14452" s="72">
        <v>57.66</v>
      </c>
    </row>
    <row r="14453" spans="1:4" x14ac:dyDescent="0.25">
      <c r="A14453" s="71">
        <v>12425</v>
      </c>
      <c r="B14453" s="70" t="s">
        <v>13662</v>
      </c>
      <c r="C14453" s="71" t="s">
        <v>14</v>
      </c>
      <c r="D14453" s="72">
        <v>65.290000000000006</v>
      </c>
    </row>
    <row r="14454" spans="1:4" x14ac:dyDescent="0.25">
      <c r="A14454" s="71">
        <v>12426</v>
      </c>
      <c r="B14454" s="70" t="s">
        <v>13663</v>
      </c>
      <c r="C14454" s="71" t="s">
        <v>14</v>
      </c>
      <c r="D14454" s="72">
        <v>47.52</v>
      </c>
    </row>
    <row r="14455" spans="1:4" x14ac:dyDescent="0.25">
      <c r="A14455" s="71">
        <v>12427</v>
      </c>
      <c r="B14455" s="70" t="s">
        <v>13664</v>
      </c>
      <c r="C14455" s="71" t="s">
        <v>14</v>
      </c>
      <c r="D14455" s="72">
        <v>270.99</v>
      </c>
    </row>
    <row r="14456" spans="1:4" x14ac:dyDescent="0.25">
      <c r="A14456" s="71">
        <v>12428</v>
      </c>
      <c r="B14456" s="70" t="s">
        <v>13665</v>
      </c>
      <c r="C14456" s="71" t="s">
        <v>14</v>
      </c>
      <c r="D14456" s="72">
        <v>173.94</v>
      </c>
    </row>
    <row r="14457" spans="1:4" x14ac:dyDescent="0.25">
      <c r="A14457" s="71">
        <v>12429</v>
      </c>
      <c r="B14457" s="70" t="s">
        <v>13666</v>
      </c>
      <c r="C14457" s="71" t="s">
        <v>14</v>
      </c>
      <c r="D14457" s="72">
        <v>438.2</v>
      </c>
    </row>
    <row r="14458" spans="1:4" x14ac:dyDescent="0.25">
      <c r="A14458" s="71">
        <v>12430</v>
      </c>
      <c r="B14458" s="70" t="s">
        <v>13667</v>
      </c>
      <c r="C14458" s="71" t="s">
        <v>14</v>
      </c>
      <c r="D14458" s="72">
        <v>58.26</v>
      </c>
    </row>
    <row r="14459" spans="1:4" x14ac:dyDescent="0.25">
      <c r="A14459" s="71">
        <v>12431</v>
      </c>
      <c r="B14459" s="70" t="s">
        <v>13668</v>
      </c>
      <c r="C14459" s="71" t="s">
        <v>14</v>
      </c>
      <c r="D14459" s="72">
        <v>745.74</v>
      </c>
    </row>
    <row r="14460" spans="1:4" x14ac:dyDescent="0.25">
      <c r="A14460" s="71">
        <v>12432</v>
      </c>
      <c r="B14460" s="70" t="s">
        <v>13669</v>
      </c>
      <c r="C14460" s="71" t="s">
        <v>14</v>
      </c>
      <c r="D14460" s="72">
        <v>153.38</v>
      </c>
    </row>
    <row r="14461" spans="1:4" x14ac:dyDescent="0.25">
      <c r="A14461" s="71">
        <v>12433</v>
      </c>
      <c r="B14461" s="70" t="s">
        <v>13670</v>
      </c>
      <c r="C14461" s="71" t="s">
        <v>14</v>
      </c>
      <c r="D14461" s="72">
        <v>97.64</v>
      </c>
    </row>
    <row r="14462" spans="1:4" x14ac:dyDescent="0.25">
      <c r="A14462" s="71">
        <v>12434</v>
      </c>
      <c r="B14462" s="70" t="s">
        <v>13671</v>
      </c>
      <c r="C14462" s="71" t="s">
        <v>14</v>
      </c>
      <c r="D14462" s="72">
        <v>49.98</v>
      </c>
    </row>
    <row r="14463" spans="1:4" x14ac:dyDescent="0.25">
      <c r="A14463" s="71">
        <v>12435</v>
      </c>
      <c r="B14463" s="70" t="s">
        <v>13672</v>
      </c>
      <c r="C14463" s="71" t="s">
        <v>14</v>
      </c>
      <c r="D14463" s="72">
        <v>302.17</v>
      </c>
    </row>
    <row r="14464" spans="1:4" x14ac:dyDescent="0.25">
      <c r="A14464" s="71">
        <v>12437</v>
      </c>
      <c r="B14464" s="70" t="s">
        <v>13673</v>
      </c>
      <c r="C14464" s="71" t="s">
        <v>14</v>
      </c>
      <c r="D14464" s="72">
        <v>244.04</v>
      </c>
    </row>
    <row r="14465" spans="1:4" x14ac:dyDescent="0.25">
      <c r="A14465" s="71">
        <v>12438</v>
      </c>
      <c r="B14465" s="70" t="s">
        <v>13674</v>
      </c>
      <c r="C14465" s="71" t="s">
        <v>14</v>
      </c>
      <c r="D14465" s="72">
        <v>441.64</v>
      </c>
    </row>
    <row r="14466" spans="1:4" x14ac:dyDescent="0.25">
      <c r="A14466" s="71">
        <v>12439</v>
      </c>
      <c r="B14466" s="70" t="s">
        <v>13675</v>
      </c>
      <c r="C14466" s="71" t="s">
        <v>14</v>
      </c>
      <c r="D14466" s="72">
        <v>78.33</v>
      </c>
    </row>
    <row r="14467" spans="1:4" x14ac:dyDescent="0.25">
      <c r="A14467" s="71">
        <v>12436</v>
      </c>
      <c r="B14467" s="70" t="s">
        <v>13676</v>
      </c>
      <c r="C14467" s="71" t="s">
        <v>14</v>
      </c>
      <c r="D14467" s="72">
        <v>557.89</v>
      </c>
    </row>
    <row r="14468" spans="1:4" x14ac:dyDescent="0.25">
      <c r="A14468" s="71">
        <v>36357</v>
      </c>
      <c r="B14468" s="70" t="s">
        <v>13677</v>
      </c>
      <c r="C14468" s="71" t="s">
        <v>14</v>
      </c>
      <c r="D14468" s="72"/>
    </row>
    <row r="14469" spans="1:4" x14ac:dyDescent="0.25">
      <c r="A14469" s="71">
        <v>12424</v>
      </c>
      <c r="B14469" s="70" t="s">
        <v>13678</v>
      </c>
      <c r="C14469" s="71" t="s">
        <v>14</v>
      </c>
      <c r="D14469" s="72">
        <v>100.53</v>
      </c>
    </row>
    <row r="14470" spans="1:4" x14ac:dyDescent="0.25">
      <c r="A14470" s="71">
        <v>12440</v>
      </c>
      <c r="B14470" s="70" t="s">
        <v>13679</v>
      </c>
      <c r="C14470" s="71" t="s">
        <v>14</v>
      </c>
      <c r="D14470" s="72">
        <v>97.17</v>
      </c>
    </row>
    <row r="14471" spans="1:4" x14ac:dyDescent="0.25">
      <c r="A14471" s="71">
        <v>9884</v>
      </c>
      <c r="B14471" s="70" t="s">
        <v>13680</v>
      </c>
      <c r="C14471" s="71" t="s">
        <v>14</v>
      </c>
      <c r="D14471" s="72">
        <v>72.48</v>
      </c>
    </row>
    <row r="14472" spans="1:4" x14ac:dyDescent="0.25">
      <c r="A14472" s="71">
        <v>9888</v>
      </c>
      <c r="B14472" s="70" t="s">
        <v>13681</v>
      </c>
      <c r="C14472" s="71" t="s">
        <v>14</v>
      </c>
      <c r="D14472" s="72">
        <v>58.23</v>
      </c>
    </row>
    <row r="14473" spans="1:4" x14ac:dyDescent="0.25">
      <c r="A14473" s="71">
        <v>9886</v>
      </c>
      <c r="B14473" s="70" t="s">
        <v>13682</v>
      </c>
      <c r="C14473" s="71" t="s">
        <v>14</v>
      </c>
      <c r="D14473" s="72">
        <v>34.81</v>
      </c>
    </row>
    <row r="14474" spans="1:4" x14ac:dyDescent="0.25">
      <c r="A14474" s="71">
        <v>9883</v>
      </c>
      <c r="B14474" s="70" t="s">
        <v>13683</v>
      </c>
      <c r="C14474" s="71" t="s">
        <v>14</v>
      </c>
      <c r="D14474" s="72">
        <v>25.41</v>
      </c>
    </row>
    <row r="14475" spans="1:4" x14ac:dyDescent="0.25">
      <c r="A14475" s="71">
        <v>9889</v>
      </c>
      <c r="B14475" s="70" t="s">
        <v>13684</v>
      </c>
      <c r="C14475" s="71" t="s">
        <v>14</v>
      </c>
      <c r="D14475" s="72">
        <v>176.33</v>
      </c>
    </row>
    <row r="14476" spans="1:4" x14ac:dyDescent="0.25">
      <c r="A14476" s="71">
        <v>9887</v>
      </c>
      <c r="B14476" s="70" t="s">
        <v>13685</v>
      </c>
      <c r="C14476" s="71" t="s">
        <v>14</v>
      </c>
      <c r="D14476" s="72">
        <v>106.58</v>
      </c>
    </row>
    <row r="14477" spans="1:4" x14ac:dyDescent="0.25">
      <c r="A14477" s="71">
        <v>9890</v>
      </c>
      <c r="B14477" s="70" t="s">
        <v>13686</v>
      </c>
      <c r="C14477" s="71" t="s">
        <v>14</v>
      </c>
      <c r="D14477" s="72">
        <v>273.18</v>
      </c>
    </row>
    <row r="14478" spans="1:4" x14ac:dyDescent="0.25">
      <c r="A14478" s="71">
        <v>9885</v>
      </c>
      <c r="B14478" s="70" t="s">
        <v>13687</v>
      </c>
      <c r="C14478" s="71" t="s">
        <v>14</v>
      </c>
      <c r="D14478" s="72">
        <v>33.65</v>
      </c>
    </row>
    <row r="14479" spans="1:4" x14ac:dyDescent="0.25">
      <c r="A14479" s="71">
        <v>9891</v>
      </c>
      <c r="B14479" s="70" t="s">
        <v>13688</v>
      </c>
      <c r="C14479" s="71" t="s">
        <v>14</v>
      </c>
      <c r="D14479" s="72">
        <v>383.5</v>
      </c>
    </row>
    <row r="14480" spans="1:4" x14ac:dyDescent="0.25">
      <c r="A14480" s="71">
        <v>36316</v>
      </c>
      <c r="B14480" s="70" t="s">
        <v>13689</v>
      </c>
      <c r="C14480" s="71" t="s">
        <v>14</v>
      </c>
      <c r="D14480" s="72"/>
    </row>
    <row r="14481" spans="1:4" x14ac:dyDescent="0.25">
      <c r="A14481" s="71">
        <v>36313</v>
      </c>
      <c r="B14481" s="70" t="s">
        <v>13690</v>
      </c>
      <c r="C14481" s="71" t="s">
        <v>14</v>
      </c>
      <c r="D14481" s="72"/>
    </row>
    <row r="14482" spans="1:4" x14ac:dyDescent="0.25">
      <c r="A14482" s="71">
        <v>64</v>
      </c>
      <c r="B14482" s="70" t="s">
        <v>13691</v>
      </c>
      <c r="C14482" s="71" t="s">
        <v>14</v>
      </c>
      <c r="D14482" s="72"/>
    </row>
    <row r="14483" spans="1:4" x14ac:dyDescent="0.25">
      <c r="A14483" s="71">
        <v>37423</v>
      </c>
      <c r="B14483" s="70" t="s">
        <v>13692</v>
      </c>
      <c r="C14483" s="71" t="s">
        <v>14</v>
      </c>
      <c r="D14483" s="72"/>
    </row>
    <row r="14484" spans="1:4" x14ac:dyDescent="0.25">
      <c r="A14484" s="71">
        <v>9892</v>
      </c>
      <c r="B14484" s="70" t="s">
        <v>13693</v>
      </c>
      <c r="C14484" s="71" t="s">
        <v>14</v>
      </c>
      <c r="D14484" s="72">
        <v>6.64</v>
      </c>
    </row>
    <row r="14485" spans="1:4" x14ac:dyDescent="0.25">
      <c r="A14485" s="71">
        <v>9901</v>
      </c>
      <c r="B14485" s="70" t="s">
        <v>13694</v>
      </c>
      <c r="C14485" s="71" t="s">
        <v>14</v>
      </c>
      <c r="D14485" s="72">
        <v>32.11</v>
      </c>
    </row>
    <row r="14486" spans="1:4" x14ac:dyDescent="0.25">
      <c r="A14486" s="71">
        <v>9900</v>
      </c>
      <c r="B14486" s="70" t="s">
        <v>13695</v>
      </c>
      <c r="C14486" s="71" t="s">
        <v>14</v>
      </c>
      <c r="D14486" s="72">
        <v>18.61</v>
      </c>
    </row>
    <row r="14487" spans="1:4" x14ac:dyDescent="0.25">
      <c r="A14487" s="71">
        <v>9899</v>
      </c>
      <c r="B14487" s="70" t="s">
        <v>13696</v>
      </c>
      <c r="C14487" s="71" t="s">
        <v>14</v>
      </c>
      <c r="D14487" s="72">
        <v>8.34</v>
      </c>
    </row>
    <row r="14488" spans="1:4" x14ac:dyDescent="0.25">
      <c r="A14488" s="71">
        <v>9908</v>
      </c>
      <c r="B14488" s="70" t="s">
        <v>13697</v>
      </c>
      <c r="C14488" s="71" t="s">
        <v>14</v>
      </c>
      <c r="D14488" s="72">
        <v>375.11</v>
      </c>
    </row>
    <row r="14489" spans="1:4" x14ac:dyDescent="0.25">
      <c r="A14489" s="71">
        <v>9905</v>
      </c>
      <c r="B14489" s="70" t="s">
        <v>13698</v>
      </c>
      <c r="C14489" s="71" t="s">
        <v>14</v>
      </c>
      <c r="D14489" s="72">
        <v>6.53</v>
      </c>
    </row>
    <row r="14490" spans="1:4" x14ac:dyDescent="0.25">
      <c r="A14490" s="71">
        <v>9906</v>
      </c>
      <c r="B14490" s="70" t="s">
        <v>13699</v>
      </c>
      <c r="C14490" s="71" t="s">
        <v>14</v>
      </c>
      <c r="D14490" s="72">
        <v>7.87</v>
      </c>
    </row>
    <row r="14491" spans="1:4" x14ac:dyDescent="0.25">
      <c r="A14491" s="71">
        <v>9895</v>
      </c>
      <c r="B14491" s="70" t="s">
        <v>13700</v>
      </c>
      <c r="C14491" s="71" t="s">
        <v>14</v>
      </c>
      <c r="D14491" s="72">
        <v>13.25</v>
      </c>
    </row>
    <row r="14492" spans="1:4" x14ac:dyDescent="0.25">
      <c r="A14492" s="71">
        <v>9894</v>
      </c>
      <c r="B14492" s="70" t="s">
        <v>13701</v>
      </c>
      <c r="C14492" s="71" t="s">
        <v>14</v>
      </c>
      <c r="D14492" s="72">
        <v>25.49</v>
      </c>
    </row>
    <row r="14493" spans="1:4" x14ac:dyDescent="0.25">
      <c r="A14493" s="71">
        <v>9897</v>
      </c>
      <c r="B14493" s="70" t="s">
        <v>13702</v>
      </c>
      <c r="C14493" s="71" t="s">
        <v>14</v>
      </c>
      <c r="D14493" s="72">
        <v>27.21</v>
      </c>
    </row>
    <row r="14494" spans="1:4" x14ac:dyDescent="0.25">
      <c r="A14494" s="71">
        <v>9910</v>
      </c>
      <c r="B14494" s="70" t="s">
        <v>13703</v>
      </c>
      <c r="C14494" s="71" t="s">
        <v>14</v>
      </c>
      <c r="D14494" s="72">
        <v>70.8</v>
      </c>
    </row>
    <row r="14495" spans="1:4" x14ac:dyDescent="0.25">
      <c r="A14495" s="71">
        <v>9909</v>
      </c>
      <c r="B14495" s="70" t="s">
        <v>13704</v>
      </c>
      <c r="C14495" s="71" t="s">
        <v>14</v>
      </c>
      <c r="D14495" s="72">
        <v>144.19999999999999</v>
      </c>
    </row>
    <row r="14496" spans="1:4" x14ac:dyDescent="0.25">
      <c r="A14496" s="71">
        <v>9907</v>
      </c>
      <c r="B14496" s="70" t="s">
        <v>13705</v>
      </c>
      <c r="C14496" s="71" t="s">
        <v>14</v>
      </c>
      <c r="D14496" s="72">
        <v>170.26</v>
      </c>
    </row>
    <row r="14497" spans="1:4" x14ac:dyDescent="0.25">
      <c r="A14497" s="71">
        <v>20973</v>
      </c>
      <c r="B14497" s="70" t="s">
        <v>13706</v>
      </c>
      <c r="C14497" s="71" t="s">
        <v>14</v>
      </c>
      <c r="D14497" s="72">
        <v>113.29</v>
      </c>
    </row>
    <row r="14498" spans="1:4" x14ac:dyDescent="0.25">
      <c r="A14498" s="71">
        <v>20974</v>
      </c>
      <c r="B14498" s="70" t="s">
        <v>13707</v>
      </c>
      <c r="C14498" s="71" t="s">
        <v>14</v>
      </c>
      <c r="D14498" s="72">
        <v>162.09</v>
      </c>
    </row>
    <row r="14499" spans="1:4" x14ac:dyDescent="0.25">
      <c r="A14499" s="71">
        <v>37989</v>
      </c>
      <c r="B14499" s="70" t="s">
        <v>13708</v>
      </c>
      <c r="C14499" s="71" t="s">
        <v>14</v>
      </c>
      <c r="D14499" s="72">
        <v>17.02</v>
      </c>
    </row>
    <row r="14500" spans="1:4" x14ac:dyDescent="0.25">
      <c r="A14500" s="71">
        <v>37990</v>
      </c>
      <c r="B14500" s="70" t="s">
        <v>13709</v>
      </c>
      <c r="C14500" s="71" t="s">
        <v>14</v>
      </c>
      <c r="D14500" s="72">
        <v>18.77</v>
      </c>
    </row>
    <row r="14501" spans="1:4" x14ac:dyDescent="0.25">
      <c r="A14501" s="71">
        <v>37991</v>
      </c>
      <c r="B14501" s="70" t="s">
        <v>13710</v>
      </c>
      <c r="C14501" s="71" t="s">
        <v>14</v>
      </c>
      <c r="D14501" s="72">
        <v>24.99</v>
      </c>
    </row>
    <row r="14502" spans="1:4" x14ac:dyDescent="0.25">
      <c r="A14502" s="71">
        <v>37992</v>
      </c>
      <c r="B14502" s="70" t="s">
        <v>13711</v>
      </c>
      <c r="C14502" s="71" t="s">
        <v>14</v>
      </c>
      <c r="D14502" s="72">
        <v>38.770000000000003</v>
      </c>
    </row>
    <row r="14503" spans="1:4" x14ac:dyDescent="0.25">
      <c r="A14503" s="71">
        <v>37993</v>
      </c>
      <c r="B14503" s="70" t="s">
        <v>13712</v>
      </c>
      <c r="C14503" s="71" t="s">
        <v>14</v>
      </c>
      <c r="D14503" s="72">
        <v>58.82</v>
      </c>
    </row>
    <row r="14504" spans="1:4" x14ac:dyDescent="0.25">
      <c r="A14504" s="71">
        <v>37994</v>
      </c>
      <c r="B14504" s="70" t="s">
        <v>13713</v>
      </c>
      <c r="C14504" s="71" t="s">
        <v>14</v>
      </c>
      <c r="D14504" s="72">
        <v>140.07</v>
      </c>
    </row>
    <row r="14505" spans="1:4" x14ac:dyDescent="0.25">
      <c r="A14505" s="71">
        <v>37995</v>
      </c>
      <c r="B14505" s="70" t="s">
        <v>13714</v>
      </c>
      <c r="C14505" s="71" t="s">
        <v>14</v>
      </c>
      <c r="D14505" s="72">
        <v>182.58</v>
      </c>
    </row>
    <row r="14506" spans="1:4" x14ac:dyDescent="0.25">
      <c r="A14506" s="71">
        <v>37996</v>
      </c>
      <c r="B14506" s="70" t="s">
        <v>13715</v>
      </c>
      <c r="C14506" s="71" t="s">
        <v>14</v>
      </c>
      <c r="D14506" s="72">
        <v>278.01</v>
      </c>
    </row>
    <row r="14507" spans="1:4" x14ac:dyDescent="0.25">
      <c r="A14507" s="71">
        <v>45267</v>
      </c>
      <c r="B14507" s="70" t="s">
        <v>19744</v>
      </c>
      <c r="C14507" s="71" t="s">
        <v>14</v>
      </c>
      <c r="D14507" s="72">
        <v>197.53</v>
      </c>
    </row>
    <row r="14508" spans="1:4" x14ac:dyDescent="0.25">
      <c r="A14508" s="71">
        <v>13883</v>
      </c>
      <c r="B14508" s="70" t="s">
        <v>13716</v>
      </c>
      <c r="C14508" s="71" t="s">
        <v>14</v>
      </c>
      <c r="D14508" s="72"/>
    </row>
    <row r="14509" spans="1:4" x14ac:dyDescent="0.25">
      <c r="A14509" s="71">
        <v>38604</v>
      </c>
      <c r="B14509" s="70" t="s">
        <v>13717</v>
      </c>
      <c r="C14509" s="71" t="s">
        <v>14</v>
      </c>
      <c r="D14509" s="72"/>
    </row>
    <row r="14510" spans="1:4" x14ac:dyDescent="0.25">
      <c r="A14510" s="71">
        <v>10601</v>
      </c>
      <c r="B14510" s="70" t="s">
        <v>13718</v>
      </c>
      <c r="C14510" s="71" t="s">
        <v>14</v>
      </c>
      <c r="D14510" s="72"/>
    </row>
    <row r="14511" spans="1:4" x14ac:dyDescent="0.25">
      <c r="A14511" s="71">
        <v>44469</v>
      </c>
      <c r="B14511" s="70" t="s">
        <v>19745</v>
      </c>
      <c r="C14511" s="71" t="s">
        <v>14</v>
      </c>
      <c r="D14511" s="72"/>
    </row>
    <row r="14512" spans="1:4" x14ac:dyDescent="0.25">
      <c r="A14512" s="71">
        <v>13894</v>
      </c>
      <c r="B14512" s="70" t="s">
        <v>13719</v>
      </c>
      <c r="C14512" s="71" t="s">
        <v>14</v>
      </c>
      <c r="D14512" s="72"/>
    </row>
    <row r="14513" spans="1:4" x14ac:dyDescent="0.25">
      <c r="A14513" s="71">
        <v>13895</v>
      </c>
      <c r="B14513" s="70" t="s">
        <v>13720</v>
      </c>
      <c r="C14513" s="71" t="s">
        <v>14</v>
      </c>
      <c r="D14513" s="72"/>
    </row>
    <row r="14514" spans="1:4" x14ac:dyDescent="0.25">
      <c r="A14514" s="71">
        <v>13892</v>
      </c>
      <c r="B14514" s="70" t="s">
        <v>13721</v>
      </c>
      <c r="C14514" s="71" t="s">
        <v>14</v>
      </c>
      <c r="D14514" s="72"/>
    </row>
    <row r="14515" spans="1:4" x14ac:dyDescent="0.25">
      <c r="A14515" s="71">
        <v>9914</v>
      </c>
      <c r="B14515" s="70" t="s">
        <v>13722</v>
      </c>
      <c r="C14515" s="71" t="s">
        <v>14</v>
      </c>
      <c r="D14515" s="72"/>
    </row>
    <row r="14516" spans="1:4" x14ac:dyDescent="0.25">
      <c r="A14516" s="71">
        <v>36485</v>
      </c>
      <c r="B14516" s="70" t="s">
        <v>13723</v>
      </c>
      <c r="C14516" s="71" t="s">
        <v>14</v>
      </c>
      <c r="D14516" s="72"/>
    </row>
    <row r="14517" spans="1:4" x14ac:dyDescent="0.25">
      <c r="A14517" s="71">
        <v>9912</v>
      </c>
      <c r="B14517" s="70" t="s">
        <v>13724</v>
      </c>
      <c r="C14517" s="71" t="s">
        <v>14</v>
      </c>
      <c r="D14517" s="72"/>
    </row>
    <row r="14518" spans="1:4" x14ac:dyDescent="0.25">
      <c r="A14518" s="71">
        <v>9921</v>
      </c>
      <c r="B14518" s="70" t="s">
        <v>13725</v>
      </c>
      <c r="C14518" s="71" t="s">
        <v>14</v>
      </c>
      <c r="D14518" s="72"/>
    </row>
    <row r="14519" spans="1:4" x14ac:dyDescent="0.25">
      <c r="A14519" s="71">
        <v>21112</v>
      </c>
      <c r="B14519" s="70" t="s">
        <v>13726</v>
      </c>
      <c r="C14519" s="71" t="s">
        <v>14</v>
      </c>
      <c r="D14519" s="72">
        <v>163.03</v>
      </c>
    </row>
    <row r="14520" spans="1:4" x14ac:dyDescent="0.25">
      <c r="A14520" s="71">
        <v>10228</v>
      </c>
      <c r="B14520" s="70" t="s">
        <v>13727</v>
      </c>
      <c r="C14520" s="71" t="s">
        <v>14</v>
      </c>
      <c r="D14520" s="72">
        <v>189.39</v>
      </c>
    </row>
    <row r="14521" spans="1:4" x14ac:dyDescent="0.25">
      <c r="A14521" s="71">
        <v>11781</v>
      </c>
      <c r="B14521" s="70" t="s">
        <v>13728</v>
      </c>
      <c r="C14521" s="71" t="s">
        <v>14</v>
      </c>
      <c r="D14521" s="72">
        <v>153.43</v>
      </c>
    </row>
    <row r="14522" spans="1:4" x14ac:dyDescent="0.25">
      <c r="A14522" s="71">
        <v>37588</v>
      </c>
      <c r="B14522" s="70" t="s">
        <v>19746</v>
      </c>
      <c r="C14522" s="71" t="s">
        <v>14</v>
      </c>
      <c r="D14522" s="72">
        <v>104.91</v>
      </c>
    </row>
    <row r="14523" spans="1:4" x14ac:dyDescent="0.25">
      <c r="A14523" s="71">
        <v>11751</v>
      </c>
      <c r="B14523" s="70" t="s">
        <v>13729</v>
      </c>
      <c r="C14523" s="71" t="s">
        <v>14</v>
      </c>
      <c r="D14523" s="72">
        <v>101.08</v>
      </c>
    </row>
    <row r="14524" spans="1:4" x14ac:dyDescent="0.25">
      <c r="A14524" s="71">
        <v>11750</v>
      </c>
      <c r="B14524" s="70" t="s">
        <v>13730</v>
      </c>
      <c r="C14524" s="71" t="s">
        <v>14</v>
      </c>
      <c r="D14524" s="72">
        <v>83.88</v>
      </c>
    </row>
    <row r="14525" spans="1:4" x14ac:dyDescent="0.25">
      <c r="A14525" s="71">
        <v>11746</v>
      </c>
      <c r="B14525" s="70" t="s">
        <v>13731</v>
      </c>
      <c r="C14525" s="71" t="s">
        <v>14</v>
      </c>
      <c r="D14525" s="72">
        <v>56.28</v>
      </c>
    </row>
    <row r="14526" spans="1:4" x14ac:dyDescent="0.25">
      <c r="A14526" s="71">
        <v>11748</v>
      </c>
      <c r="B14526" s="70" t="s">
        <v>13732</v>
      </c>
      <c r="C14526" s="71" t="s">
        <v>14</v>
      </c>
      <c r="D14526" s="72">
        <v>36.11</v>
      </c>
    </row>
    <row r="14527" spans="1:4" x14ac:dyDescent="0.25">
      <c r="A14527" s="71">
        <v>11747</v>
      </c>
      <c r="B14527" s="70" t="s">
        <v>13733</v>
      </c>
      <c r="C14527" s="71" t="s">
        <v>14</v>
      </c>
      <c r="D14527" s="72">
        <v>155.87</v>
      </c>
    </row>
    <row r="14528" spans="1:4" x14ac:dyDescent="0.25">
      <c r="A14528" s="71">
        <v>11749</v>
      </c>
      <c r="B14528" s="70" t="s">
        <v>13734</v>
      </c>
      <c r="C14528" s="71" t="s">
        <v>14</v>
      </c>
      <c r="D14528" s="72">
        <v>41.69</v>
      </c>
    </row>
    <row r="14529" spans="1:4" x14ac:dyDescent="0.25">
      <c r="A14529" s="71">
        <v>10236</v>
      </c>
      <c r="B14529" s="70" t="s">
        <v>13735</v>
      </c>
      <c r="C14529" s="71" t="s">
        <v>14</v>
      </c>
      <c r="D14529" s="72"/>
    </row>
    <row r="14530" spans="1:4" x14ac:dyDescent="0.25">
      <c r="A14530" s="71">
        <v>10233</v>
      </c>
      <c r="B14530" s="70" t="s">
        <v>13736</v>
      </c>
      <c r="C14530" s="71" t="s">
        <v>14</v>
      </c>
      <c r="D14530" s="72"/>
    </row>
    <row r="14531" spans="1:4" x14ac:dyDescent="0.25">
      <c r="A14531" s="71">
        <v>10234</v>
      </c>
      <c r="B14531" s="70" t="s">
        <v>13737</v>
      </c>
      <c r="C14531" s="71" t="s">
        <v>14</v>
      </c>
      <c r="D14531" s="72"/>
    </row>
    <row r="14532" spans="1:4" x14ac:dyDescent="0.25">
      <c r="A14532" s="71">
        <v>10231</v>
      </c>
      <c r="B14532" s="70" t="s">
        <v>13738</v>
      </c>
      <c r="C14532" s="71" t="s">
        <v>14</v>
      </c>
      <c r="D14532" s="72"/>
    </row>
    <row r="14533" spans="1:4" x14ac:dyDescent="0.25">
      <c r="A14533" s="71">
        <v>10232</v>
      </c>
      <c r="B14533" s="70" t="s">
        <v>13739</v>
      </c>
      <c r="C14533" s="71" t="s">
        <v>14</v>
      </c>
      <c r="D14533" s="72"/>
    </row>
    <row r="14534" spans="1:4" x14ac:dyDescent="0.25">
      <c r="A14534" s="71">
        <v>10235</v>
      </c>
      <c r="B14534" s="70" t="s">
        <v>13740</v>
      </c>
      <c r="C14534" s="71" t="s">
        <v>14</v>
      </c>
      <c r="D14534" s="72"/>
    </row>
    <row r="14535" spans="1:4" x14ac:dyDescent="0.25">
      <c r="A14535" s="71">
        <v>10229</v>
      </c>
      <c r="B14535" s="70" t="s">
        <v>13741</v>
      </c>
      <c r="C14535" s="71" t="s">
        <v>14</v>
      </c>
      <c r="D14535" s="72"/>
    </row>
    <row r="14536" spans="1:4" x14ac:dyDescent="0.25">
      <c r="A14536" s="71">
        <v>10230</v>
      </c>
      <c r="B14536" s="70" t="s">
        <v>13742</v>
      </c>
      <c r="C14536" s="71" t="s">
        <v>14</v>
      </c>
      <c r="D14536" s="72"/>
    </row>
    <row r="14537" spans="1:4" x14ac:dyDescent="0.25">
      <c r="A14537" s="71">
        <v>10409</v>
      </c>
      <c r="B14537" s="70" t="s">
        <v>13743</v>
      </c>
      <c r="C14537" s="71" t="s">
        <v>14</v>
      </c>
      <c r="D14537" s="72"/>
    </row>
    <row r="14538" spans="1:4" x14ac:dyDescent="0.25">
      <c r="A14538" s="71">
        <v>10411</v>
      </c>
      <c r="B14538" s="70" t="s">
        <v>13744</v>
      </c>
      <c r="C14538" s="71" t="s">
        <v>14</v>
      </c>
      <c r="D14538" s="72"/>
    </row>
    <row r="14539" spans="1:4" x14ac:dyDescent="0.25">
      <c r="A14539" s="71">
        <v>10410</v>
      </c>
      <c r="B14539" s="70" t="s">
        <v>13745</v>
      </c>
      <c r="C14539" s="71" t="s">
        <v>14</v>
      </c>
      <c r="D14539" s="72"/>
    </row>
    <row r="14540" spans="1:4" x14ac:dyDescent="0.25">
      <c r="A14540" s="71">
        <v>10404</v>
      </c>
      <c r="B14540" s="70" t="s">
        <v>13746</v>
      </c>
      <c r="C14540" s="71" t="s">
        <v>14</v>
      </c>
      <c r="D14540" s="72"/>
    </row>
    <row r="14541" spans="1:4" x14ac:dyDescent="0.25">
      <c r="A14541" s="71">
        <v>10405</v>
      </c>
      <c r="B14541" s="70" t="s">
        <v>13747</v>
      </c>
      <c r="C14541" s="71" t="s">
        <v>14</v>
      </c>
      <c r="D14541" s="72"/>
    </row>
    <row r="14542" spans="1:4" x14ac:dyDescent="0.25">
      <c r="A14542" s="71">
        <v>10408</v>
      </c>
      <c r="B14542" s="70" t="s">
        <v>13748</v>
      </c>
      <c r="C14542" s="71" t="s">
        <v>14</v>
      </c>
      <c r="D14542" s="72"/>
    </row>
    <row r="14543" spans="1:4" x14ac:dyDescent="0.25">
      <c r="A14543" s="71">
        <v>10406</v>
      </c>
      <c r="B14543" s="70" t="s">
        <v>13749</v>
      </c>
      <c r="C14543" s="71" t="s">
        <v>14</v>
      </c>
      <c r="D14543" s="72"/>
    </row>
    <row r="14544" spans="1:4" x14ac:dyDescent="0.25">
      <c r="A14544" s="71">
        <v>10412</v>
      </c>
      <c r="B14544" s="70" t="s">
        <v>13750</v>
      </c>
      <c r="C14544" s="71" t="s">
        <v>14</v>
      </c>
      <c r="D14544" s="72"/>
    </row>
    <row r="14545" spans="1:4" x14ac:dyDescent="0.25">
      <c r="A14545" s="71">
        <v>10407</v>
      </c>
      <c r="B14545" s="70" t="s">
        <v>13751</v>
      </c>
      <c r="C14545" s="71" t="s">
        <v>14</v>
      </c>
      <c r="D14545" s="72"/>
    </row>
    <row r="14546" spans="1:4" x14ac:dyDescent="0.25">
      <c r="A14546" s="71">
        <v>10416</v>
      </c>
      <c r="B14546" s="70" t="s">
        <v>13752</v>
      </c>
      <c r="C14546" s="71" t="s">
        <v>14</v>
      </c>
      <c r="D14546" s="72"/>
    </row>
    <row r="14547" spans="1:4" x14ac:dyDescent="0.25">
      <c r="A14547" s="71">
        <v>10419</v>
      </c>
      <c r="B14547" s="70" t="s">
        <v>13753</v>
      </c>
      <c r="C14547" s="71" t="s">
        <v>14</v>
      </c>
      <c r="D14547" s="72"/>
    </row>
    <row r="14548" spans="1:4" x14ac:dyDescent="0.25">
      <c r="A14548" s="71">
        <v>10418</v>
      </c>
      <c r="B14548" s="70" t="s">
        <v>13754</v>
      </c>
      <c r="C14548" s="71" t="s">
        <v>14</v>
      </c>
      <c r="D14548" s="72"/>
    </row>
    <row r="14549" spans="1:4" x14ac:dyDescent="0.25">
      <c r="A14549" s="71">
        <v>21092</v>
      </c>
      <c r="B14549" s="70" t="s">
        <v>13755</v>
      </c>
      <c r="C14549" s="71" t="s">
        <v>14</v>
      </c>
      <c r="D14549" s="72"/>
    </row>
    <row r="14550" spans="1:4" x14ac:dyDescent="0.25">
      <c r="A14550" s="71">
        <v>12657</v>
      </c>
      <c r="B14550" s="70" t="s">
        <v>13756</v>
      </c>
      <c r="C14550" s="71" t="s">
        <v>14</v>
      </c>
      <c r="D14550" s="72"/>
    </row>
    <row r="14551" spans="1:4" x14ac:dyDescent="0.25">
      <c r="A14551" s="71">
        <v>10417</v>
      </c>
      <c r="B14551" s="70" t="s">
        <v>13757</v>
      </c>
      <c r="C14551" s="71" t="s">
        <v>14</v>
      </c>
      <c r="D14551" s="72"/>
    </row>
    <row r="14552" spans="1:4" x14ac:dyDescent="0.25">
      <c r="A14552" s="71">
        <v>10414</v>
      </c>
      <c r="B14552" s="70" t="s">
        <v>13758</v>
      </c>
      <c r="C14552" s="71" t="s">
        <v>14</v>
      </c>
      <c r="D14552" s="72"/>
    </row>
    <row r="14553" spans="1:4" x14ac:dyDescent="0.25">
      <c r="A14553" s="71">
        <v>10413</v>
      </c>
      <c r="B14553" s="70" t="s">
        <v>13759</v>
      </c>
      <c r="C14553" s="71" t="s">
        <v>14</v>
      </c>
      <c r="D14553" s="72"/>
    </row>
    <row r="14554" spans="1:4" x14ac:dyDescent="0.25">
      <c r="A14554" s="71">
        <v>10415</v>
      </c>
      <c r="B14554" s="70" t="s">
        <v>13760</v>
      </c>
      <c r="C14554" s="71" t="s">
        <v>14</v>
      </c>
      <c r="D14554" s="72"/>
    </row>
    <row r="14555" spans="1:4" x14ac:dyDescent="0.25">
      <c r="A14555" s="71">
        <v>38643</v>
      </c>
      <c r="B14555" s="70" t="s">
        <v>13761</v>
      </c>
      <c r="C14555" s="71" t="s">
        <v>14</v>
      </c>
      <c r="D14555" s="72">
        <v>83.37</v>
      </c>
    </row>
    <row r="14556" spans="1:4" x14ac:dyDescent="0.25">
      <c r="A14556" s="71">
        <v>6157</v>
      </c>
      <c r="B14556" s="70" t="s">
        <v>13762</v>
      </c>
      <c r="C14556" s="71" t="s">
        <v>14</v>
      </c>
      <c r="D14556" s="72">
        <v>113.9</v>
      </c>
    </row>
    <row r="14557" spans="1:4" x14ac:dyDescent="0.25">
      <c r="A14557" s="71">
        <v>6158</v>
      </c>
      <c r="B14557" s="70" t="s">
        <v>19747</v>
      </c>
      <c r="C14557" s="71" t="s">
        <v>14</v>
      </c>
      <c r="D14557" s="72">
        <v>8.0500000000000007</v>
      </c>
    </row>
    <row r="14558" spans="1:4" x14ac:dyDescent="0.25">
      <c r="A14558" s="71">
        <v>6156</v>
      </c>
      <c r="B14558" s="70" t="s">
        <v>19748</v>
      </c>
      <c r="C14558" s="71" t="s">
        <v>14</v>
      </c>
      <c r="D14558" s="72">
        <v>6.9</v>
      </c>
    </row>
    <row r="14559" spans="1:4" x14ac:dyDescent="0.25">
      <c r="A14559" s="71">
        <v>6153</v>
      </c>
      <c r="B14559" s="70" t="s">
        <v>19749</v>
      </c>
      <c r="C14559" s="71" t="s">
        <v>14</v>
      </c>
      <c r="D14559" s="72">
        <v>5.54</v>
      </c>
    </row>
    <row r="14560" spans="1:4" x14ac:dyDescent="0.25">
      <c r="A14560" s="71">
        <v>6154</v>
      </c>
      <c r="B14560" s="70" t="s">
        <v>19750</v>
      </c>
      <c r="C14560" s="71" t="s">
        <v>14</v>
      </c>
      <c r="D14560" s="72">
        <v>9.84</v>
      </c>
    </row>
    <row r="14561" spans="1:4" x14ac:dyDescent="0.25">
      <c r="A14561" s="71">
        <v>6155</v>
      </c>
      <c r="B14561" s="70" t="s">
        <v>19751</v>
      </c>
      <c r="C14561" s="71" t="s">
        <v>14</v>
      </c>
      <c r="D14561" s="72">
        <v>22.66</v>
      </c>
    </row>
    <row r="14562" spans="1:4" x14ac:dyDescent="0.25">
      <c r="A14562" s="71">
        <v>43595</v>
      </c>
      <c r="B14562" s="70" t="s">
        <v>13763</v>
      </c>
      <c r="C14562" s="71" t="s">
        <v>14</v>
      </c>
      <c r="D14562" s="72">
        <v>21.7</v>
      </c>
    </row>
    <row r="14563" spans="1:4" x14ac:dyDescent="0.25">
      <c r="A14563" s="71">
        <v>43596</v>
      </c>
      <c r="B14563" s="70" t="s">
        <v>13764</v>
      </c>
      <c r="C14563" s="71" t="s">
        <v>14</v>
      </c>
      <c r="D14563" s="72">
        <v>25.09</v>
      </c>
    </row>
    <row r="14564" spans="1:4" x14ac:dyDescent="0.25">
      <c r="A14564" s="71">
        <v>38108</v>
      </c>
      <c r="B14564" s="70" t="s">
        <v>13765</v>
      </c>
      <c r="C14564" s="71" t="s">
        <v>14</v>
      </c>
      <c r="D14564" s="72">
        <v>41.66</v>
      </c>
    </row>
    <row r="14565" spans="1:4" x14ac:dyDescent="0.25">
      <c r="A14565" s="71">
        <v>38087</v>
      </c>
      <c r="B14565" s="70" t="s">
        <v>13766</v>
      </c>
      <c r="C14565" s="71" t="s">
        <v>14</v>
      </c>
      <c r="D14565" s="72">
        <v>53.59</v>
      </c>
    </row>
    <row r="14566" spans="1:4" x14ac:dyDescent="0.25">
      <c r="A14566" s="71">
        <v>38109</v>
      </c>
      <c r="B14566" s="70" t="s">
        <v>13767</v>
      </c>
      <c r="C14566" s="71" t="s">
        <v>14</v>
      </c>
      <c r="D14566" s="72">
        <v>66.59</v>
      </c>
    </row>
    <row r="14567" spans="1:4" x14ac:dyDescent="0.25">
      <c r="A14567" s="71">
        <v>38088</v>
      </c>
      <c r="B14567" s="70" t="s">
        <v>13768</v>
      </c>
      <c r="C14567" s="71" t="s">
        <v>14</v>
      </c>
      <c r="D14567" s="72">
        <v>70.010000000000005</v>
      </c>
    </row>
    <row r="14568" spans="1:4" x14ac:dyDescent="0.25">
      <c r="A14568" s="71">
        <v>38110</v>
      </c>
      <c r="B14568" s="70" t="s">
        <v>13769</v>
      </c>
      <c r="C14568" s="71" t="s">
        <v>14</v>
      </c>
      <c r="D14568" s="72">
        <v>25.61</v>
      </c>
    </row>
    <row r="14569" spans="1:4" x14ac:dyDescent="0.25">
      <c r="A14569" s="71">
        <v>38089</v>
      </c>
      <c r="B14569" s="70" t="s">
        <v>13770</v>
      </c>
      <c r="C14569" s="71" t="s">
        <v>14</v>
      </c>
      <c r="D14569" s="72">
        <v>44.63</v>
      </c>
    </row>
    <row r="14570" spans="1:4" x14ac:dyDescent="0.25">
      <c r="A14570" s="71">
        <v>38111</v>
      </c>
      <c r="B14570" s="70" t="s">
        <v>13771</v>
      </c>
      <c r="C14570" s="71" t="s">
        <v>14</v>
      </c>
      <c r="D14570" s="72">
        <v>28.64</v>
      </c>
    </row>
    <row r="14571" spans="1:4" x14ac:dyDescent="0.25">
      <c r="A14571" s="71">
        <v>38090</v>
      </c>
      <c r="B14571" s="70" t="s">
        <v>13772</v>
      </c>
      <c r="C14571" s="71" t="s">
        <v>14</v>
      </c>
      <c r="D14571" s="72">
        <v>46.13</v>
      </c>
    </row>
    <row r="14572" spans="1:4" x14ac:dyDescent="0.25">
      <c r="A14572" s="71">
        <v>38400</v>
      </c>
      <c r="B14572" s="70" t="s">
        <v>13773</v>
      </c>
      <c r="C14572" s="71" t="s">
        <v>14</v>
      </c>
      <c r="D14572" s="72">
        <v>62.47</v>
      </c>
    </row>
    <row r="14573" spans="1:4" x14ac:dyDescent="0.25">
      <c r="A14573" s="71">
        <v>13726</v>
      </c>
      <c r="B14573" s="70" t="s">
        <v>13774</v>
      </c>
      <c r="C14573" s="71" t="s">
        <v>14</v>
      </c>
      <c r="D14573" s="72"/>
    </row>
    <row r="14574" spans="1:4" x14ac:dyDescent="0.25">
      <c r="A14574" s="71">
        <v>12627</v>
      </c>
      <c r="B14574" s="70" t="s">
        <v>13775</v>
      </c>
      <c r="C14574" s="71" t="s">
        <v>14</v>
      </c>
      <c r="D14574" s="72">
        <v>1.31</v>
      </c>
    </row>
    <row r="14575" spans="1:4" x14ac:dyDescent="0.25">
      <c r="A14575" s="71">
        <v>39996</v>
      </c>
      <c r="B14575" s="70" t="s">
        <v>13776</v>
      </c>
      <c r="C14575" s="71" t="s">
        <v>16</v>
      </c>
      <c r="D14575" s="72">
        <v>3.97</v>
      </c>
    </row>
    <row r="14576" spans="1:4" x14ac:dyDescent="0.25">
      <c r="A14576" s="71">
        <v>10478</v>
      </c>
      <c r="B14576" s="70" t="s">
        <v>13777</v>
      </c>
      <c r="C14576" s="71" t="s">
        <v>198</v>
      </c>
      <c r="D14576" s="72">
        <v>43.23</v>
      </c>
    </row>
    <row r="14577" spans="1:4" x14ac:dyDescent="0.25">
      <c r="A14577" s="71">
        <v>10481</v>
      </c>
      <c r="B14577" s="70" t="s">
        <v>13778</v>
      </c>
      <c r="C14577" s="71" t="s">
        <v>198</v>
      </c>
      <c r="D14577" s="72">
        <v>38.44</v>
      </c>
    </row>
    <row r="14578" spans="1:4" x14ac:dyDescent="0.25">
      <c r="A14578" s="71">
        <v>10475</v>
      </c>
      <c r="B14578" s="70" t="s">
        <v>13779</v>
      </c>
      <c r="C14578" s="71" t="s">
        <v>198</v>
      </c>
      <c r="D14578" s="72">
        <v>37.200000000000003</v>
      </c>
    </row>
    <row r="14579" spans="1:4" x14ac:dyDescent="0.25">
      <c r="A14579" s="71">
        <v>4030</v>
      </c>
      <c r="B14579" s="70" t="s">
        <v>13780</v>
      </c>
      <c r="C14579" s="71" t="s">
        <v>37</v>
      </c>
      <c r="D14579" s="72"/>
    </row>
    <row r="14580" spans="1:4" x14ac:dyDescent="0.25">
      <c r="A14580" s="71">
        <v>4031</v>
      </c>
      <c r="B14580" s="70" t="s">
        <v>13781</v>
      </c>
      <c r="C14580" s="71" t="s">
        <v>37</v>
      </c>
      <c r="D14580" s="72"/>
    </row>
    <row r="14581" spans="1:4" x14ac:dyDescent="0.25">
      <c r="A14581" s="71">
        <v>39399</v>
      </c>
      <c r="B14581" s="70" t="s">
        <v>13782</v>
      </c>
      <c r="C14581" s="71" t="s">
        <v>14</v>
      </c>
      <c r="D14581" s="72"/>
    </row>
    <row r="14582" spans="1:4" x14ac:dyDescent="0.25">
      <c r="A14582" s="71">
        <v>39400</v>
      </c>
      <c r="B14582" s="70" t="s">
        <v>13783</v>
      </c>
      <c r="C14582" s="71" t="s">
        <v>14</v>
      </c>
      <c r="D14582" s="72"/>
    </row>
    <row r="14583" spans="1:4" x14ac:dyDescent="0.25">
      <c r="A14583" s="71">
        <v>39401</v>
      </c>
      <c r="B14583" s="70" t="s">
        <v>13784</v>
      </c>
      <c r="C14583" s="71" t="s">
        <v>14</v>
      </c>
      <c r="D14583" s="72"/>
    </row>
    <row r="14584" spans="1:4" x14ac:dyDescent="0.25">
      <c r="A14584" s="71">
        <v>11652</v>
      </c>
      <c r="B14584" s="70" t="s">
        <v>13785</v>
      </c>
      <c r="C14584" s="71" t="s">
        <v>14</v>
      </c>
      <c r="D14584" s="72"/>
    </row>
    <row r="14585" spans="1:4" x14ac:dyDescent="0.25">
      <c r="A14585" s="71">
        <v>13475</v>
      </c>
      <c r="B14585" s="70" t="s">
        <v>13786</v>
      </c>
      <c r="C14585" s="71" t="s">
        <v>14</v>
      </c>
      <c r="D14585" s="72"/>
    </row>
    <row r="14586" spans="1:4" x14ac:dyDescent="0.25">
      <c r="A14586" s="71">
        <v>13896</v>
      </c>
      <c r="B14586" s="70" t="s">
        <v>13787</v>
      </c>
      <c r="C14586" s="71" t="s">
        <v>14</v>
      </c>
      <c r="D14586" s="72"/>
    </row>
    <row r="14587" spans="1:4" x14ac:dyDescent="0.25">
      <c r="A14587" s="71">
        <v>44470</v>
      </c>
      <c r="B14587" s="70" t="s">
        <v>19752</v>
      </c>
      <c r="C14587" s="71" t="s">
        <v>14</v>
      </c>
      <c r="D14587" s="72"/>
    </row>
    <row r="14588" spans="1:4" x14ac:dyDescent="0.25">
      <c r="A14588" s="71">
        <v>13476</v>
      </c>
      <c r="B14588" s="70" t="s">
        <v>13788</v>
      </c>
      <c r="C14588" s="71" t="s">
        <v>14</v>
      </c>
      <c r="D14588" s="72"/>
    </row>
    <row r="14589" spans="1:4" x14ac:dyDescent="0.25">
      <c r="A14589" s="71">
        <v>44491</v>
      </c>
      <c r="B14589" s="70" t="s">
        <v>19753</v>
      </c>
      <c r="C14589" s="71" t="s">
        <v>14</v>
      </c>
      <c r="D14589" s="72"/>
    </row>
    <row r="14590" spans="1:4" x14ac:dyDescent="0.25">
      <c r="A14590" s="71">
        <v>10488</v>
      </c>
      <c r="B14590" s="70" t="s">
        <v>13789</v>
      </c>
      <c r="C14590" s="71" t="s">
        <v>14</v>
      </c>
      <c r="D14590" s="72"/>
    </row>
    <row r="14591" spans="1:4" x14ac:dyDescent="0.25">
      <c r="A14591" s="71">
        <v>13606</v>
      </c>
      <c r="B14591" s="70" t="s">
        <v>13790</v>
      </c>
      <c r="C14591" s="71" t="s">
        <v>14</v>
      </c>
      <c r="D14591" s="72"/>
    </row>
    <row r="14592" spans="1:4" x14ac:dyDescent="0.25">
      <c r="A14592" s="71">
        <v>10489</v>
      </c>
      <c r="B14592" s="70" t="s">
        <v>13791</v>
      </c>
      <c r="C14592" s="71" t="s">
        <v>44</v>
      </c>
      <c r="D14592" s="72">
        <v>7.95</v>
      </c>
    </row>
    <row r="14593" spans="1:4" x14ac:dyDescent="0.25">
      <c r="A14593" s="71">
        <v>41073</v>
      </c>
      <c r="B14593" s="70" t="s">
        <v>13792</v>
      </c>
      <c r="C14593" s="71" t="s">
        <v>6388</v>
      </c>
      <c r="D14593" s="72">
        <v>1749.05</v>
      </c>
    </row>
    <row r="14594" spans="1:4" x14ac:dyDescent="0.25">
      <c r="A14594" s="71">
        <v>34391</v>
      </c>
      <c r="B14594" s="70" t="s">
        <v>13793</v>
      </c>
      <c r="C14594" s="71" t="s">
        <v>37</v>
      </c>
      <c r="D14594" s="72">
        <v>767.81</v>
      </c>
    </row>
    <row r="14595" spans="1:4" x14ac:dyDescent="0.25">
      <c r="A14595" s="71">
        <v>10496</v>
      </c>
      <c r="B14595" s="70" t="s">
        <v>13794</v>
      </c>
      <c r="C14595" s="71" t="s">
        <v>37</v>
      </c>
      <c r="D14595" s="72">
        <v>668.25</v>
      </c>
    </row>
    <row r="14596" spans="1:4" x14ac:dyDescent="0.25">
      <c r="A14596" s="71">
        <v>10497</v>
      </c>
      <c r="B14596" s="70" t="s">
        <v>13795</v>
      </c>
      <c r="C14596" s="71" t="s">
        <v>37</v>
      </c>
      <c r="D14596" s="72">
        <v>1737.44</v>
      </c>
    </row>
    <row r="14597" spans="1:4" x14ac:dyDescent="0.25">
      <c r="A14597" s="71">
        <v>10504</v>
      </c>
      <c r="B14597" s="70" t="s">
        <v>13796</v>
      </c>
      <c r="C14597" s="71" t="s">
        <v>37</v>
      </c>
      <c r="D14597" s="72">
        <v>2031.48</v>
      </c>
    </row>
    <row r="14598" spans="1:4" x14ac:dyDescent="0.25">
      <c r="A14598" s="71">
        <v>34390</v>
      </c>
      <c r="B14598" s="70" t="s">
        <v>13797</v>
      </c>
      <c r="C14598" s="71" t="s">
        <v>37</v>
      </c>
      <c r="D14598" s="72">
        <v>598.75</v>
      </c>
    </row>
    <row r="14599" spans="1:4" x14ac:dyDescent="0.25">
      <c r="A14599" s="71">
        <v>34389</v>
      </c>
      <c r="B14599" s="70" t="s">
        <v>13798</v>
      </c>
      <c r="C14599" s="71" t="s">
        <v>37</v>
      </c>
      <c r="D14599" s="72">
        <v>187.11</v>
      </c>
    </row>
    <row r="14600" spans="1:4" x14ac:dyDescent="0.25">
      <c r="A14600" s="71">
        <v>34388</v>
      </c>
      <c r="B14600" s="70" t="s">
        <v>13799</v>
      </c>
      <c r="C14600" s="71" t="s">
        <v>37</v>
      </c>
      <c r="D14600" s="72">
        <v>265.93</v>
      </c>
    </row>
    <row r="14601" spans="1:4" x14ac:dyDescent="0.25">
      <c r="A14601" s="71">
        <v>34387</v>
      </c>
      <c r="B14601" s="70" t="s">
        <v>13800</v>
      </c>
      <c r="C14601" s="71" t="s">
        <v>37</v>
      </c>
      <c r="D14601" s="72">
        <v>431.68</v>
      </c>
    </row>
    <row r="14602" spans="1:4" x14ac:dyDescent="0.25">
      <c r="A14602" s="71">
        <v>11188</v>
      </c>
      <c r="B14602" s="70" t="s">
        <v>13801</v>
      </c>
      <c r="C14602" s="71" t="s">
        <v>37</v>
      </c>
      <c r="D14602" s="72">
        <v>213.83</v>
      </c>
    </row>
    <row r="14603" spans="1:4" x14ac:dyDescent="0.25">
      <c r="A14603" s="71">
        <v>11189</v>
      </c>
      <c r="B14603" s="70" t="s">
        <v>13802</v>
      </c>
      <c r="C14603" s="71" t="s">
        <v>37</v>
      </c>
      <c r="D14603" s="72">
        <v>320.76</v>
      </c>
    </row>
    <row r="14604" spans="1:4" x14ac:dyDescent="0.25">
      <c r="A14604" s="71">
        <v>21107</v>
      </c>
      <c r="B14604" s="70" t="s">
        <v>13803</v>
      </c>
      <c r="C14604" s="71" t="s">
        <v>37</v>
      </c>
      <c r="D14604" s="72">
        <v>230.84</v>
      </c>
    </row>
    <row r="14605" spans="1:4" x14ac:dyDescent="0.25">
      <c r="A14605" s="71">
        <v>34386</v>
      </c>
      <c r="B14605" s="70" t="s">
        <v>13804</v>
      </c>
      <c r="C14605" s="71" t="s">
        <v>37</v>
      </c>
      <c r="D14605" s="72">
        <v>400.95</v>
      </c>
    </row>
    <row r="14606" spans="1:4" x14ac:dyDescent="0.25">
      <c r="A14606" s="71">
        <v>10490</v>
      </c>
      <c r="B14606" s="70" t="s">
        <v>13805</v>
      </c>
      <c r="C14606" s="71" t="s">
        <v>37</v>
      </c>
      <c r="D14606" s="72">
        <v>140.33000000000001</v>
      </c>
    </row>
    <row r="14607" spans="1:4" x14ac:dyDescent="0.25">
      <c r="A14607" s="71">
        <v>10492</v>
      </c>
      <c r="B14607" s="70" t="s">
        <v>13806</v>
      </c>
      <c r="C14607" s="71" t="s">
        <v>37</v>
      </c>
      <c r="D14607" s="72">
        <v>160.38</v>
      </c>
    </row>
    <row r="14608" spans="1:4" x14ac:dyDescent="0.25">
      <c r="A14608" s="71">
        <v>10493</v>
      </c>
      <c r="B14608" s="70" t="s">
        <v>13807</v>
      </c>
      <c r="C14608" s="71" t="s">
        <v>37</v>
      </c>
      <c r="D14608" s="72">
        <v>187.11</v>
      </c>
    </row>
    <row r="14609" spans="1:4" x14ac:dyDescent="0.25">
      <c r="A14609" s="71">
        <v>10491</v>
      </c>
      <c r="B14609" s="70" t="s">
        <v>13808</v>
      </c>
      <c r="C14609" s="71" t="s">
        <v>37</v>
      </c>
      <c r="D14609" s="72">
        <v>227.2</v>
      </c>
    </row>
    <row r="14610" spans="1:4" x14ac:dyDescent="0.25">
      <c r="A14610" s="71">
        <v>34385</v>
      </c>
      <c r="B14610" s="70" t="s">
        <v>19754</v>
      </c>
      <c r="C14610" s="71" t="s">
        <v>37</v>
      </c>
      <c r="D14610" s="72">
        <v>331.45</v>
      </c>
    </row>
    <row r="14611" spans="1:4" x14ac:dyDescent="0.25">
      <c r="A14611" s="71">
        <v>10499</v>
      </c>
      <c r="B14611" s="70" t="s">
        <v>13809</v>
      </c>
      <c r="C14611" s="71" t="s">
        <v>37</v>
      </c>
      <c r="D14611" s="72">
        <v>133.63999999999999</v>
      </c>
    </row>
    <row r="14612" spans="1:4" x14ac:dyDescent="0.25">
      <c r="A14612" s="71">
        <v>34384</v>
      </c>
      <c r="B14612" s="70" t="s">
        <v>13810</v>
      </c>
      <c r="C14612" s="71" t="s">
        <v>37</v>
      </c>
      <c r="D14612" s="72">
        <v>400.95</v>
      </c>
    </row>
    <row r="14613" spans="1:4" x14ac:dyDescent="0.25">
      <c r="A14613" s="71">
        <v>11185</v>
      </c>
      <c r="B14613" s="70" t="s">
        <v>13811</v>
      </c>
      <c r="C14613" s="71" t="s">
        <v>37</v>
      </c>
      <c r="D14613" s="72">
        <v>414.31</v>
      </c>
    </row>
    <row r="14614" spans="1:4" x14ac:dyDescent="0.25">
      <c r="A14614" s="71">
        <v>10507</v>
      </c>
      <c r="B14614" s="70" t="s">
        <v>13812</v>
      </c>
      <c r="C14614" s="71" t="s">
        <v>37</v>
      </c>
      <c r="D14614" s="72">
        <v>416.05</v>
      </c>
    </row>
    <row r="14615" spans="1:4" x14ac:dyDescent="0.25">
      <c r="A14615" s="71">
        <v>10505</v>
      </c>
      <c r="B14615" s="70" t="s">
        <v>13813</v>
      </c>
      <c r="C14615" s="71" t="s">
        <v>37</v>
      </c>
      <c r="D14615" s="72">
        <v>245.5</v>
      </c>
    </row>
    <row r="14616" spans="1:4" x14ac:dyDescent="0.25">
      <c r="A14616" s="71">
        <v>10506</v>
      </c>
      <c r="B14616" s="70" t="s">
        <v>13814</v>
      </c>
      <c r="C14616" s="71" t="s">
        <v>37</v>
      </c>
      <c r="D14616" s="72">
        <v>320.48</v>
      </c>
    </row>
    <row r="14617" spans="1:4" x14ac:dyDescent="0.25">
      <c r="A14617" s="71">
        <v>5031</v>
      </c>
      <c r="B14617" s="70" t="s">
        <v>13815</v>
      </c>
      <c r="C14617" s="71" t="s">
        <v>37</v>
      </c>
      <c r="D14617" s="72">
        <v>450</v>
      </c>
    </row>
    <row r="14618" spans="1:4" x14ac:dyDescent="0.25">
      <c r="A14618" s="71">
        <v>10502</v>
      </c>
      <c r="B14618" s="70" t="s">
        <v>13816</v>
      </c>
      <c r="C14618" s="71" t="s">
        <v>37</v>
      </c>
      <c r="D14618" s="72">
        <v>524.35</v>
      </c>
    </row>
    <row r="14619" spans="1:4" x14ac:dyDescent="0.25">
      <c r="A14619" s="71">
        <v>10501</v>
      </c>
      <c r="B14619" s="70" t="s">
        <v>13817</v>
      </c>
      <c r="C14619" s="71" t="s">
        <v>37</v>
      </c>
      <c r="D14619" s="72">
        <v>296.24</v>
      </c>
    </row>
    <row r="14620" spans="1:4" x14ac:dyDescent="0.25">
      <c r="A14620" s="71">
        <v>10503</v>
      </c>
      <c r="B14620" s="70" t="s">
        <v>13818</v>
      </c>
      <c r="C14620" s="71" t="s">
        <v>37</v>
      </c>
      <c r="D14620" s="72">
        <v>400.23</v>
      </c>
    </row>
    <row r="14621" spans="1:4" x14ac:dyDescent="0.25">
      <c r="A14621" s="71">
        <v>4500</v>
      </c>
      <c r="B14621" s="70" t="s">
        <v>13819</v>
      </c>
      <c r="C14621" s="71" t="s">
        <v>16</v>
      </c>
      <c r="D14621" s="72">
        <v>13.37</v>
      </c>
    </row>
    <row r="14622" spans="1:4" x14ac:dyDescent="0.25">
      <c r="A14622" s="71">
        <v>4448</v>
      </c>
      <c r="B14622" s="70" t="s">
        <v>13820</v>
      </c>
      <c r="C14622" s="71" t="s">
        <v>16</v>
      </c>
      <c r="D14622" s="72">
        <v>18.36</v>
      </c>
    </row>
    <row r="14623" spans="1:4" x14ac:dyDescent="0.25">
      <c r="A14623" s="71">
        <v>20213</v>
      </c>
      <c r="B14623" s="70" t="s">
        <v>13821</v>
      </c>
      <c r="C14623" s="71" t="s">
        <v>16</v>
      </c>
      <c r="D14623" s="72">
        <v>26.47</v>
      </c>
    </row>
    <row r="14624" spans="1:4" x14ac:dyDescent="0.25">
      <c r="A14624" s="71">
        <v>20211</v>
      </c>
      <c r="B14624" s="70" t="s">
        <v>13822</v>
      </c>
      <c r="C14624" s="71" t="s">
        <v>16</v>
      </c>
      <c r="D14624" s="72">
        <v>35.06</v>
      </c>
    </row>
    <row r="14625" spans="1:4" x14ac:dyDescent="0.25">
      <c r="A14625" s="71">
        <v>40270</v>
      </c>
      <c r="B14625" s="70" t="s">
        <v>13823</v>
      </c>
      <c r="C14625" s="71" t="s">
        <v>16</v>
      </c>
      <c r="D14625" s="72"/>
    </row>
    <row r="14626" spans="1:4" x14ac:dyDescent="0.25">
      <c r="A14626" s="71">
        <v>4425</v>
      </c>
      <c r="B14626" s="70" t="s">
        <v>13824</v>
      </c>
      <c r="C14626" s="71" t="s">
        <v>16</v>
      </c>
      <c r="D14626" s="72">
        <v>28.98</v>
      </c>
    </row>
    <row r="14627" spans="1:4" x14ac:dyDescent="0.25">
      <c r="A14627" s="71">
        <v>4472</v>
      </c>
      <c r="B14627" s="70" t="s">
        <v>13825</v>
      </c>
      <c r="C14627" s="71" t="s">
        <v>16</v>
      </c>
      <c r="D14627" s="72">
        <v>36.200000000000003</v>
      </c>
    </row>
    <row r="14628" spans="1:4" x14ac:dyDescent="0.25">
      <c r="A14628" s="71">
        <v>35272</v>
      </c>
      <c r="B14628" s="70" t="s">
        <v>13826</v>
      </c>
      <c r="C14628" s="71" t="s">
        <v>16</v>
      </c>
      <c r="D14628" s="72">
        <v>52.33</v>
      </c>
    </row>
    <row r="14629" spans="1:4" x14ac:dyDescent="0.25">
      <c r="A14629" s="71">
        <v>4481</v>
      </c>
      <c r="B14629" s="70" t="s">
        <v>13827</v>
      </c>
      <c r="C14629" s="71" t="s">
        <v>16</v>
      </c>
      <c r="D14629" s="72">
        <v>56.01</v>
      </c>
    </row>
    <row r="14630" spans="1:4" x14ac:dyDescent="0.25">
      <c r="A14630" s="71">
        <v>34345</v>
      </c>
      <c r="B14630" s="70" t="s">
        <v>13828</v>
      </c>
      <c r="C14630" s="71" t="s">
        <v>44</v>
      </c>
      <c r="D14630" s="72">
        <v>6.9</v>
      </c>
    </row>
    <row r="14631" spans="1:4" x14ac:dyDescent="0.25">
      <c r="A14631" s="71">
        <v>41096</v>
      </c>
      <c r="B14631" s="70" t="s">
        <v>13829</v>
      </c>
      <c r="C14631" s="71" t="s">
        <v>6388</v>
      </c>
      <c r="D14631" s="72">
        <v>1518</v>
      </c>
    </row>
  </sheetData>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769"/>
  <sheetViews>
    <sheetView topLeftCell="A41" zoomScale="85" zoomScaleNormal="85" workbookViewId="0">
      <selection activeCell="A47" sqref="A47:D47"/>
    </sheetView>
  </sheetViews>
  <sheetFormatPr defaultRowHeight="13.8" x14ac:dyDescent="0.25"/>
  <cols>
    <col min="1" max="1" width="11.59765625" bestFit="1" customWidth="1"/>
    <col min="2" max="2" width="76.69921875" style="31" customWidth="1"/>
    <col min="4" max="4" width="11.5" bestFit="1" customWidth="1"/>
  </cols>
  <sheetData>
    <row r="1" spans="1:6" x14ac:dyDescent="0.25">
      <c r="A1" s="307" t="s">
        <v>13871</v>
      </c>
      <c r="B1" s="307"/>
      <c r="C1" s="307"/>
      <c r="D1" s="34"/>
      <c r="E1" s="61"/>
      <c r="F1" s="62"/>
    </row>
    <row r="2" spans="1:6" ht="27.6" x14ac:dyDescent="0.25">
      <c r="A2" s="32"/>
      <c r="B2" s="35" t="s">
        <v>18682</v>
      </c>
      <c r="C2" s="32"/>
      <c r="D2" s="36" t="s">
        <v>13872</v>
      </c>
      <c r="E2" s="61"/>
      <c r="F2" s="62"/>
    </row>
    <row r="3" spans="1:6" x14ac:dyDescent="0.25">
      <c r="A3" s="32"/>
      <c r="B3" s="35"/>
      <c r="C3" s="32"/>
      <c r="D3" s="37"/>
      <c r="E3" s="61"/>
      <c r="F3" s="62"/>
    </row>
    <row r="4" spans="1:6" x14ac:dyDescent="0.25">
      <c r="A4" s="32"/>
      <c r="B4" s="35"/>
      <c r="C4" s="32"/>
      <c r="D4" s="37"/>
      <c r="E4" s="61"/>
      <c r="F4" s="62"/>
    </row>
    <row r="5" spans="1:6" x14ac:dyDescent="0.25">
      <c r="A5" s="32"/>
      <c r="B5" s="38" t="s">
        <v>13873</v>
      </c>
      <c r="C5" s="32"/>
      <c r="D5" s="37"/>
      <c r="E5" s="61"/>
      <c r="F5" s="62"/>
    </row>
    <row r="6" spans="1:6" x14ac:dyDescent="0.25">
      <c r="A6" s="32"/>
      <c r="B6" s="35"/>
      <c r="C6" s="32"/>
      <c r="D6" s="37"/>
      <c r="E6" s="61"/>
      <c r="F6" s="62"/>
    </row>
    <row r="7" spans="1:6" x14ac:dyDescent="0.25">
      <c r="A7" s="32" t="s">
        <v>13874</v>
      </c>
      <c r="B7" s="35" t="s">
        <v>13875</v>
      </c>
      <c r="C7" s="32"/>
      <c r="D7" s="37" t="s">
        <v>92</v>
      </c>
      <c r="E7" s="61"/>
      <c r="F7" s="62"/>
    </row>
    <row r="8" spans="1:6" x14ac:dyDescent="0.25">
      <c r="A8" s="32"/>
      <c r="B8" s="35"/>
      <c r="C8" s="32"/>
      <c r="D8" s="37"/>
      <c r="E8" s="61"/>
      <c r="F8" s="62"/>
    </row>
    <row r="9" spans="1:6" x14ac:dyDescent="0.25">
      <c r="A9" s="33"/>
      <c r="B9" s="40" t="s">
        <v>13876</v>
      </c>
      <c r="C9" s="33"/>
      <c r="D9" s="63"/>
      <c r="E9" s="64"/>
      <c r="F9" s="65"/>
    </row>
    <row r="10" spans="1:6" x14ac:dyDescent="0.25">
      <c r="A10" s="42">
        <v>101001101</v>
      </c>
      <c r="B10" s="40" t="s">
        <v>88</v>
      </c>
      <c r="C10" s="33" t="s">
        <v>37</v>
      </c>
      <c r="D10" s="66">
        <v>508.06</v>
      </c>
      <c r="E10" s="64"/>
      <c r="F10" s="65"/>
    </row>
    <row r="11" spans="1:6" ht="27.6" x14ac:dyDescent="0.25">
      <c r="A11" s="42">
        <v>101001106</v>
      </c>
      <c r="B11" s="40" t="s">
        <v>13877</v>
      </c>
      <c r="C11" s="33" t="s">
        <v>37</v>
      </c>
      <c r="D11" s="66">
        <v>4.42</v>
      </c>
      <c r="E11" s="64"/>
      <c r="F11" s="65"/>
    </row>
    <row r="12" spans="1:6" x14ac:dyDescent="0.25">
      <c r="A12" s="42">
        <v>101001111</v>
      </c>
      <c r="B12" s="40" t="s">
        <v>13878</v>
      </c>
      <c r="C12" s="33" t="s">
        <v>37</v>
      </c>
      <c r="D12" s="66">
        <v>8.2899999999999991</v>
      </c>
      <c r="E12" s="64"/>
      <c r="F12" s="65"/>
    </row>
    <row r="13" spans="1:6" ht="27.6" x14ac:dyDescent="0.25">
      <c r="A13" s="42">
        <v>101001116</v>
      </c>
      <c r="B13" s="40" t="s">
        <v>13879</v>
      </c>
      <c r="C13" s="33" t="s">
        <v>37</v>
      </c>
      <c r="D13" s="66">
        <v>0.57999999999999996</v>
      </c>
      <c r="E13" s="64"/>
      <c r="F13" s="65"/>
    </row>
    <row r="14" spans="1:6" ht="41.4" x14ac:dyDescent="0.25">
      <c r="A14" s="42">
        <v>101001121</v>
      </c>
      <c r="B14" s="40" t="s">
        <v>13880</v>
      </c>
      <c r="C14" s="33" t="s">
        <v>37</v>
      </c>
      <c r="D14" s="66">
        <v>0.66</v>
      </c>
      <c r="E14" s="64"/>
      <c r="F14" s="65"/>
    </row>
    <row r="15" spans="1:6" ht="27.6" x14ac:dyDescent="0.25">
      <c r="A15" s="42">
        <v>101001126</v>
      </c>
      <c r="B15" s="40" t="s">
        <v>18683</v>
      </c>
      <c r="C15" s="33" t="s">
        <v>16</v>
      </c>
      <c r="D15" s="66">
        <v>60.23</v>
      </c>
      <c r="E15" s="64"/>
      <c r="F15" s="65"/>
    </row>
    <row r="16" spans="1:6" ht="41.4" x14ac:dyDescent="0.25">
      <c r="A16" s="42">
        <v>101001128</v>
      </c>
      <c r="B16" s="40" t="s">
        <v>18684</v>
      </c>
      <c r="C16" s="33" t="s">
        <v>16</v>
      </c>
      <c r="D16" s="66">
        <v>27.43</v>
      </c>
      <c r="E16" s="64"/>
      <c r="F16" s="65"/>
    </row>
    <row r="17" spans="1:6" ht="41.4" x14ac:dyDescent="0.25">
      <c r="A17" s="42">
        <v>101001131</v>
      </c>
      <c r="B17" s="40" t="s">
        <v>13881</v>
      </c>
      <c r="C17" s="33" t="s">
        <v>37</v>
      </c>
      <c r="D17" s="66">
        <v>74.92</v>
      </c>
      <c r="E17" s="64"/>
      <c r="F17" s="65"/>
    </row>
    <row r="18" spans="1:6" ht="41.4" x14ac:dyDescent="0.25">
      <c r="A18" s="42">
        <v>101001136</v>
      </c>
      <c r="B18" s="40" t="s">
        <v>13882</v>
      </c>
      <c r="C18" s="33" t="s">
        <v>37</v>
      </c>
      <c r="D18" s="66">
        <v>79.91</v>
      </c>
      <c r="E18" s="64"/>
      <c r="F18" s="65"/>
    </row>
    <row r="19" spans="1:6" ht="41.4" x14ac:dyDescent="0.25">
      <c r="A19" s="42">
        <v>101001141</v>
      </c>
      <c r="B19" s="40" t="s">
        <v>13883</v>
      </c>
      <c r="C19" s="33" t="s">
        <v>37</v>
      </c>
      <c r="D19" s="66">
        <v>1035.8900000000001</v>
      </c>
      <c r="E19" s="64"/>
      <c r="F19" s="65"/>
    </row>
    <row r="20" spans="1:6" ht="41.4" x14ac:dyDescent="0.25">
      <c r="A20" s="42">
        <v>101001146</v>
      </c>
      <c r="B20" s="40" t="s">
        <v>13884</v>
      </c>
      <c r="C20" s="33" t="s">
        <v>37</v>
      </c>
      <c r="D20" s="66">
        <v>655.48</v>
      </c>
      <c r="E20" s="64"/>
      <c r="F20" s="65"/>
    </row>
    <row r="21" spans="1:6" ht="27.6" x14ac:dyDescent="0.25">
      <c r="A21" s="42">
        <v>101001151</v>
      </c>
      <c r="B21" s="40" t="s">
        <v>13885</v>
      </c>
      <c r="C21" s="33" t="s">
        <v>37</v>
      </c>
      <c r="D21" s="66">
        <v>692.57</v>
      </c>
      <c r="E21" s="64"/>
      <c r="F21" s="65"/>
    </row>
    <row r="22" spans="1:6" ht="41.4" x14ac:dyDescent="0.25">
      <c r="A22" s="42">
        <v>101001156</v>
      </c>
      <c r="B22" s="40" t="s">
        <v>13886</v>
      </c>
      <c r="C22" s="33" t="s">
        <v>14</v>
      </c>
      <c r="D22" s="66">
        <v>406.01</v>
      </c>
      <c r="E22" s="64"/>
      <c r="F22" s="65"/>
    </row>
    <row r="23" spans="1:6" ht="27.6" x14ac:dyDescent="0.25">
      <c r="A23" s="42">
        <v>101001158</v>
      </c>
      <c r="B23" s="40" t="s">
        <v>18685</v>
      </c>
      <c r="C23" s="33" t="s">
        <v>37</v>
      </c>
      <c r="D23" s="66">
        <v>30.87</v>
      </c>
      <c r="E23" s="64"/>
      <c r="F23" s="65"/>
    </row>
    <row r="24" spans="1:6" ht="41.4" x14ac:dyDescent="0.25">
      <c r="A24" s="42">
        <v>101001161</v>
      </c>
      <c r="B24" s="40" t="s">
        <v>13887</v>
      </c>
      <c r="C24" s="33" t="s">
        <v>37</v>
      </c>
      <c r="D24" s="66">
        <v>945.73</v>
      </c>
      <c r="E24" s="64"/>
      <c r="F24" s="65"/>
    </row>
    <row r="25" spans="1:6" ht="27.6" x14ac:dyDescent="0.25">
      <c r="A25" s="42">
        <v>101001166</v>
      </c>
      <c r="B25" s="40" t="s">
        <v>13888</v>
      </c>
      <c r="C25" s="33" t="s">
        <v>37</v>
      </c>
      <c r="D25" s="66">
        <v>730.11</v>
      </c>
      <c r="E25" s="64"/>
      <c r="F25" s="65"/>
    </row>
    <row r="26" spans="1:6" ht="27.6" x14ac:dyDescent="0.25">
      <c r="A26" s="42">
        <v>101001168</v>
      </c>
      <c r="B26" s="40" t="s">
        <v>13889</v>
      </c>
      <c r="C26" s="33" t="s">
        <v>37</v>
      </c>
      <c r="D26" s="66">
        <v>240.34</v>
      </c>
      <c r="E26" s="64"/>
      <c r="F26" s="65"/>
    </row>
    <row r="27" spans="1:6" ht="27.6" x14ac:dyDescent="0.25">
      <c r="A27" s="42">
        <v>101001171</v>
      </c>
      <c r="B27" s="40" t="s">
        <v>13890</v>
      </c>
      <c r="C27" s="33" t="s">
        <v>14</v>
      </c>
      <c r="D27" s="66">
        <v>12684.75</v>
      </c>
      <c r="E27" s="64"/>
      <c r="F27" s="65"/>
    </row>
    <row r="28" spans="1:6" ht="27.6" x14ac:dyDescent="0.25">
      <c r="A28" s="42">
        <v>101001176</v>
      </c>
      <c r="B28" s="40" t="s">
        <v>13891</v>
      </c>
      <c r="C28" s="33" t="s">
        <v>6388</v>
      </c>
      <c r="D28" s="66">
        <v>1900</v>
      </c>
      <c r="E28" s="64"/>
      <c r="F28" s="65"/>
    </row>
    <row r="29" spans="1:6" ht="27.6" x14ac:dyDescent="0.25">
      <c r="A29" s="42">
        <v>101001181</v>
      </c>
      <c r="B29" s="40" t="s">
        <v>13892</v>
      </c>
      <c r="C29" s="33" t="s">
        <v>6388</v>
      </c>
      <c r="D29" s="66">
        <v>705.85</v>
      </c>
      <c r="E29" s="64"/>
      <c r="F29" s="65"/>
    </row>
    <row r="30" spans="1:6" ht="41.4" x14ac:dyDescent="0.25">
      <c r="A30" s="42">
        <v>101001186</v>
      </c>
      <c r="B30" s="40" t="s">
        <v>185</v>
      </c>
      <c r="C30" s="33" t="s">
        <v>6388</v>
      </c>
      <c r="D30" s="66">
        <v>903.5</v>
      </c>
      <c r="E30" s="64"/>
      <c r="F30" s="65"/>
    </row>
    <row r="31" spans="1:6" ht="41.4" x14ac:dyDescent="0.25">
      <c r="A31" s="42">
        <v>101001191</v>
      </c>
      <c r="B31" s="40" t="s">
        <v>13893</v>
      </c>
      <c r="C31" s="33" t="s">
        <v>6388</v>
      </c>
      <c r="D31" s="66">
        <v>1025.8399999999999</v>
      </c>
      <c r="E31" s="64"/>
      <c r="F31" s="65"/>
    </row>
    <row r="32" spans="1:6" x14ac:dyDescent="0.25">
      <c r="A32" s="42">
        <v>101001196</v>
      </c>
      <c r="B32" s="40" t="s">
        <v>187</v>
      </c>
      <c r="C32" s="33" t="s">
        <v>14</v>
      </c>
      <c r="D32" s="66">
        <v>1083.76</v>
      </c>
      <c r="E32" s="64"/>
      <c r="F32" s="65"/>
    </row>
    <row r="33" spans="1:6" ht="41.4" x14ac:dyDescent="0.25">
      <c r="A33" s="42">
        <v>101001201</v>
      </c>
      <c r="B33" s="40" t="s">
        <v>18686</v>
      </c>
      <c r="C33" s="33" t="s">
        <v>16</v>
      </c>
      <c r="D33" s="66">
        <v>118</v>
      </c>
      <c r="E33" s="64"/>
      <c r="F33" s="65"/>
    </row>
    <row r="34" spans="1:6" ht="41.4" x14ac:dyDescent="0.25">
      <c r="A34" s="42">
        <v>101001206</v>
      </c>
      <c r="B34" s="40" t="s">
        <v>13894</v>
      </c>
      <c r="C34" s="33" t="s">
        <v>16</v>
      </c>
      <c r="D34" s="66">
        <v>62.69</v>
      </c>
      <c r="E34" s="64"/>
      <c r="F34" s="65"/>
    </row>
    <row r="35" spans="1:6" ht="41.4" x14ac:dyDescent="0.25">
      <c r="A35" s="42">
        <v>101001211</v>
      </c>
      <c r="B35" s="40" t="s">
        <v>18687</v>
      </c>
      <c r="C35" s="33" t="s">
        <v>16</v>
      </c>
      <c r="D35" s="66">
        <v>66.349999999999994</v>
      </c>
      <c r="E35" s="64"/>
      <c r="F35" s="65"/>
    </row>
    <row r="36" spans="1:6" ht="27.6" x14ac:dyDescent="0.25">
      <c r="A36" s="42">
        <v>101001216</v>
      </c>
      <c r="B36" s="40" t="s">
        <v>13895</v>
      </c>
      <c r="C36" s="33" t="s">
        <v>14</v>
      </c>
      <c r="D36" s="66">
        <v>73.33</v>
      </c>
      <c r="E36" s="64"/>
      <c r="F36" s="65"/>
    </row>
    <row r="37" spans="1:6" ht="27.6" x14ac:dyDescent="0.25">
      <c r="A37" s="42">
        <v>101001221</v>
      </c>
      <c r="B37" s="40" t="s">
        <v>13896</v>
      </c>
      <c r="C37" s="33" t="s">
        <v>14</v>
      </c>
      <c r="D37" s="66">
        <v>143.93</v>
      </c>
      <c r="E37" s="64"/>
      <c r="F37" s="65"/>
    </row>
    <row r="38" spans="1:6" ht="27.6" x14ac:dyDescent="0.25">
      <c r="A38" s="42">
        <v>101001226</v>
      </c>
      <c r="B38" s="40" t="s">
        <v>13897</v>
      </c>
      <c r="C38" s="33" t="s">
        <v>14</v>
      </c>
      <c r="D38" s="66">
        <v>383.84</v>
      </c>
      <c r="E38" s="64"/>
      <c r="F38" s="65"/>
    </row>
    <row r="39" spans="1:6" ht="27.6" x14ac:dyDescent="0.25">
      <c r="A39" s="42">
        <v>101001231</v>
      </c>
      <c r="B39" s="40" t="s">
        <v>13898</v>
      </c>
      <c r="C39" s="33" t="s">
        <v>14</v>
      </c>
      <c r="D39" s="66">
        <v>130.19999999999999</v>
      </c>
      <c r="E39" s="64"/>
      <c r="F39" s="65"/>
    </row>
    <row r="40" spans="1:6" ht="27.6" x14ac:dyDescent="0.25">
      <c r="A40" s="42">
        <v>101001236</v>
      </c>
      <c r="B40" s="40" t="s">
        <v>13899</v>
      </c>
      <c r="C40" s="33" t="s">
        <v>14</v>
      </c>
      <c r="D40" s="66">
        <v>216.08</v>
      </c>
      <c r="E40" s="64"/>
      <c r="F40" s="65"/>
    </row>
    <row r="41" spans="1:6" ht="27.6" x14ac:dyDescent="0.25">
      <c r="A41" s="42">
        <v>101001241</v>
      </c>
      <c r="B41" s="40" t="s">
        <v>13900</v>
      </c>
      <c r="C41" s="33" t="s">
        <v>14</v>
      </c>
      <c r="D41" s="66">
        <v>284.77999999999997</v>
      </c>
      <c r="E41" s="64"/>
      <c r="F41" s="65"/>
    </row>
    <row r="42" spans="1:6" ht="55.2" x14ac:dyDescent="0.25">
      <c r="A42" s="42">
        <v>101001247</v>
      </c>
      <c r="B42" s="40" t="s">
        <v>18688</v>
      </c>
      <c r="C42" s="33" t="s">
        <v>37</v>
      </c>
      <c r="D42" s="66">
        <v>398.25</v>
      </c>
      <c r="E42" s="64"/>
      <c r="F42" s="65"/>
    </row>
    <row r="43" spans="1:6" ht="55.2" x14ac:dyDescent="0.25">
      <c r="A43" s="42">
        <v>101001251</v>
      </c>
      <c r="B43" s="40" t="s">
        <v>13901</v>
      </c>
      <c r="C43" s="33" t="s">
        <v>14</v>
      </c>
      <c r="D43" s="66">
        <v>5980.38</v>
      </c>
      <c r="E43" s="64"/>
      <c r="F43" s="65"/>
    </row>
    <row r="44" spans="1:6" ht="41.4" x14ac:dyDescent="0.25">
      <c r="A44" s="42">
        <v>101001256</v>
      </c>
      <c r="B44" s="40" t="s">
        <v>13902</v>
      </c>
      <c r="C44" s="33" t="s">
        <v>14</v>
      </c>
      <c r="D44" s="66">
        <v>662.62</v>
      </c>
      <c r="E44" s="64"/>
      <c r="F44" s="65"/>
    </row>
    <row r="45" spans="1:6" x14ac:dyDescent="0.25">
      <c r="A45" s="33"/>
      <c r="B45" s="40"/>
      <c r="C45" s="33"/>
      <c r="D45" s="66"/>
      <c r="E45" s="64"/>
      <c r="F45" s="65"/>
    </row>
    <row r="46" spans="1:6" x14ac:dyDescent="0.25">
      <c r="A46" s="33"/>
      <c r="B46" s="40" t="s">
        <v>13903</v>
      </c>
      <c r="C46" s="33"/>
      <c r="D46" s="66"/>
      <c r="E46" s="64"/>
      <c r="F46" s="65"/>
    </row>
    <row r="47" spans="1:6" x14ac:dyDescent="0.25">
      <c r="A47" s="42">
        <v>101002100</v>
      </c>
      <c r="B47" s="40" t="s">
        <v>13904</v>
      </c>
      <c r="C47" s="33" t="s">
        <v>14</v>
      </c>
      <c r="D47" s="66">
        <v>2381.0100000000002</v>
      </c>
      <c r="E47" s="64"/>
      <c r="F47" s="65"/>
    </row>
    <row r="48" spans="1:6" ht="41.4" x14ac:dyDescent="0.25">
      <c r="A48" s="42">
        <v>101002101</v>
      </c>
      <c r="B48" s="40" t="s">
        <v>13905</v>
      </c>
      <c r="C48" s="33" t="s">
        <v>14</v>
      </c>
      <c r="D48" s="66">
        <v>206.9</v>
      </c>
      <c r="E48" s="64"/>
      <c r="F48" s="65"/>
    </row>
    <row r="49" spans="1:6" ht="27.6" x14ac:dyDescent="0.25">
      <c r="A49" s="42">
        <v>101002106</v>
      </c>
      <c r="B49" s="40" t="s">
        <v>13906</v>
      </c>
      <c r="C49" s="33" t="s">
        <v>14</v>
      </c>
      <c r="D49" s="66">
        <v>167.64</v>
      </c>
      <c r="E49" s="64"/>
      <c r="F49" s="65"/>
    </row>
    <row r="50" spans="1:6" ht="55.2" x14ac:dyDescent="0.25">
      <c r="A50" s="42">
        <v>101002111</v>
      </c>
      <c r="B50" s="40" t="s">
        <v>13907</v>
      </c>
      <c r="C50" s="33" t="s">
        <v>14</v>
      </c>
      <c r="D50" s="66">
        <v>1643.88</v>
      </c>
      <c r="E50" s="64"/>
      <c r="F50" s="65"/>
    </row>
    <row r="51" spans="1:6" ht="55.2" x14ac:dyDescent="0.25">
      <c r="A51" s="42">
        <v>101002116</v>
      </c>
      <c r="B51" s="40" t="s">
        <v>13908</v>
      </c>
      <c r="C51" s="33" t="s">
        <v>14</v>
      </c>
      <c r="D51" s="66">
        <v>2303.85</v>
      </c>
      <c r="E51" s="64"/>
      <c r="F51" s="65"/>
    </row>
    <row r="52" spans="1:6" ht="55.2" x14ac:dyDescent="0.25">
      <c r="A52" s="42">
        <v>101002121</v>
      </c>
      <c r="B52" s="40" t="s">
        <v>13909</v>
      </c>
      <c r="C52" s="33" t="s">
        <v>14</v>
      </c>
      <c r="D52" s="66">
        <v>1617.05</v>
      </c>
      <c r="E52" s="64"/>
      <c r="F52" s="65"/>
    </row>
    <row r="53" spans="1:6" ht="55.2" x14ac:dyDescent="0.25">
      <c r="A53" s="42">
        <v>101002126</v>
      </c>
      <c r="B53" s="40" t="s">
        <v>13910</v>
      </c>
      <c r="C53" s="33" t="s">
        <v>14</v>
      </c>
      <c r="D53" s="66">
        <v>2277.02</v>
      </c>
      <c r="E53" s="64"/>
      <c r="F53" s="65"/>
    </row>
    <row r="54" spans="1:6" ht="41.4" x14ac:dyDescent="0.25">
      <c r="A54" s="42">
        <v>101002131</v>
      </c>
      <c r="B54" s="40" t="s">
        <v>13911</v>
      </c>
      <c r="C54" s="33" t="s">
        <v>14</v>
      </c>
      <c r="D54" s="66">
        <v>355.9</v>
      </c>
      <c r="E54" s="64"/>
      <c r="F54" s="65"/>
    </row>
    <row r="55" spans="1:6" ht="27.6" x14ac:dyDescent="0.25">
      <c r="A55" s="42">
        <v>101002136</v>
      </c>
      <c r="B55" s="40" t="s">
        <v>18689</v>
      </c>
      <c r="C55" s="33" t="s">
        <v>14</v>
      </c>
      <c r="D55" s="66">
        <v>57.43</v>
      </c>
      <c r="E55" s="64"/>
      <c r="F55" s="65"/>
    </row>
    <row r="56" spans="1:6" ht="27.6" x14ac:dyDescent="0.25">
      <c r="A56" s="42">
        <v>101002141</v>
      </c>
      <c r="B56" s="40" t="s">
        <v>13912</v>
      </c>
      <c r="C56" s="33" t="s">
        <v>16</v>
      </c>
      <c r="D56" s="66">
        <v>22.04</v>
      </c>
      <c r="E56" s="64"/>
      <c r="F56" s="65"/>
    </row>
    <row r="57" spans="1:6" ht="27.6" x14ac:dyDescent="0.25">
      <c r="A57" s="42">
        <v>101002146</v>
      </c>
      <c r="B57" s="40" t="s">
        <v>13913</v>
      </c>
      <c r="C57" s="33" t="s">
        <v>16</v>
      </c>
      <c r="D57" s="66">
        <v>45.07</v>
      </c>
      <c r="E57" s="64"/>
      <c r="F57" s="65"/>
    </row>
    <row r="58" spans="1:6" ht="27.6" x14ac:dyDescent="0.25">
      <c r="A58" s="42">
        <v>101002151</v>
      </c>
      <c r="B58" s="40" t="s">
        <v>13914</v>
      </c>
      <c r="C58" s="33" t="s">
        <v>16</v>
      </c>
      <c r="D58" s="66">
        <v>66.87</v>
      </c>
      <c r="E58" s="64"/>
      <c r="F58" s="65"/>
    </row>
    <row r="59" spans="1:6" x14ac:dyDescent="0.25">
      <c r="A59" s="33"/>
      <c r="B59" s="40"/>
      <c r="C59" s="33"/>
      <c r="D59" s="66"/>
      <c r="E59" s="64"/>
      <c r="F59" s="65"/>
    </row>
    <row r="60" spans="1:6" x14ac:dyDescent="0.25">
      <c r="A60" s="33"/>
      <c r="B60" s="40" t="s">
        <v>13915</v>
      </c>
      <c r="C60" s="33"/>
      <c r="D60" s="66"/>
      <c r="E60" s="64"/>
      <c r="F60" s="65"/>
    </row>
    <row r="61" spans="1:6" x14ac:dyDescent="0.25">
      <c r="A61" s="42">
        <v>101003100</v>
      </c>
      <c r="B61" s="40" t="s">
        <v>13916</v>
      </c>
      <c r="C61" s="33" t="s">
        <v>14</v>
      </c>
      <c r="D61" s="66">
        <v>3354.17</v>
      </c>
      <c r="E61" s="64"/>
      <c r="F61" s="65"/>
    </row>
    <row r="62" spans="1:6" x14ac:dyDescent="0.25">
      <c r="A62" s="42">
        <v>101003101</v>
      </c>
      <c r="B62" s="40" t="s">
        <v>192</v>
      </c>
      <c r="C62" s="33" t="s">
        <v>14</v>
      </c>
      <c r="D62" s="66">
        <v>5702.62</v>
      </c>
      <c r="E62" s="64"/>
      <c r="F62" s="65"/>
    </row>
    <row r="63" spans="1:6" x14ac:dyDescent="0.25">
      <c r="A63" s="42">
        <v>101003106</v>
      </c>
      <c r="B63" s="40" t="s">
        <v>13917</v>
      </c>
      <c r="C63" s="33" t="s">
        <v>14</v>
      </c>
      <c r="D63" s="66">
        <v>7727.66</v>
      </c>
      <c r="E63" s="64"/>
      <c r="F63" s="65"/>
    </row>
    <row r="64" spans="1:6" x14ac:dyDescent="0.25">
      <c r="A64" s="42">
        <v>101003111</v>
      </c>
      <c r="B64" s="40" t="s">
        <v>13918</v>
      </c>
      <c r="C64" s="33" t="s">
        <v>14</v>
      </c>
      <c r="D64" s="66">
        <v>10264.77</v>
      </c>
      <c r="E64" s="64"/>
      <c r="F64" s="65"/>
    </row>
    <row r="65" spans="1:6" ht="27.6" x14ac:dyDescent="0.25">
      <c r="A65" s="42">
        <v>101003116</v>
      </c>
      <c r="B65" s="40" t="s">
        <v>13919</v>
      </c>
      <c r="C65" s="33" t="s">
        <v>14</v>
      </c>
      <c r="D65" s="66">
        <v>57.96</v>
      </c>
      <c r="E65" s="64"/>
      <c r="F65" s="65"/>
    </row>
    <row r="66" spans="1:6" ht="41.4" x14ac:dyDescent="0.25">
      <c r="A66" s="42">
        <v>101003121</v>
      </c>
      <c r="B66" s="40" t="s">
        <v>13920</v>
      </c>
      <c r="C66" s="33" t="s">
        <v>14</v>
      </c>
      <c r="D66" s="66">
        <v>106.62</v>
      </c>
      <c r="E66" s="64"/>
      <c r="F66" s="65"/>
    </row>
    <row r="67" spans="1:6" ht="27.6" x14ac:dyDescent="0.25">
      <c r="A67" s="42">
        <v>101003126</v>
      </c>
      <c r="B67" s="40" t="s">
        <v>13921</v>
      </c>
      <c r="C67" s="33" t="s">
        <v>16</v>
      </c>
      <c r="D67" s="66">
        <v>51.78</v>
      </c>
      <c r="E67" s="64"/>
      <c r="F67" s="65"/>
    </row>
    <row r="68" spans="1:6" ht="27.6" x14ac:dyDescent="0.25">
      <c r="A68" s="42">
        <v>101003131</v>
      </c>
      <c r="B68" s="40" t="s">
        <v>13922</v>
      </c>
      <c r="C68" s="33" t="s">
        <v>16</v>
      </c>
      <c r="D68" s="66">
        <v>11</v>
      </c>
      <c r="E68" s="64"/>
      <c r="F68" s="65"/>
    </row>
    <row r="69" spans="1:6" ht="27.6" x14ac:dyDescent="0.25">
      <c r="A69" s="42">
        <v>101003136</v>
      </c>
      <c r="B69" s="40" t="s">
        <v>13923</v>
      </c>
      <c r="C69" s="33" t="s">
        <v>16</v>
      </c>
      <c r="D69" s="66">
        <v>12.93</v>
      </c>
      <c r="E69" s="64"/>
      <c r="F69" s="65"/>
    </row>
    <row r="70" spans="1:6" ht="27.6" x14ac:dyDescent="0.25">
      <c r="A70" s="42">
        <v>101003141</v>
      </c>
      <c r="B70" s="40" t="s">
        <v>13924</v>
      </c>
      <c r="C70" s="33" t="s">
        <v>16</v>
      </c>
      <c r="D70" s="66">
        <v>20.52</v>
      </c>
      <c r="E70" s="64"/>
      <c r="F70" s="65"/>
    </row>
    <row r="71" spans="1:6" x14ac:dyDescent="0.25">
      <c r="A71" s="42">
        <v>101003146</v>
      </c>
      <c r="B71" s="40" t="s">
        <v>13925</v>
      </c>
      <c r="C71" s="33" t="s">
        <v>14</v>
      </c>
      <c r="D71" s="66">
        <v>6.64</v>
      </c>
      <c r="E71" s="64"/>
      <c r="F71" s="65"/>
    </row>
    <row r="72" spans="1:6" ht="27.6" x14ac:dyDescent="0.25">
      <c r="A72" s="42">
        <v>101003151</v>
      </c>
      <c r="B72" s="40" t="s">
        <v>13926</v>
      </c>
      <c r="C72" s="33" t="s">
        <v>14</v>
      </c>
      <c r="D72" s="66">
        <v>58.95</v>
      </c>
      <c r="E72" s="64"/>
      <c r="F72" s="65"/>
    </row>
    <row r="73" spans="1:6" ht="27.6" x14ac:dyDescent="0.25">
      <c r="A73" s="42">
        <v>101003156</v>
      </c>
      <c r="B73" s="40" t="s">
        <v>13927</v>
      </c>
      <c r="C73" s="33" t="s">
        <v>14</v>
      </c>
      <c r="D73" s="66">
        <v>49.87</v>
      </c>
      <c r="E73" s="64"/>
      <c r="F73" s="65"/>
    </row>
    <row r="74" spans="1:6" ht="27.6" x14ac:dyDescent="0.25">
      <c r="A74" s="42">
        <v>101003161</v>
      </c>
      <c r="B74" s="40" t="s">
        <v>13928</v>
      </c>
      <c r="C74" s="33" t="s">
        <v>14</v>
      </c>
      <c r="D74" s="66">
        <v>16.02</v>
      </c>
      <c r="E74" s="64"/>
      <c r="F74" s="65"/>
    </row>
    <row r="75" spans="1:6" ht="41.4" x14ac:dyDescent="0.25">
      <c r="A75" s="42">
        <v>101003166</v>
      </c>
      <c r="B75" s="40" t="s">
        <v>13929</v>
      </c>
      <c r="C75" s="33" t="s">
        <v>14</v>
      </c>
      <c r="D75" s="66">
        <v>25.89</v>
      </c>
      <c r="E75" s="64"/>
      <c r="F75" s="65"/>
    </row>
    <row r="76" spans="1:6" ht="27.6" x14ac:dyDescent="0.25">
      <c r="A76" s="42">
        <v>101003171</v>
      </c>
      <c r="B76" s="40" t="s">
        <v>13930</v>
      </c>
      <c r="C76" s="33" t="s">
        <v>14</v>
      </c>
      <c r="D76" s="66">
        <v>71.72</v>
      </c>
      <c r="E76" s="64"/>
      <c r="F76" s="65"/>
    </row>
    <row r="77" spans="1:6" ht="55.2" x14ac:dyDescent="0.25">
      <c r="A77" s="42">
        <v>101003176</v>
      </c>
      <c r="B77" s="40" t="s">
        <v>13931</v>
      </c>
      <c r="C77" s="33" t="s">
        <v>14</v>
      </c>
      <c r="D77" s="66">
        <v>148.04</v>
      </c>
      <c r="E77" s="64"/>
      <c r="F77" s="65"/>
    </row>
    <row r="78" spans="1:6" ht="41.4" x14ac:dyDescent="0.25">
      <c r="A78" s="42">
        <v>101003181</v>
      </c>
      <c r="B78" s="40" t="s">
        <v>13932</v>
      </c>
      <c r="C78" s="33" t="s">
        <v>14</v>
      </c>
      <c r="D78" s="66">
        <v>107.94</v>
      </c>
      <c r="E78" s="64"/>
      <c r="F78" s="65"/>
    </row>
    <row r="79" spans="1:6" x14ac:dyDescent="0.25">
      <c r="A79" s="32"/>
      <c r="B79" s="35"/>
      <c r="C79" s="32"/>
      <c r="D79" s="67"/>
      <c r="E79" s="61"/>
      <c r="F79" s="62"/>
    </row>
    <row r="80" spans="1:6" x14ac:dyDescent="0.25">
      <c r="A80" s="32"/>
      <c r="B80" s="38" t="s">
        <v>13933</v>
      </c>
      <c r="C80" s="32"/>
      <c r="D80" s="67"/>
      <c r="E80" s="61"/>
      <c r="F80" s="62"/>
    </row>
    <row r="81" spans="1:6" x14ac:dyDescent="0.25">
      <c r="A81" s="32"/>
      <c r="B81" s="35"/>
      <c r="C81" s="32"/>
      <c r="D81" s="67"/>
      <c r="E81" s="61"/>
      <c r="F81" s="62"/>
    </row>
    <row r="82" spans="1:6" x14ac:dyDescent="0.25">
      <c r="A82" s="32" t="s">
        <v>13874</v>
      </c>
      <c r="B82" s="35" t="s">
        <v>13875</v>
      </c>
      <c r="C82" s="32"/>
      <c r="D82" s="67" t="s">
        <v>92</v>
      </c>
      <c r="E82" s="61"/>
      <c r="F82" s="62"/>
    </row>
    <row r="83" spans="1:6" x14ac:dyDescent="0.25">
      <c r="A83" s="32"/>
      <c r="B83" s="35"/>
      <c r="C83" s="32"/>
      <c r="D83" s="67"/>
      <c r="E83" s="61"/>
      <c r="F83" s="62"/>
    </row>
    <row r="84" spans="1:6" x14ac:dyDescent="0.25">
      <c r="A84" s="33"/>
      <c r="B84" s="68" t="s">
        <v>13934</v>
      </c>
      <c r="C84" s="33"/>
      <c r="D84" s="66"/>
      <c r="E84" s="61"/>
      <c r="F84" s="62"/>
    </row>
    <row r="85" spans="1:6" ht="27.6" x14ac:dyDescent="0.25">
      <c r="A85" s="42">
        <v>201001000</v>
      </c>
      <c r="B85" s="40" t="s">
        <v>13935</v>
      </c>
      <c r="C85" s="33" t="s">
        <v>42</v>
      </c>
      <c r="D85" s="66">
        <v>102.75</v>
      </c>
      <c r="E85" s="61"/>
      <c r="F85" s="62"/>
    </row>
    <row r="86" spans="1:6" ht="27.6" x14ac:dyDescent="0.25">
      <c r="A86" s="42">
        <v>201001004</v>
      </c>
      <c r="B86" s="40" t="s">
        <v>13936</v>
      </c>
      <c r="C86" s="33" t="s">
        <v>42</v>
      </c>
      <c r="D86" s="66">
        <v>54.64</v>
      </c>
      <c r="E86" s="61"/>
      <c r="F86" s="62"/>
    </row>
    <row r="87" spans="1:6" x14ac:dyDescent="0.25">
      <c r="A87" s="42">
        <v>201001008</v>
      </c>
      <c r="B87" s="40" t="s">
        <v>13937</v>
      </c>
      <c r="C87" s="33" t="s">
        <v>42</v>
      </c>
      <c r="D87" s="66">
        <v>303.08999999999997</v>
      </c>
      <c r="E87" s="61"/>
      <c r="F87" s="62"/>
    </row>
    <row r="88" spans="1:6" ht="27.6" x14ac:dyDescent="0.25">
      <c r="A88" s="42">
        <v>201001012</v>
      </c>
      <c r="B88" s="40" t="s">
        <v>13938</v>
      </c>
      <c r="C88" s="33" t="s">
        <v>42</v>
      </c>
      <c r="D88" s="66">
        <v>88.59</v>
      </c>
      <c r="E88" s="61"/>
      <c r="F88" s="62"/>
    </row>
    <row r="89" spans="1:6" ht="27.6" x14ac:dyDescent="0.25">
      <c r="A89" s="42">
        <v>201001016</v>
      </c>
      <c r="B89" s="40" t="s">
        <v>13939</v>
      </c>
      <c r="C89" s="33" t="s">
        <v>42</v>
      </c>
      <c r="D89" s="66">
        <v>190.23</v>
      </c>
      <c r="E89" s="61"/>
      <c r="F89" s="62"/>
    </row>
    <row r="90" spans="1:6" ht="27.6" x14ac:dyDescent="0.25">
      <c r="A90" s="42">
        <v>201001020</v>
      </c>
      <c r="B90" s="40" t="s">
        <v>13940</v>
      </c>
      <c r="C90" s="33" t="s">
        <v>37</v>
      </c>
      <c r="D90" s="66">
        <v>12.25</v>
      </c>
      <c r="E90" s="61"/>
      <c r="F90" s="62"/>
    </row>
    <row r="91" spans="1:6" x14ac:dyDescent="0.25">
      <c r="A91" s="42">
        <v>201001024</v>
      </c>
      <c r="B91" s="40" t="s">
        <v>13941</v>
      </c>
      <c r="C91" s="33" t="s">
        <v>37</v>
      </c>
      <c r="D91" s="66">
        <v>30.3</v>
      </c>
      <c r="E91" s="61"/>
      <c r="F91" s="62"/>
    </row>
    <row r="92" spans="1:6" x14ac:dyDescent="0.25">
      <c r="A92" s="42">
        <v>201001028</v>
      </c>
      <c r="B92" s="40" t="s">
        <v>13942</v>
      </c>
      <c r="C92" s="33" t="s">
        <v>37</v>
      </c>
      <c r="D92" s="66">
        <v>14.51</v>
      </c>
      <c r="E92" s="61"/>
      <c r="F92" s="62"/>
    </row>
    <row r="93" spans="1:6" ht="27.6" x14ac:dyDescent="0.25">
      <c r="A93" s="42">
        <v>201001032</v>
      </c>
      <c r="B93" s="40" t="s">
        <v>13943</v>
      </c>
      <c r="C93" s="33" t="s">
        <v>42</v>
      </c>
      <c r="D93" s="66">
        <v>192.32</v>
      </c>
      <c r="E93" s="61"/>
      <c r="F93" s="62"/>
    </row>
    <row r="94" spans="1:6" ht="27.6" x14ac:dyDescent="0.25">
      <c r="A94" s="42">
        <v>201001036</v>
      </c>
      <c r="B94" s="40" t="s">
        <v>13944</v>
      </c>
      <c r="C94" s="33" t="s">
        <v>42</v>
      </c>
      <c r="D94" s="66">
        <v>111.95</v>
      </c>
      <c r="E94" s="61"/>
      <c r="F94" s="62"/>
    </row>
    <row r="95" spans="1:6" ht="27.6" x14ac:dyDescent="0.25">
      <c r="A95" s="42">
        <v>201001040</v>
      </c>
      <c r="B95" s="40" t="s">
        <v>13945</v>
      </c>
      <c r="C95" s="33" t="s">
        <v>37</v>
      </c>
      <c r="D95" s="66">
        <v>21.94</v>
      </c>
      <c r="E95" s="61"/>
      <c r="F95" s="62"/>
    </row>
    <row r="96" spans="1:6" x14ac:dyDescent="0.25">
      <c r="A96" s="42">
        <v>201001044</v>
      </c>
      <c r="B96" s="40" t="s">
        <v>13946</v>
      </c>
      <c r="C96" s="33" t="s">
        <v>37</v>
      </c>
      <c r="D96" s="66">
        <v>21.49</v>
      </c>
      <c r="E96" s="61"/>
      <c r="F96" s="62"/>
    </row>
    <row r="97" spans="1:6" ht="27.6" x14ac:dyDescent="0.25">
      <c r="A97" s="42">
        <v>201001048</v>
      </c>
      <c r="B97" s="40" t="s">
        <v>13947</v>
      </c>
      <c r="C97" s="33" t="s">
        <v>37</v>
      </c>
      <c r="D97" s="66">
        <v>7.15</v>
      </c>
      <c r="E97" s="61"/>
      <c r="F97" s="62"/>
    </row>
    <row r="98" spans="1:6" ht="27.6" x14ac:dyDescent="0.25">
      <c r="A98" s="42">
        <v>201001052</v>
      </c>
      <c r="B98" s="40" t="s">
        <v>13948</v>
      </c>
      <c r="C98" s="33" t="s">
        <v>16</v>
      </c>
      <c r="D98" s="66">
        <v>2.5099999999999998</v>
      </c>
      <c r="E98" s="61"/>
      <c r="F98" s="62"/>
    </row>
    <row r="99" spans="1:6" ht="27.6" x14ac:dyDescent="0.25">
      <c r="A99" s="42">
        <v>201001056</v>
      </c>
      <c r="B99" s="40" t="s">
        <v>13949</v>
      </c>
      <c r="C99" s="33" t="s">
        <v>37</v>
      </c>
      <c r="D99" s="66">
        <v>10.99</v>
      </c>
      <c r="E99" s="61"/>
      <c r="F99" s="62"/>
    </row>
    <row r="100" spans="1:6" x14ac:dyDescent="0.25">
      <c r="A100" s="42">
        <v>201001060</v>
      </c>
      <c r="B100" s="40" t="s">
        <v>18690</v>
      </c>
      <c r="C100" s="33" t="s">
        <v>37</v>
      </c>
      <c r="D100" s="66">
        <v>25.35</v>
      </c>
      <c r="E100" s="61"/>
      <c r="F100" s="62"/>
    </row>
    <row r="101" spans="1:6" x14ac:dyDescent="0.25">
      <c r="A101" s="33"/>
      <c r="B101" s="40"/>
      <c r="C101" s="33"/>
      <c r="D101" s="66"/>
      <c r="E101" s="61"/>
      <c r="F101" s="62"/>
    </row>
    <row r="102" spans="1:6" x14ac:dyDescent="0.25">
      <c r="A102" s="33"/>
      <c r="B102" s="68" t="s">
        <v>13950</v>
      </c>
      <c r="C102" s="33"/>
      <c r="D102" s="66"/>
      <c r="E102" s="61"/>
      <c r="F102" s="62"/>
    </row>
    <row r="103" spans="1:6" x14ac:dyDescent="0.25">
      <c r="A103" s="42">
        <v>201002158</v>
      </c>
      <c r="B103" s="40" t="s">
        <v>13951</v>
      </c>
      <c r="C103" s="33" t="s">
        <v>42</v>
      </c>
      <c r="D103" s="66">
        <v>29.33</v>
      </c>
      <c r="E103" s="61"/>
      <c r="F103" s="62"/>
    </row>
    <row r="104" spans="1:6" x14ac:dyDescent="0.25">
      <c r="A104" s="42">
        <v>201002160</v>
      </c>
      <c r="B104" s="40" t="s">
        <v>13952</v>
      </c>
      <c r="C104" s="33" t="s">
        <v>42</v>
      </c>
      <c r="D104" s="66">
        <v>14.51</v>
      </c>
      <c r="E104" s="61"/>
      <c r="F104" s="62"/>
    </row>
    <row r="105" spans="1:6" x14ac:dyDescent="0.25">
      <c r="A105" s="42">
        <v>201002161</v>
      </c>
      <c r="B105" s="40" t="s">
        <v>195</v>
      </c>
      <c r="C105" s="33" t="s">
        <v>14</v>
      </c>
      <c r="D105" s="66">
        <v>350</v>
      </c>
      <c r="E105" s="61"/>
      <c r="F105" s="62"/>
    </row>
    <row r="106" spans="1:6" ht="41.4" x14ac:dyDescent="0.25">
      <c r="A106" s="42">
        <v>201002164</v>
      </c>
      <c r="B106" s="40" t="s">
        <v>18691</v>
      </c>
      <c r="C106" s="33" t="s">
        <v>42</v>
      </c>
      <c r="D106" s="66">
        <v>9.3000000000000007</v>
      </c>
      <c r="E106" s="61"/>
      <c r="F106" s="62"/>
    </row>
    <row r="107" spans="1:6" ht="27.6" x14ac:dyDescent="0.25">
      <c r="A107" s="42">
        <v>201002168</v>
      </c>
      <c r="B107" s="40" t="s">
        <v>13953</v>
      </c>
      <c r="C107" s="33" t="s">
        <v>8575</v>
      </c>
      <c r="D107" s="66">
        <v>2.9</v>
      </c>
      <c r="E107" s="61"/>
      <c r="F107" s="62"/>
    </row>
    <row r="108" spans="1:6" ht="27.6" x14ac:dyDescent="0.25">
      <c r="A108" s="42">
        <v>201002170</v>
      </c>
      <c r="B108" s="40" t="s">
        <v>18692</v>
      </c>
      <c r="C108" s="33" t="s">
        <v>42</v>
      </c>
      <c r="D108" s="66">
        <v>8.76</v>
      </c>
      <c r="E108" s="61"/>
      <c r="F108" s="62"/>
    </row>
    <row r="109" spans="1:6" x14ac:dyDescent="0.25">
      <c r="A109" s="33"/>
      <c r="B109" s="40"/>
      <c r="C109" s="33"/>
      <c r="D109" s="66"/>
      <c r="E109" s="61"/>
      <c r="F109" s="62"/>
    </row>
    <row r="110" spans="1:6" x14ac:dyDescent="0.25">
      <c r="A110" s="33"/>
      <c r="B110" s="68" t="s">
        <v>13954</v>
      </c>
      <c r="C110" s="33"/>
      <c r="D110" s="66"/>
      <c r="E110" s="61"/>
      <c r="F110" s="62"/>
    </row>
    <row r="111" spans="1:6" ht="27.6" x14ac:dyDescent="0.25">
      <c r="A111" s="42">
        <v>201003000</v>
      </c>
      <c r="B111" s="40" t="s">
        <v>13955</v>
      </c>
      <c r="C111" s="33" t="s">
        <v>37</v>
      </c>
      <c r="D111" s="66">
        <v>3.41</v>
      </c>
      <c r="E111" s="61"/>
      <c r="F111" s="62"/>
    </row>
    <row r="112" spans="1:6" ht="27.6" x14ac:dyDescent="0.25">
      <c r="A112" s="42">
        <v>201003004</v>
      </c>
      <c r="B112" s="40" t="s">
        <v>13956</v>
      </c>
      <c r="C112" s="33" t="s">
        <v>37</v>
      </c>
      <c r="D112" s="66">
        <v>7.27</v>
      </c>
      <c r="E112" s="61"/>
      <c r="F112" s="62"/>
    </row>
    <row r="113" spans="1:6" ht="27.6" x14ac:dyDescent="0.25">
      <c r="A113" s="42">
        <v>201003008</v>
      </c>
      <c r="B113" s="40" t="s">
        <v>13957</v>
      </c>
      <c r="C113" s="33" t="s">
        <v>37</v>
      </c>
      <c r="D113" s="66">
        <v>36.229999999999997</v>
      </c>
      <c r="E113" s="61"/>
      <c r="F113" s="62"/>
    </row>
    <row r="114" spans="1:6" ht="27.6" x14ac:dyDescent="0.25">
      <c r="A114" s="42">
        <v>201003012</v>
      </c>
      <c r="B114" s="40" t="s">
        <v>13958</v>
      </c>
      <c r="C114" s="33" t="s">
        <v>37</v>
      </c>
      <c r="D114" s="66">
        <v>7.35</v>
      </c>
      <c r="E114" s="61"/>
      <c r="F114" s="62"/>
    </row>
    <row r="115" spans="1:6" ht="27.6" x14ac:dyDescent="0.25">
      <c r="A115" s="42">
        <v>201003016</v>
      </c>
      <c r="B115" s="40" t="s">
        <v>13959</v>
      </c>
      <c r="C115" s="33" t="s">
        <v>37</v>
      </c>
      <c r="D115" s="66">
        <v>2.85</v>
      </c>
      <c r="E115" s="61"/>
      <c r="F115" s="62"/>
    </row>
    <row r="116" spans="1:6" ht="27.6" x14ac:dyDescent="0.25">
      <c r="A116" s="42">
        <v>201003020</v>
      </c>
      <c r="B116" s="40" t="s">
        <v>13960</v>
      </c>
      <c r="C116" s="33" t="s">
        <v>16</v>
      </c>
      <c r="D116" s="66">
        <v>5.18</v>
      </c>
      <c r="E116" s="61"/>
      <c r="F116" s="62"/>
    </row>
    <row r="117" spans="1:6" x14ac:dyDescent="0.25">
      <c r="A117" s="42">
        <v>201003024</v>
      </c>
      <c r="B117" s="40" t="s">
        <v>13961</v>
      </c>
      <c r="C117" s="33" t="s">
        <v>37</v>
      </c>
      <c r="D117" s="66">
        <v>4.7300000000000004</v>
      </c>
      <c r="E117" s="61"/>
      <c r="F117" s="62"/>
    </row>
    <row r="118" spans="1:6" ht="27.6" x14ac:dyDescent="0.25">
      <c r="A118" s="42">
        <v>201003028</v>
      </c>
      <c r="B118" s="40" t="s">
        <v>13962</v>
      </c>
      <c r="C118" s="33" t="s">
        <v>37</v>
      </c>
      <c r="D118" s="66">
        <v>2.91</v>
      </c>
      <c r="E118" s="61"/>
      <c r="F118" s="62"/>
    </row>
    <row r="119" spans="1:6" ht="27.6" x14ac:dyDescent="0.25">
      <c r="A119" s="42">
        <v>201003032</v>
      </c>
      <c r="B119" s="40" t="s">
        <v>13963</v>
      </c>
      <c r="C119" s="33" t="s">
        <v>37</v>
      </c>
      <c r="D119" s="66">
        <v>1.98</v>
      </c>
      <c r="E119" s="61"/>
      <c r="F119" s="62"/>
    </row>
    <row r="120" spans="1:6" ht="27.6" x14ac:dyDescent="0.25">
      <c r="A120" s="42">
        <v>201003034</v>
      </c>
      <c r="B120" s="40" t="s">
        <v>13964</v>
      </c>
      <c r="C120" s="33" t="s">
        <v>37</v>
      </c>
      <c r="D120" s="66">
        <v>7.88</v>
      </c>
      <c r="E120" s="61"/>
      <c r="F120" s="62"/>
    </row>
    <row r="121" spans="1:6" ht="27.6" x14ac:dyDescent="0.25">
      <c r="A121" s="42">
        <v>201003036</v>
      </c>
      <c r="B121" s="40" t="s">
        <v>13965</v>
      </c>
      <c r="C121" s="33" t="s">
        <v>37</v>
      </c>
      <c r="D121" s="66">
        <v>24.26</v>
      </c>
      <c r="E121" s="61"/>
      <c r="F121" s="62"/>
    </row>
    <row r="122" spans="1:6" ht="27.6" x14ac:dyDescent="0.25">
      <c r="A122" s="42">
        <v>201003040</v>
      </c>
      <c r="B122" s="40" t="s">
        <v>13966</v>
      </c>
      <c r="C122" s="33" t="s">
        <v>37</v>
      </c>
      <c r="D122" s="66">
        <v>23.14</v>
      </c>
      <c r="E122" s="61"/>
      <c r="F122" s="62"/>
    </row>
    <row r="123" spans="1:6" ht="27.6" x14ac:dyDescent="0.25">
      <c r="A123" s="42">
        <v>201003044</v>
      </c>
      <c r="B123" s="40" t="s">
        <v>13967</v>
      </c>
      <c r="C123" s="33" t="s">
        <v>37</v>
      </c>
      <c r="D123" s="66">
        <v>3.74</v>
      </c>
      <c r="E123" s="61"/>
      <c r="F123" s="62"/>
    </row>
    <row r="124" spans="1:6" x14ac:dyDescent="0.25">
      <c r="A124" s="42">
        <v>201003048</v>
      </c>
      <c r="B124" s="40" t="s">
        <v>13968</v>
      </c>
      <c r="C124" s="33" t="s">
        <v>37</v>
      </c>
      <c r="D124" s="66">
        <v>2.3199999999999998</v>
      </c>
      <c r="E124" s="61"/>
      <c r="F124" s="62"/>
    </row>
    <row r="125" spans="1:6" ht="27.6" x14ac:dyDescent="0.25">
      <c r="A125" s="42">
        <v>201003052</v>
      </c>
      <c r="B125" s="40" t="s">
        <v>13969</v>
      </c>
      <c r="C125" s="33" t="s">
        <v>37</v>
      </c>
      <c r="D125" s="66">
        <v>4.6500000000000004</v>
      </c>
      <c r="E125" s="61"/>
      <c r="F125" s="62"/>
    </row>
    <row r="126" spans="1:6" ht="27.6" x14ac:dyDescent="0.25">
      <c r="A126" s="42">
        <v>201003056</v>
      </c>
      <c r="B126" s="40" t="s">
        <v>13970</v>
      </c>
      <c r="C126" s="33" t="s">
        <v>37</v>
      </c>
      <c r="D126" s="66">
        <v>8.73</v>
      </c>
      <c r="E126" s="61"/>
      <c r="F126" s="62"/>
    </row>
    <row r="127" spans="1:6" ht="27.6" x14ac:dyDescent="0.25">
      <c r="A127" s="42">
        <v>201003060</v>
      </c>
      <c r="B127" s="40" t="s">
        <v>13971</v>
      </c>
      <c r="C127" s="33" t="s">
        <v>37</v>
      </c>
      <c r="D127" s="66">
        <v>24.22</v>
      </c>
      <c r="E127" s="61"/>
      <c r="F127" s="62"/>
    </row>
    <row r="128" spans="1:6" ht="27.6" x14ac:dyDescent="0.25">
      <c r="A128" s="42">
        <v>201003064</v>
      </c>
      <c r="B128" s="40" t="s">
        <v>13972</v>
      </c>
      <c r="C128" s="33" t="s">
        <v>37</v>
      </c>
      <c r="D128" s="66">
        <v>17.28</v>
      </c>
      <c r="E128" s="61"/>
      <c r="F128" s="62"/>
    </row>
    <row r="129" spans="1:6" ht="27.6" x14ac:dyDescent="0.25">
      <c r="A129" s="42">
        <v>201003068</v>
      </c>
      <c r="B129" s="40" t="s">
        <v>13973</v>
      </c>
      <c r="C129" s="33" t="s">
        <v>37</v>
      </c>
      <c r="D129" s="66">
        <v>21</v>
      </c>
      <c r="E129" s="61"/>
      <c r="F129" s="62"/>
    </row>
    <row r="130" spans="1:6" ht="27.6" x14ac:dyDescent="0.25">
      <c r="A130" s="42">
        <v>201003072</v>
      </c>
      <c r="B130" s="40" t="s">
        <v>13974</v>
      </c>
      <c r="C130" s="33" t="s">
        <v>14</v>
      </c>
      <c r="D130" s="66">
        <v>1.79</v>
      </c>
      <c r="E130" s="61"/>
      <c r="F130" s="62"/>
    </row>
    <row r="131" spans="1:6" ht="27.6" x14ac:dyDescent="0.25">
      <c r="A131" s="42">
        <v>201003076</v>
      </c>
      <c r="B131" s="40" t="s">
        <v>13975</v>
      </c>
      <c r="C131" s="33" t="s">
        <v>16</v>
      </c>
      <c r="D131" s="66">
        <v>0.7</v>
      </c>
      <c r="E131" s="61"/>
      <c r="F131" s="62"/>
    </row>
    <row r="132" spans="1:6" ht="27.6" x14ac:dyDescent="0.25">
      <c r="A132" s="42">
        <v>201003080</v>
      </c>
      <c r="B132" s="40" t="s">
        <v>13976</v>
      </c>
      <c r="C132" s="33" t="s">
        <v>14</v>
      </c>
      <c r="D132" s="66">
        <v>0.66</v>
      </c>
      <c r="E132" s="61"/>
      <c r="F132" s="62"/>
    </row>
    <row r="133" spans="1:6" ht="27.6" x14ac:dyDescent="0.25">
      <c r="A133" s="42">
        <v>201003084</v>
      </c>
      <c r="B133" s="40" t="s">
        <v>13977</v>
      </c>
      <c r="C133" s="33" t="s">
        <v>16</v>
      </c>
      <c r="D133" s="66">
        <v>0.48</v>
      </c>
      <c r="E133" s="61"/>
      <c r="F133" s="62"/>
    </row>
    <row r="134" spans="1:6" ht="27.6" x14ac:dyDescent="0.25">
      <c r="A134" s="42">
        <v>201003088</v>
      </c>
      <c r="B134" s="40" t="s">
        <v>13978</v>
      </c>
      <c r="C134" s="33" t="s">
        <v>14</v>
      </c>
      <c r="D134" s="66">
        <v>12.11</v>
      </c>
      <c r="E134" s="61"/>
      <c r="F134" s="62"/>
    </row>
    <row r="135" spans="1:6" ht="27.6" x14ac:dyDescent="0.25">
      <c r="A135" s="42">
        <v>201003092</v>
      </c>
      <c r="B135" s="40" t="s">
        <v>13979</v>
      </c>
      <c r="C135" s="33" t="s">
        <v>14</v>
      </c>
      <c r="D135" s="66">
        <v>8.83</v>
      </c>
      <c r="E135" s="61"/>
      <c r="F135" s="62"/>
    </row>
    <row r="136" spans="1:6" ht="27.6" x14ac:dyDescent="0.25">
      <c r="A136" s="42">
        <v>201003096</v>
      </c>
      <c r="B136" s="40" t="s">
        <v>13980</v>
      </c>
      <c r="C136" s="33" t="s">
        <v>14</v>
      </c>
      <c r="D136" s="66">
        <v>1.51</v>
      </c>
      <c r="E136" s="61"/>
      <c r="F136" s="62"/>
    </row>
    <row r="137" spans="1:6" x14ac:dyDescent="0.25">
      <c r="A137" s="42">
        <v>201003100</v>
      </c>
      <c r="B137" s="40" t="s">
        <v>13981</v>
      </c>
      <c r="C137" s="33" t="s">
        <v>37</v>
      </c>
      <c r="D137" s="66">
        <v>7.96</v>
      </c>
      <c r="E137" s="61"/>
      <c r="F137" s="62"/>
    </row>
    <row r="138" spans="1:6" ht="27.6" x14ac:dyDescent="0.25">
      <c r="A138" s="42">
        <v>201003104</v>
      </c>
      <c r="B138" s="40" t="s">
        <v>13982</v>
      </c>
      <c r="C138" s="33" t="s">
        <v>37</v>
      </c>
      <c r="D138" s="66">
        <v>1.96</v>
      </c>
      <c r="E138" s="61"/>
      <c r="F138" s="62"/>
    </row>
    <row r="139" spans="1:6" ht="27.6" x14ac:dyDescent="0.25">
      <c r="A139" s="42">
        <v>201003108</v>
      </c>
      <c r="B139" s="40" t="s">
        <v>13983</v>
      </c>
      <c r="C139" s="33" t="s">
        <v>37</v>
      </c>
      <c r="D139" s="66">
        <v>2.92</v>
      </c>
      <c r="E139" s="61"/>
      <c r="F139" s="62"/>
    </row>
    <row r="140" spans="1:6" x14ac:dyDescent="0.25">
      <c r="A140" s="33"/>
      <c r="B140" s="40"/>
      <c r="C140" s="33"/>
      <c r="D140" s="66"/>
      <c r="E140" s="61"/>
      <c r="F140" s="62"/>
    </row>
    <row r="141" spans="1:6" x14ac:dyDescent="0.25">
      <c r="A141" s="33"/>
      <c r="B141" s="68" t="s">
        <v>13984</v>
      </c>
      <c r="C141" s="33"/>
      <c r="D141" s="66"/>
      <c r="E141" s="61"/>
      <c r="F141" s="62"/>
    </row>
    <row r="142" spans="1:6" ht="27.6" x14ac:dyDescent="0.25">
      <c r="A142" s="42">
        <v>201004000</v>
      </c>
      <c r="B142" s="40" t="s">
        <v>13985</v>
      </c>
      <c r="C142" s="33" t="s">
        <v>16</v>
      </c>
      <c r="D142" s="66">
        <v>4.59</v>
      </c>
      <c r="E142" s="61"/>
      <c r="F142" s="62"/>
    </row>
    <row r="143" spans="1:6" ht="27.6" x14ac:dyDescent="0.25">
      <c r="A143" s="42">
        <v>201004004</v>
      </c>
      <c r="B143" s="40" t="s">
        <v>13986</v>
      </c>
      <c r="C143" s="33" t="s">
        <v>16</v>
      </c>
      <c r="D143" s="66">
        <v>3.01</v>
      </c>
      <c r="E143" s="61"/>
      <c r="F143" s="62"/>
    </row>
    <row r="144" spans="1:6" x14ac:dyDescent="0.25">
      <c r="A144" s="42">
        <v>201004008</v>
      </c>
      <c r="B144" s="40" t="s">
        <v>13987</v>
      </c>
      <c r="C144" s="33" t="s">
        <v>16</v>
      </c>
      <c r="D144" s="66">
        <v>4.33</v>
      </c>
      <c r="E144" s="61"/>
      <c r="F144" s="62"/>
    </row>
    <row r="145" spans="1:6" x14ac:dyDescent="0.25">
      <c r="A145" s="42">
        <v>201004012</v>
      </c>
      <c r="B145" s="40" t="s">
        <v>13988</v>
      </c>
      <c r="C145" s="33" t="s">
        <v>16</v>
      </c>
      <c r="D145" s="66">
        <v>4.33</v>
      </c>
      <c r="E145" s="61"/>
      <c r="F145" s="62"/>
    </row>
    <row r="146" spans="1:6" ht="27.6" x14ac:dyDescent="0.25">
      <c r="A146" s="42">
        <v>201004016</v>
      </c>
      <c r="B146" s="40" t="s">
        <v>13989</v>
      </c>
      <c r="C146" s="33" t="s">
        <v>37</v>
      </c>
      <c r="D146" s="66">
        <v>15.41</v>
      </c>
      <c r="E146" s="61"/>
      <c r="F146" s="62"/>
    </row>
    <row r="147" spans="1:6" ht="27.6" x14ac:dyDescent="0.25">
      <c r="A147" s="42">
        <v>201004024</v>
      </c>
      <c r="B147" s="40" t="s">
        <v>13990</v>
      </c>
      <c r="C147" s="33" t="s">
        <v>14</v>
      </c>
      <c r="D147" s="66">
        <v>1.77</v>
      </c>
      <c r="E147" s="61"/>
      <c r="F147" s="62"/>
    </row>
    <row r="148" spans="1:6" ht="27.6" x14ac:dyDescent="0.25">
      <c r="A148" s="42">
        <v>201004028</v>
      </c>
      <c r="B148" s="40" t="s">
        <v>13991</v>
      </c>
      <c r="C148" s="33" t="s">
        <v>14</v>
      </c>
      <c r="D148" s="66">
        <v>10.3</v>
      </c>
      <c r="E148" s="61"/>
      <c r="F148" s="62"/>
    </row>
    <row r="149" spans="1:6" ht="27.6" x14ac:dyDescent="0.25">
      <c r="A149" s="42">
        <v>201004032</v>
      </c>
      <c r="B149" s="40" t="s">
        <v>13992</v>
      </c>
      <c r="C149" s="33" t="s">
        <v>16</v>
      </c>
      <c r="D149" s="66">
        <v>12.67</v>
      </c>
      <c r="E149" s="61"/>
      <c r="F149" s="62"/>
    </row>
    <row r="150" spans="1:6" ht="27.6" x14ac:dyDescent="0.25">
      <c r="A150" s="42">
        <v>201004036</v>
      </c>
      <c r="B150" s="40" t="s">
        <v>13993</v>
      </c>
      <c r="C150" s="33" t="s">
        <v>16</v>
      </c>
      <c r="D150" s="66">
        <v>25.35</v>
      </c>
      <c r="E150" s="61"/>
      <c r="F150" s="62"/>
    </row>
    <row r="151" spans="1:6" ht="27.6" x14ac:dyDescent="0.25">
      <c r="A151" s="42">
        <v>201004037</v>
      </c>
      <c r="B151" s="40" t="s">
        <v>13994</v>
      </c>
      <c r="C151" s="33" t="s">
        <v>16</v>
      </c>
      <c r="D151" s="66">
        <v>4.4800000000000004</v>
      </c>
      <c r="E151" s="61"/>
      <c r="F151" s="62"/>
    </row>
    <row r="152" spans="1:6" ht="27.6" x14ac:dyDescent="0.25">
      <c r="A152" s="42">
        <v>201004038</v>
      </c>
      <c r="B152" s="40" t="s">
        <v>13995</v>
      </c>
      <c r="C152" s="33" t="s">
        <v>16</v>
      </c>
      <c r="D152" s="66">
        <v>5.39</v>
      </c>
      <c r="E152" s="61"/>
      <c r="F152" s="62"/>
    </row>
    <row r="153" spans="1:6" x14ac:dyDescent="0.25">
      <c r="A153" s="42">
        <v>201004040</v>
      </c>
      <c r="B153" s="40" t="s">
        <v>13996</v>
      </c>
      <c r="C153" s="33" t="s">
        <v>14</v>
      </c>
      <c r="D153" s="66">
        <v>15.85</v>
      </c>
      <c r="E153" s="61"/>
      <c r="F153" s="62"/>
    </row>
    <row r="154" spans="1:6" x14ac:dyDescent="0.25">
      <c r="A154" s="42">
        <v>201004044</v>
      </c>
      <c r="B154" s="40" t="s">
        <v>13997</v>
      </c>
      <c r="C154" s="33" t="s">
        <v>14</v>
      </c>
      <c r="D154" s="66">
        <v>34.69</v>
      </c>
      <c r="E154" s="61"/>
      <c r="F154" s="62"/>
    </row>
    <row r="155" spans="1:6" x14ac:dyDescent="0.25">
      <c r="A155" s="42">
        <v>201004048</v>
      </c>
      <c r="B155" s="40" t="s">
        <v>13998</v>
      </c>
      <c r="C155" s="33" t="s">
        <v>14</v>
      </c>
      <c r="D155" s="66">
        <v>49.17</v>
      </c>
      <c r="E155" s="61"/>
      <c r="F155" s="62"/>
    </row>
    <row r="156" spans="1:6" x14ac:dyDescent="0.25">
      <c r="A156" s="42">
        <v>201004052</v>
      </c>
      <c r="B156" s="40" t="s">
        <v>13999</v>
      </c>
      <c r="C156" s="33" t="s">
        <v>14</v>
      </c>
      <c r="D156" s="66">
        <v>75.2</v>
      </c>
      <c r="E156" s="61"/>
      <c r="F156" s="62"/>
    </row>
    <row r="157" spans="1:6" x14ac:dyDescent="0.25">
      <c r="A157" s="42">
        <v>201004056</v>
      </c>
      <c r="B157" s="40" t="s">
        <v>14000</v>
      </c>
      <c r="C157" s="33" t="s">
        <v>14</v>
      </c>
      <c r="D157" s="66">
        <v>101.24</v>
      </c>
      <c r="E157" s="61"/>
      <c r="F157" s="62"/>
    </row>
    <row r="158" spans="1:6" x14ac:dyDescent="0.25">
      <c r="A158" s="42">
        <v>201004060</v>
      </c>
      <c r="B158" s="40" t="s">
        <v>14001</v>
      </c>
      <c r="C158" s="33" t="s">
        <v>14</v>
      </c>
      <c r="D158" s="66">
        <v>19.03</v>
      </c>
      <c r="E158" s="61"/>
      <c r="F158" s="62"/>
    </row>
    <row r="159" spans="1:6" x14ac:dyDescent="0.25">
      <c r="A159" s="42">
        <v>201004064</v>
      </c>
      <c r="B159" s="40" t="s">
        <v>14002</v>
      </c>
      <c r="C159" s="33" t="s">
        <v>14</v>
      </c>
      <c r="D159" s="66">
        <v>21.13</v>
      </c>
      <c r="E159" s="61"/>
      <c r="F159" s="62"/>
    </row>
    <row r="160" spans="1:6" x14ac:dyDescent="0.25">
      <c r="A160" s="42">
        <v>201004068</v>
      </c>
      <c r="B160" s="40" t="s">
        <v>14003</v>
      </c>
      <c r="C160" s="33" t="s">
        <v>37</v>
      </c>
      <c r="D160" s="66">
        <v>6.19</v>
      </c>
      <c r="E160" s="61"/>
      <c r="F160" s="62"/>
    </row>
    <row r="161" spans="1:6" x14ac:dyDescent="0.25">
      <c r="A161" s="42">
        <v>201004072</v>
      </c>
      <c r="B161" s="40" t="s">
        <v>14004</v>
      </c>
      <c r="C161" s="33" t="s">
        <v>37</v>
      </c>
      <c r="D161" s="66">
        <v>11.82</v>
      </c>
      <c r="E161" s="61"/>
      <c r="F161" s="62"/>
    </row>
    <row r="162" spans="1:6" x14ac:dyDescent="0.25">
      <c r="A162" s="42">
        <v>201004076</v>
      </c>
      <c r="B162" s="40" t="s">
        <v>14005</v>
      </c>
      <c r="C162" s="33" t="s">
        <v>37</v>
      </c>
      <c r="D162" s="66">
        <v>6.25</v>
      </c>
      <c r="E162" s="61"/>
      <c r="F162" s="62"/>
    </row>
    <row r="163" spans="1:6" ht="27.6" x14ac:dyDescent="0.25">
      <c r="A163" s="42">
        <v>201004080</v>
      </c>
      <c r="B163" s="40" t="s">
        <v>14006</v>
      </c>
      <c r="C163" s="33" t="s">
        <v>37</v>
      </c>
      <c r="D163" s="66">
        <v>3.93</v>
      </c>
      <c r="E163" s="61"/>
      <c r="F163" s="62"/>
    </row>
    <row r="164" spans="1:6" x14ac:dyDescent="0.25">
      <c r="A164" s="42">
        <v>201004084</v>
      </c>
      <c r="B164" s="40" t="s">
        <v>14007</v>
      </c>
      <c r="C164" s="33" t="s">
        <v>37</v>
      </c>
      <c r="D164" s="66">
        <v>46.49</v>
      </c>
      <c r="E164" s="61"/>
      <c r="F164" s="62"/>
    </row>
    <row r="165" spans="1:6" x14ac:dyDescent="0.25">
      <c r="A165" s="32"/>
      <c r="B165" s="35"/>
      <c r="C165" s="32"/>
      <c r="D165" s="67"/>
      <c r="E165" s="61"/>
      <c r="F165" s="62"/>
    </row>
    <row r="166" spans="1:6" x14ac:dyDescent="0.25">
      <c r="A166" s="32"/>
      <c r="B166" s="38" t="s">
        <v>14008</v>
      </c>
      <c r="C166" s="32"/>
      <c r="D166" s="67"/>
      <c r="E166" s="61"/>
      <c r="F166" s="62"/>
    </row>
    <row r="167" spans="1:6" x14ac:dyDescent="0.25">
      <c r="A167" s="32"/>
      <c r="B167" s="35"/>
      <c r="C167" s="32"/>
      <c r="D167" s="67"/>
      <c r="E167" s="61"/>
      <c r="F167" s="62"/>
    </row>
    <row r="168" spans="1:6" x14ac:dyDescent="0.25">
      <c r="A168" s="32" t="s">
        <v>13874</v>
      </c>
      <c r="B168" s="35" t="s">
        <v>13875</v>
      </c>
      <c r="C168" s="32"/>
      <c r="D168" s="67" t="s">
        <v>92</v>
      </c>
      <c r="E168" s="61"/>
      <c r="F168" s="62"/>
    </row>
    <row r="169" spans="1:6" x14ac:dyDescent="0.25">
      <c r="A169" s="32"/>
      <c r="B169" s="35"/>
      <c r="C169" s="32"/>
      <c r="D169" s="67"/>
      <c r="E169" s="61"/>
      <c r="F169" s="62"/>
    </row>
    <row r="170" spans="1:6" x14ac:dyDescent="0.25">
      <c r="A170" s="42">
        <v>301000100</v>
      </c>
      <c r="B170" s="40" t="s">
        <v>14009</v>
      </c>
      <c r="C170" s="33" t="s">
        <v>16</v>
      </c>
      <c r="D170" s="66">
        <v>109.25</v>
      </c>
      <c r="E170" s="61"/>
      <c r="F170" s="62"/>
    </row>
    <row r="171" spans="1:6" x14ac:dyDescent="0.25">
      <c r="A171" s="42">
        <v>301000102</v>
      </c>
      <c r="B171" s="40" t="s">
        <v>13863</v>
      </c>
      <c r="C171" s="33" t="s">
        <v>14</v>
      </c>
      <c r="D171" s="66">
        <v>103.5</v>
      </c>
      <c r="E171" s="61"/>
      <c r="F171" s="62"/>
    </row>
    <row r="172" spans="1:6" x14ac:dyDescent="0.25">
      <c r="A172" s="42">
        <v>301000103</v>
      </c>
      <c r="B172" s="40" t="s">
        <v>13843</v>
      </c>
      <c r="C172" s="33" t="s">
        <v>14</v>
      </c>
      <c r="D172" s="66">
        <v>747.5</v>
      </c>
      <c r="E172" s="61"/>
      <c r="F172" s="62"/>
    </row>
    <row r="173" spans="1:6" ht="27.6" x14ac:dyDescent="0.25">
      <c r="A173" s="42">
        <v>301000104</v>
      </c>
      <c r="B173" s="40" t="s">
        <v>14010</v>
      </c>
      <c r="C173" s="33" t="s">
        <v>16</v>
      </c>
      <c r="D173" s="66">
        <v>46.16</v>
      </c>
      <c r="E173" s="61"/>
      <c r="F173" s="62"/>
    </row>
    <row r="174" spans="1:6" ht="27.6" x14ac:dyDescent="0.25">
      <c r="A174" s="42">
        <v>301000105</v>
      </c>
      <c r="B174" s="40" t="s">
        <v>14011</v>
      </c>
      <c r="C174" s="33" t="s">
        <v>16</v>
      </c>
      <c r="D174" s="66">
        <v>69.8</v>
      </c>
      <c r="E174" s="61"/>
      <c r="F174" s="62"/>
    </row>
    <row r="175" spans="1:6" ht="27.6" x14ac:dyDescent="0.25">
      <c r="A175" s="42">
        <v>301000107</v>
      </c>
      <c r="B175" s="40" t="s">
        <v>14012</v>
      </c>
      <c r="C175" s="33" t="s">
        <v>16</v>
      </c>
      <c r="D175" s="66">
        <v>95.71</v>
      </c>
      <c r="E175" s="61"/>
      <c r="F175" s="62"/>
    </row>
    <row r="176" spans="1:6" ht="27.6" x14ac:dyDescent="0.25">
      <c r="A176" s="42">
        <v>301000108</v>
      </c>
      <c r="B176" s="40" t="s">
        <v>18693</v>
      </c>
      <c r="C176" s="33" t="s">
        <v>16</v>
      </c>
      <c r="D176" s="66">
        <v>140.37</v>
      </c>
      <c r="E176" s="61"/>
      <c r="F176" s="62"/>
    </row>
    <row r="177" spans="1:6" x14ac:dyDescent="0.25">
      <c r="A177" s="42">
        <v>301000116</v>
      </c>
      <c r="B177" s="40" t="s">
        <v>14013</v>
      </c>
      <c r="C177" s="33" t="s">
        <v>14</v>
      </c>
      <c r="D177" s="66">
        <v>58.28</v>
      </c>
      <c r="E177" s="61"/>
      <c r="F177" s="62"/>
    </row>
    <row r="178" spans="1:6" ht="27.6" x14ac:dyDescent="0.25">
      <c r="A178" s="42">
        <v>301000118</v>
      </c>
      <c r="B178" s="40" t="s">
        <v>14014</v>
      </c>
      <c r="C178" s="33" t="s">
        <v>42</v>
      </c>
      <c r="D178" s="66">
        <v>1020.12</v>
      </c>
      <c r="E178" s="61"/>
      <c r="F178" s="62"/>
    </row>
    <row r="179" spans="1:6" ht="41.4" x14ac:dyDescent="0.25">
      <c r="A179" s="42">
        <v>301000119</v>
      </c>
      <c r="B179" s="40" t="s">
        <v>14015</v>
      </c>
      <c r="C179" s="33" t="s">
        <v>42</v>
      </c>
      <c r="D179" s="66">
        <v>676.07</v>
      </c>
      <c r="E179" s="61"/>
      <c r="F179" s="62"/>
    </row>
    <row r="180" spans="1:6" ht="27.6" x14ac:dyDescent="0.25">
      <c r="A180" s="42">
        <v>301000122</v>
      </c>
      <c r="B180" s="40" t="s">
        <v>14016</v>
      </c>
      <c r="C180" s="33" t="s">
        <v>42</v>
      </c>
      <c r="D180" s="66">
        <v>567.14</v>
      </c>
      <c r="E180" s="61"/>
      <c r="F180" s="62"/>
    </row>
    <row r="181" spans="1:6" ht="41.4" x14ac:dyDescent="0.25">
      <c r="A181" s="42">
        <v>301000130</v>
      </c>
      <c r="B181" s="40" t="s">
        <v>14017</v>
      </c>
      <c r="C181" s="33" t="s">
        <v>16</v>
      </c>
      <c r="D181" s="66">
        <v>56.42</v>
      </c>
      <c r="E181" s="61"/>
      <c r="F181" s="62"/>
    </row>
    <row r="182" spans="1:6" ht="41.4" x14ac:dyDescent="0.25">
      <c r="A182" s="42">
        <v>301000132</v>
      </c>
      <c r="B182" s="40" t="s">
        <v>14018</v>
      </c>
      <c r="C182" s="33" t="s">
        <v>16</v>
      </c>
      <c r="D182" s="66">
        <v>72.87</v>
      </c>
      <c r="E182" s="61"/>
      <c r="F182" s="62"/>
    </row>
    <row r="183" spans="1:6" ht="41.4" x14ac:dyDescent="0.25">
      <c r="A183" s="42">
        <v>301000134</v>
      </c>
      <c r="B183" s="40" t="s">
        <v>14019</v>
      </c>
      <c r="C183" s="33" t="s">
        <v>16</v>
      </c>
      <c r="D183" s="66">
        <v>114.66</v>
      </c>
      <c r="E183" s="61"/>
      <c r="F183" s="62"/>
    </row>
    <row r="184" spans="1:6" ht="41.4" x14ac:dyDescent="0.25">
      <c r="A184" s="42">
        <v>301000137</v>
      </c>
      <c r="B184" s="40" t="s">
        <v>14020</v>
      </c>
      <c r="C184" s="33" t="s">
        <v>16</v>
      </c>
      <c r="D184" s="66">
        <v>225.11</v>
      </c>
      <c r="E184" s="61"/>
      <c r="F184" s="62"/>
    </row>
    <row r="185" spans="1:6" ht="41.4" x14ac:dyDescent="0.25">
      <c r="A185" s="42">
        <v>301000140</v>
      </c>
      <c r="B185" s="40" t="s">
        <v>14021</v>
      </c>
      <c r="C185" s="33" t="s">
        <v>16</v>
      </c>
      <c r="D185" s="66">
        <v>79.77</v>
      </c>
      <c r="E185" s="61"/>
      <c r="F185" s="62"/>
    </row>
    <row r="186" spans="1:6" ht="41.4" x14ac:dyDescent="0.25">
      <c r="A186" s="42">
        <v>301000145</v>
      </c>
      <c r="B186" s="40" t="s">
        <v>18694</v>
      </c>
      <c r="C186" s="33" t="s">
        <v>16</v>
      </c>
      <c r="D186" s="66">
        <v>284.31</v>
      </c>
      <c r="E186" s="61"/>
      <c r="F186" s="62"/>
    </row>
    <row r="187" spans="1:6" ht="27.6" x14ac:dyDescent="0.25">
      <c r="A187" s="42">
        <v>301000147</v>
      </c>
      <c r="B187" s="40" t="s">
        <v>14022</v>
      </c>
      <c r="C187" s="33" t="s">
        <v>14023</v>
      </c>
      <c r="D187" s="66">
        <v>9.9700000000000006</v>
      </c>
      <c r="E187" s="61"/>
      <c r="F187" s="62"/>
    </row>
    <row r="188" spans="1:6" x14ac:dyDescent="0.25">
      <c r="A188" s="32"/>
      <c r="B188" s="35"/>
      <c r="C188" s="32"/>
      <c r="D188" s="67"/>
      <c r="E188" s="61"/>
      <c r="F188" s="62"/>
    </row>
    <row r="189" spans="1:6" x14ac:dyDescent="0.25">
      <c r="A189" s="32"/>
      <c r="B189" s="38" t="s">
        <v>14024</v>
      </c>
      <c r="C189" s="32"/>
      <c r="D189" s="67"/>
      <c r="E189" s="61"/>
      <c r="F189" s="62"/>
    </row>
    <row r="190" spans="1:6" x14ac:dyDescent="0.25">
      <c r="A190" s="32"/>
      <c r="B190" s="35"/>
      <c r="C190" s="32"/>
      <c r="D190" s="67"/>
      <c r="E190" s="61"/>
      <c r="F190" s="62"/>
    </row>
    <row r="191" spans="1:6" x14ac:dyDescent="0.25">
      <c r="A191" s="32" t="s">
        <v>13874</v>
      </c>
      <c r="B191" s="35" t="s">
        <v>13875</v>
      </c>
      <c r="C191" s="32"/>
      <c r="D191" s="67" t="s">
        <v>92</v>
      </c>
      <c r="E191" s="61"/>
      <c r="F191" s="62"/>
    </row>
    <row r="192" spans="1:6" x14ac:dyDescent="0.25">
      <c r="A192" s="32"/>
      <c r="B192" s="35"/>
      <c r="C192" s="32"/>
      <c r="D192" s="67"/>
      <c r="E192" s="61"/>
      <c r="F192" s="62"/>
    </row>
    <row r="193" spans="1:6" x14ac:dyDescent="0.25">
      <c r="A193" s="33"/>
      <c r="B193" s="40" t="s">
        <v>14025</v>
      </c>
      <c r="C193" s="33"/>
      <c r="D193" s="66"/>
      <c r="E193" s="61"/>
      <c r="F193" s="62"/>
    </row>
    <row r="194" spans="1:6" ht="27.6" x14ac:dyDescent="0.25">
      <c r="A194" s="42">
        <v>401001100</v>
      </c>
      <c r="B194" s="40" t="s">
        <v>136</v>
      </c>
      <c r="C194" s="33" t="s">
        <v>42</v>
      </c>
      <c r="D194" s="66">
        <v>82.96</v>
      </c>
      <c r="E194" s="61"/>
      <c r="F194" s="62"/>
    </row>
    <row r="195" spans="1:6" x14ac:dyDescent="0.25">
      <c r="A195" s="42">
        <v>401001101</v>
      </c>
      <c r="B195" s="40" t="s">
        <v>14026</v>
      </c>
      <c r="C195" s="33" t="s">
        <v>42</v>
      </c>
      <c r="D195" s="66">
        <v>79.64</v>
      </c>
      <c r="E195" s="61"/>
      <c r="F195" s="62"/>
    </row>
    <row r="196" spans="1:6" x14ac:dyDescent="0.25">
      <c r="A196" s="42">
        <v>401001109</v>
      </c>
      <c r="B196" s="40" t="s">
        <v>14027</v>
      </c>
      <c r="C196" s="33" t="s">
        <v>37</v>
      </c>
      <c r="D196" s="66">
        <v>31.11</v>
      </c>
      <c r="E196" s="61"/>
      <c r="F196" s="62"/>
    </row>
    <row r="197" spans="1:6" ht="27.6" x14ac:dyDescent="0.25">
      <c r="A197" s="42">
        <v>401001111</v>
      </c>
      <c r="B197" s="40" t="s">
        <v>14028</v>
      </c>
      <c r="C197" s="33" t="s">
        <v>37</v>
      </c>
      <c r="D197" s="66">
        <v>31.11</v>
      </c>
      <c r="E197" s="61"/>
      <c r="F197" s="62"/>
    </row>
    <row r="198" spans="1:6" x14ac:dyDescent="0.25">
      <c r="A198" s="42">
        <v>401001113</v>
      </c>
      <c r="B198" s="40" t="s">
        <v>14029</v>
      </c>
      <c r="C198" s="33" t="s">
        <v>42</v>
      </c>
      <c r="D198" s="66">
        <v>49.74</v>
      </c>
      <c r="E198" s="61"/>
      <c r="F198" s="62"/>
    </row>
    <row r="199" spans="1:6" ht="27.6" x14ac:dyDescent="0.25">
      <c r="A199" s="42">
        <v>401001114</v>
      </c>
      <c r="B199" s="40" t="s">
        <v>14030</v>
      </c>
      <c r="C199" s="33" t="s">
        <v>42</v>
      </c>
      <c r="D199" s="66">
        <v>25.26</v>
      </c>
      <c r="E199" s="61"/>
      <c r="F199" s="62"/>
    </row>
    <row r="200" spans="1:6" x14ac:dyDescent="0.25">
      <c r="A200" s="42">
        <v>401001115</v>
      </c>
      <c r="B200" s="40" t="s">
        <v>14031</v>
      </c>
      <c r="C200" s="33" t="s">
        <v>42</v>
      </c>
      <c r="D200" s="66">
        <v>8.33</v>
      </c>
      <c r="E200" s="61"/>
      <c r="F200" s="62"/>
    </row>
    <row r="201" spans="1:6" x14ac:dyDescent="0.25">
      <c r="A201" s="42">
        <v>401001117</v>
      </c>
      <c r="B201" s="40" t="s">
        <v>62</v>
      </c>
      <c r="C201" s="33" t="s">
        <v>42</v>
      </c>
      <c r="D201" s="66">
        <v>20.74</v>
      </c>
      <c r="E201" s="61"/>
      <c r="F201" s="62"/>
    </row>
    <row r="202" spans="1:6" ht="27.6" x14ac:dyDescent="0.25">
      <c r="A202" s="42">
        <v>401001122</v>
      </c>
      <c r="B202" s="40" t="s">
        <v>14032</v>
      </c>
      <c r="C202" s="33" t="s">
        <v>42</v>
      </c>
      <c r="D202" s="66">
        <v>41.48</v>
      </c>
      <c r="E202" s="61"/>
      <c r="F202" s="62"/>
    </row>
    <row r="203" spans="1:6" ht="27.6" x14ac:dyDescent="0.25">
      <c r="A203" s="42">
        <v>401001124</v>
      </c>
      <c r="B203" s="40" t="s">
        <v>14033</v>
      </c>
      <c r="C203" s="33" t="s">
        <v>42</v>
      </c>
      <c r="D203" s="66">
        <v>72.59</v>
      </c>
      <c r="E203" s="61"/>
      <c r="F203" s="62"/>
    </row>
    <row r="204" spans="1:6" ht="27.6" x14ac:dyDescent="0.25">
      <c r="A204" s="42">
        <v>401001126</v>
      </c>
      <c r="B204" s="40" t="s">
        <v>14034</v>
      </c>
      <c r="C204" s="33" t="s">
        <v>42</v>
      </c>
      <c r="D204" s="66">
        <v>132.59</v>
      </c>
      <c r="E204" s="61"/>
      <c r="F204" s="62"/>
    </row>
    <row r="205" spans="1:6" x14ac:dyDescent="0.25">
      <c r="A205" s="33"/>
      <c r="B205" s="40"/>
      <c r="C205" s="33"/>
      <c r="D205" s="66"/>
      <c r="E205" s="61"/>
      <c r="F205" s="62"/>
    </row>
    <row r="206" spans="1:6" x14ac:dyDescent="0.25">
      <c r="A206" s="33"/>
      <c r="B206" s="40" t="s">
        <v>14035</v>
      </c>
      <c r="C206" s="33"/>
      <c r="D206" s="66"/>
      <c r="E206" s="61"/>
      <c r="F206" s="62"/>
    </row>
    <row r="207" spans="1:6" ht="41.4" x14ac:dyDescent="0.25">
      <c r="A207" s="42">
        <v>401002000</v>
      </c>
      <c r="B207" s="40" t="s">
        <v>18695</v>
      </c>
      <c r="C207" s="33" t="s">
        <v>42</v>
      </c>
      <c r="D207" s="66">
        <v>93.3</v>
      </c>
      <c r="E207" s="61"/>
      <c r="F207" s="62"/>
    </row>
    <row r="208" spans="1:6" ht="27.6" x14ac:dyDescent="0.25">
      <c r="A208" s="42">
        <v>401002003</v>
      </c>
      <c r="B208" s="40" t="s">
        <v>13879</v>
      </c>
      <c r="C208" s="33" t="s">
        <v>37</v>
      </c>
      <c r="D208" s="66">
        <v>0.57999999999999996</v>
      </c>
      <c r="E208" s="61"/>
      <c r="F208" s="62"/>
    </row>
    <row r="209" spans="1:6" ht="55.2" x14ac:dyDescent="0.25">
      <c r="A209" s="42">
        <v>401002005</v>
      </c>
      <c r="B209" s="40" t="s">
        <v>14036</v>
      </c>
      <c r="C209" s="33" t="s">
        <v>42</v>
      </c>
      <c r="D209" s="66">
        <v>9.64</v>
      </c>
      <c r="E209" s="61"/>
      <c r="F209" s="62"/>
    </row>
    <row r="210" spans="1:6" ht="55.2" x14ac:dyDescent="0.25">
      <c r="A210" s="42">
        <v>401002006</v>
      </c>
      <c r="B210" s="40" t="s">
        <v>14037</v>
      </c>
      <c r="C210" s="33" t="s">
        <v>42</v>
      </c>
      <c r="D210" s="66">
        <v>9.0500000000000007</v>
      </c>
      <c r="E210" s="61"/>
      <c r="F210" s="62"/>
    </row>
    <row r="211" spans="1:6" ht="55.2" x14ac:dyDescent="0.25">
      <c r="A211" s="42">
        <v>401002007</v>
      </c>
      <c r="B211" s="40" t="s">
        <v>14038</v>
      </c>
      <c r="C211" s="33" t="s">
        <v>42</v>
      </c>
      <c r="D211" s="66">
        <v>8.5299999999999994</v>
      </c>
      <c r="E211" s="61"/>
      <c r="F211" s="62"/>
    </row>
    <row r="212" spans="1:6" ht="55.2" x14ac:dyDescent="0.25">
      <c r="A212" s="42">
        <v>401002013</v>
      </c>
      <c r="B212" s="40" t="s">
        <v>18696</v>
      </c>
      <c r="C212" s="33" t="s">
        <v>42</v>
      </c>
      <c r="D212" s="66">
        <v>17.690000000000001</v>
      </c>
      <c r="E212" s="61"/>
      <c r="F212" s="62"/>
    </row>
    <row r="213" spans="1:6" ht="55.2" x14ac:dyDescent="0.25">
      <c r="A213" s="42">
        <v>401002018</v>
      </c>
      <c r="B213" s="40" t="s">
        <v>14039</v>
      </c>
      <c r="C213" s="33" t="s">
        <v>16</v>
      </c>
      <c r="D213" s="66">
        <v>20.54</v>
      </c>
      <c r="E213" s="61"/>
      <c r="F213" s="62"/>
    </row>
    <row r="214" spans="1:6" ht="27.6" x14ac:dyDescent="0.25">
      <c r="A214" s="42">
        <v>401002019</v>
      </c>
      <c r="B214" s="40" t="s">
        <v>14040</v>
      </c>
      <c r="C214" s="33" t="s">
        <v>42</v>
      </c>
      <c r="D214" s="66">
        <v>1.38</v>
      </c>
      <c r="E214" s="61"/>
      <c r="F214" s="62"/>
    </row>
    <row r="215" spans="1:6" x14ac:dyDescent="0.25">
      <c r="A215" s="42">
        <v>401002021</v>
      </c>
      <c r="B215" s="40" t="s">
        <v>14041</v>
      </c>
      <c r="C215" s="33" t="s">
        <v>42</v>
      </c>
      <c r="D215" s="66">
        <v>2.44</v>
      </c>
      <c r="E215" s="61"/>
      <c r="F215" s="62"/>
    </row>
    <row r="216" spans="1:6" ht="27.6" x14ac:dyDescent="0.25">
      <c r="A216" s="42">
        <v>401002022</v>
      </c>
      <c r="B216" s="40" t="s">
        <v>14042</v>
      </c>
      <c r="C216" s="33" t="s">
        <v>42</v>
      </c>
      <c r="D216" s="66">
        <v>6.42</v>
      </c>
      <c r="E216" s="61"/>
      <c r="F216" s="62"/>
    </row>
    <row r="217" spans="1:6" ht="41.4" x14ac:dyDescent="0.25">
      <c r="A217" s="42">
        <v>401002023</v>
      </c>
      <c r="B217" s="40" t="s">
        <v>14043</v>
      </c>
      <c r="C217" s="33" t="s">
        <v>42</v>
      </c>
      <c r="D217" s="66">
        <v>8.33</v>
      </c>
      <c r="E217" s="61"/>
      <c r="F217" s="62"/>
    </row>
    <row r="218" spans="1:6" ht="41.4" x14ac:dyDescent="0.25">
      <c r="A218" s="42">
        <v>401002024</v>
      </c>
      <c r="B218" s="40" t="s">
        <v>14044</v>
      </c>
      <c r="C218" s="33" t="s">
        <v>37</v>
      </c>
      <c r="D218" s="66">
        <v>3.17</v>
      </c>
      <c r="E218" s="61"/>
      <c r="F218" s="62"/>
    </row>
    <row r="219" spans="1:6" ht="41.4" x14ac:dyDescent="0.25">
      <c r="A219" s="42">
        <v>401002025</v>
      </c>
      <c r="B219" s="40" t="s">
        <v>14045</v>
      </c>
      <c r="C219" s="33" t="s">
        <v>37</v>
      </c>
      <c r="D219" s="66">
        <v>0.66</v>
      </c>
      <c r="E219" s="61"/>
      <c r="F219" s="62"/>
    </row>
    <row r="220" spans="1:6" ht="27.6" x14ac:dyDescent="0.25">
      <c r="A220" s="42">
        <v>401002040</v>
      </c>
      <c r="B220" s="40" t="s">
        <v>14046</v>
      </c>
      <c r="C220" s="33" t="s">
        <v>8575</v>
      </c>
      <c r="D220" s="66">
        <v>3.17</v>
      </c>
      <c r="E220" s="61"/>
      <c r="F220" s="62"/>
    </row>
    <row r="221" spans="1:6" ht="27.6" x14ac:dyDescent="0.25">
      <c r="A221" s="42">
        <v>401002045</v>
      </c>
      <c r="B221" s="40" t="s">
        <v>13953</v>
      </c>
      <c r="C221" s="33" t="s">
        <v>8575</v>
      </c>
      <c r="D221" s="66">
        <v>2.9</v>
      </c>
      <c r="E221" s="61"/>
      <c r="F221" s="62"/>
    </row>
    <row r="222" spans="1:6" x14ac:dyDescent="0.25">
      <c r="A222" s="32"/>
      <c r="B222" s="35"/>
      <c r="C222" s="32"/>
      <c r="D222" s="67"/>
      <c r="E222" s="61"/>
      <c r="F222" s="62"/>
    </row>
    <row r="223" spans="1:6" x14ac:dyDescent="0.25">
      <c r="A223" s="32"/>
      <c r="B223" s="38" t="s">
        <v>14047</v>
      </c>
      <c r="C223" s="32"/>
      <c r="D223" s="67"/>
      <c r="E223" s="61"/>
      <c r="F223" s="62"/>
    </row>
    <row r="224" spans="1:6" x14ac:dyDescent="0.25">
      <c r="A224" s="32"/>
      <c r="B224" s="35"/>
      <c r="C224" s="32"/>
      <c r="D224" s="67"/>
      <c r="E224" s="61"/>
      <c r="F224" s="62"/>
    </row>
    <row r="225" spans="1:6" x14ac:dyDescent="0.25">
      <c r="A225" s="32" t="s">
        <v>13874</v>
      </c>
      <c r="B225" s="35" t="s">
        <v>13875</v>
      </c>
      <c r="C225" s="32"/>
      <c r="D225" s="67" t="s">
        <v>92</v>
      </c>
      <c r="E225" s="61"/>
      <c r="F225" s="62"/>
    </row>
    <row r="226" spans="1:6" x14ac:dyDescent="0.25">
      <c r="A226" s="32"/>
      <c r="B226" s="35"/>
      <c r="C226" s="32"/>
      <c r="D226" s="67"/>
      <c r="E226" s="61"/>
      <c r="F226" s="62"/>
    </row>
    <row r="227" spans="1:6" ht="41.4" x14ac:dyDescent="0.25">
      <c r="A227" s="42">
        <v>501000100</v>
      </c>
      <c r="B227" s="40" t="s">
        <v>14048</v>
      </c>
      <c r="C227" s="33" t="s">
        <v>16</v>
      </c>
      <c r="D227" s="66">
        <v>165.03</v>
      </c>
      <c r="E227" s="61"/>
      <c r="F227" s="62"/>
    </row>
    <row r="228" spans="1:6" ht="41.4" x14ac:dyDescent="0.25">
      <c r="A228" s="42">
        <v>501000102</v>
      </c>
      <c r="B228" s="40" t="s">
        <v>14049</v>
      </c>
      <c r="C228" s="33" t="s">
        <v>16</v>
      </c>
      <c r="D228" s="66">
        <v>307.91000000000003</v>
      </c>
      <c r="E228" s="61"/>
      <c r="F228" s="62"/>
    </row>
    <row r="229" spans="1:6" ht="41.4" x14ac:dyDescent="0.25">
      <c r="A229" s="42">
        <v>501000104</v>
      </c>
      <c r="B229" s="40" t="s">
        <v>14050</v>
      </c>
      <c r="C229" s="33" t="s">
        <v>16</v>
      </c>
      <c r="D229" s="66">
        <v>497.89</v>
      </c>
      <c r="E229" s="61"/>
      <c r="F229" s="62"/>
    </row>
    <row r="230" spans="1:6" ht="41.4" x14ac:dyDescent="0.25">
      <c r="A230" s="42">
        <v>501000106</v>
      </c>
      <c r="B230" s="40" t="s">
        <v>14051</v>
      </c>
      <c r="C230" s="33" t="s">
        <v>16</v>
      </c>
      <c r="D230" s="66">
        <v>592.26</v>
      </c>
      <c r="E230" s="61"/>
      <c r="F230" s="62"/>
    </row>
    <row r="231" spans="1:6" ht="41.4" x14ac:dyDescent="0.25">
      <c r="A231" s="42">
        <v>501000108</v>
      </c>
      <c r="B231" s="40" t="s">
        <v>14052</v>
      </c>
      <c r="C231" s="33" t="s">
        <v>16</v>
      </c>
      <c r="D231" s="66">
        <v>860.42</v>
      </c>
      <c r="E231" s="61"/>
      <c r="F231" s="62"/>
    </row>
    <row r="232" spans="1:6" ht="41.4" x14ac:dyDescent="0.25">
      <c r="A232" s="42">
        <v>501000110</v>
      </c>
      <c r="B232" s="40" t="s">
        <v>14053</v>
      </c>
      <c r="C232" s="33" t="s">
        <v>16</v>
      </c>
      <c r="D232" s="66">
        <v>1229.57</v>
      </c>
      <c r="E232" s="61"/>
      <c r="F232" s="62"/>
    </row>
    <row r="233" spans="1:6" ht="27.6" x14ac:dyDescent="0.25">
      <c r="A233" s="42">
        <v>501000115</v>
      </c>
      <c r="B233" s="40" t="s">
        <v>14054</v>
      </c>
      <c r="C233" s="33" t="s">
        <v>16</v>
      </c>
      <c r="D233" s="66">
        <v>64.849999999999994</v>
      </c>
      <c r="E233" s="61"/>
      <c r="F233" s="62"/>
    </row>
    <row r="234" spans="1:6" x14ac:dyDescent="0.25">
      <c r="A234" s="42">
        <v>501000117</v>
      </c>
      <c r="B234" s="40" t="s">
        <v>14055</v>
      </c>
      <c r="C234" s="33" t="s">
        <v>42</v>
      </c>
      <c r="D234" s="66">
        <v>125.11</v>
      </c>
      <c r="E234" s="61"/>
      <c r="F234" s="62"/>
    </row>
    <row r="235" spans="1:6" ht="27.6" x14ac:dyDescent="0.25">
      <c r="A235" s="42">
        <v>501000125</v>
      </c>
      <c r="B235" s="40" t="s">
        <v>14056</v>
      </c>
      <c r="C235" s="33" t="s">
        <v>37</v>
      </c>
      <c r="D235" s="66">
        <v>114.55</v>
      </c>
      <c r="E235" s="61"/>
      <c r="F235" s="62"/>
    </row>
    <row r="236" spans="1:6" ht="27.6" x14ac:dyDescent="0.25">
      <c r="A236" s="42">
        <v>501000130</v>
      </c>
      <c r="B236" s="40" t="s">
        <v>14057</v>
      </c>
      <c r="C236" s="33" t="s">
        <v>14</v>
      </c>
      <c r="D236" s="66">
        <v>767.41</v>
      </c>
      <c r="E236" s="61"/>
      <c r="F236" s="62"/>
    </row>
    <row r="237" spans="1:6" ht="27.6" x14ac:dyDescent="0.25">
      <c r="A237" s="42">
        <v>501000135</v>
      </c>
      <c r="B237" s="40" t="s">
        <v>14058</v>
      </c>
      <c r="C237" s="33" t="s">
        <v>42</v>
      </c>
      <c r="D237" s="66">
        <v>0.12</v>
      </c>
      <c r="E237" s="61"/>
      <c r="F237" s="62"/>
    </row>
    <row r="238" spans="1:6" x14ac:dyDescent="0.25">
      <c r="A238" s="42">
        <v>501000137</v>
      </c>
      <c r="B238" s="40" t="s">
        <v>14059</v>
      </c>
      <c r="C238" s="33" t="s">
        <v>42</v>
      </c>
      <c r="D238" s="66">
        <v>309.63</v>
      </c>
      <c r="E238" s="61"/>
      <c r="F238" s="62"/>
    </row>
    <row r="239" spans="1:6" ht="27.6" x14ac:dyDescent="0.25">
      <c r="A239" s="42">
        <v>501000139</v>
      </c>
      <c r="B239" s="40" t="s">
        <v>14016</v>
      </c>
      <c r="C239" s="33" t="s">
        <v>42</v>
      </c>
      <c r="D239" s="66">
        <v>567.14</v>
      </c>
      <c r="E239" s="61"/>
      <c r="F239" s="62"/>
    </row>
    <row r="240" spans="1:6" ht="27.6" x14ac:dyDescent="0.25">
      <c r="A240" s="42">
        <v>501000145</v>
      </c>
      <c r="B240" s="40" t="s">
        <v>14060</v>
      </c>
      <c r="C240" s="33" t="s">
        <v>37</v>
      </c>
      <c r="D240" s="66">
        <v>57.93</v>
      </c>
      <c r="E240" s="61"/>
      <c r="F240" s="62"/>
    </row>
    <row r="241" spans="1:6" ht="27.6" x14ac:dyDescent="0.25">
      <c r="A241" s="42">
        <v>501000147</v>
      </c>
      <c r="B241" s="40" t="s">
        <v>14061</v>
      </c>
      <c r="C241" s="33" t="s">
        <v>14</v>
      </c>
      <c r="D241" s="66">
        <v>5970.95</v>
      </c>
      <c r="E241" s="61"/>
      <c r="F241" s="62"/>
    </row>
    <row r="242" spans="1:6" x14ac:dyDescent="0.25">
      <c r="A242" s="42">
        <v>501000148</v>
      </c>
      <c r="B242" s="40" t="s">
        <v>14062</v>
      </c>
      <c r="C242" s="33" t="s">
        <v>14</v>
      </c>
      <c r="D242" s="66">
        <v>5970.96</v>
      </c>
      <c r="E242" s="61"/>
      <c r="F242" s="62"/>
    </row>
    <row r="243" spans="1:6" x14ac:dyDescent="0.25">
      <c r="A243" s="42">
        <v>501000150</v>
      </c>
      <c r="B243" s="40" t="s">
        <v>14063</v>
      </c>
      <c r="C243" s="33" t="s">
        <v>14</v>
      </c>
      <c r="D243" s="66">
        <v>7755.61</v>
      </c>
      <c r="E243" s="61"/>
      <c r="F243" s="62"/>
    </row>
    <row r="244" spans="1:6" x14ac:dyDescent="0.25">
      <c r="A244" s="42">
        <v>501000151</v>
      </c>
      <c r="B244" s="40" t="s">
        <v>14064</v>
      </c>
      <c r="C244" s="33" t="s">
        <v>14</v>
      </c>
      <c r="D244" s="66">
        <v>8225.69</v>
      </c>
      <c r="E244" s="61"/>
      <c r="F244" s="62"/>
    </row>
    <row r="245" spans="1:6" x14ac:dyDescent="0.25">
      <c r="A245" s="42">
        <v>501000152</v>
      </c>
      <c r="B245" s="40" t="s">
        <v>14065</v>
      </c>
      <c r="C245" s="33" t="s">
        <v>14</v>
      </c>
      <c r="D245" s="66">
        <v>9904.7900000000009</v>
      </c>
      <c r="E245" s="61"/>
      <c r="F245" s="62"/>
    </row>
    <row r="246" spans="1:6" x14ac:dyDescent="0.25">
      <c r="A246" s="42">
        <v>501000153</v>
      </c>
      <c r="B246" s="40" t="s">
        <v>14066</v>
      </c>
      <c r="C246" s="33" t="s">
        <v>14</v>
      </c>
      <c r="D246" s="66">
        <v>12056.11</v>
      </c>
      <c r="E246" s="61"/>
      <c r="F246" s="62"/>
    </row>
    <row r="247" spans="1:6" x14ac:dyDescent="0.25">
      <c r="A247" s="42">
        <v>501000160</v>
      </c>
      <c r="B247" s="40" t="s">
        <v>14067</v>
      </c>
      <c r="C247" s="33" t="s">
        <v>14</v>
      </c>
      <c r="D247" s="66">
        <v>4800.8999999999996</v>
      </c>
      <c r="E247" s="61"/>
      <c r="F247" s="62"/>
    </row>
    <row r="248" spans="1:6" x14ac:dyDescent="0.25">
      <c r="A248" s="42">
        <v>501000162</v>
      </c>
      <c r="B248" s="40" t="s">
        <v>14068</v>
      </c>
      <c r="C248" s="33" t="s">
        <v>14</v>
      </c>
      <c r="D248" s="66">
        <v>7027.19</v>
      </c>
      <c r="E248" s="61"/>
      <c r="F248" s="62"/>
    </row>
    <row r="249" spans="1:6" x14ac:dyDescent="0.25">
      <c r="A249" s="32"/>
      <c r="B249" s="35"/>
      <c r="C249" s="32"/>
      <c r="D249" s="67"/>
      <c r="E249" s="61"/>
      <c r="F249" s="62"/>
    </row>
    <row r="250" spans="1:6" x14ac:dyDescent="0.25">
      <c r="A250" s="32"/>
      <c r="B250" s="38" t="s">
        <v>14069</v>
      </c>
      <c r="C250" s="32"/>
      <c r="D250" s="67"/>
      <c r="E250" s="61"/>
      <c r="F250" s="62"/>
    </row>
    <row r="251" spans="1:6" x14ac:dyDescent="0.25">
      <c r="A251" s="32"/>
      <c r="B251" s="35"/>
      <c r="C251" s="32"/>
      <c r="D251" s="67"/>
      <c r="E251" s="61"/>
      <c r="F251" s="62"/>
    </row>
    <row r="252" spans="1:6" x14ac:dyDescent="0.25">
      <c r="A252" s="32" t="s">
        <v>13874</v>
      </c>
      <c r="B252" s="35" t="s">
        <v>13875</v>
      </c>
      <c r="C252" s="32"/>
      <c r="D252" s="67" t="s">
        <v>92</v>
      </c>
      <c r="E252" s="61"/>
      <c r="F252" s="62"/>
    </row>
    <row r="253" spans="1:6" x14ac:dyDescent="0.25">
      <c r="A253" s="32"/>
      <c r="B253" s="35"/>
      <c r="C253" s="32"/>
      <c r="D253" s="67"/>
      <c r="E253" s="61"/>
      <c r="F253" s="62"/>
    </row>
    <row r="254" spans="1:6" x14ac:dyDescent="0.25">
      <c r="A254" s="33"/>
      <c r="B254" s="40" t="s">
        <v>14070</v>
      </c>
      <c r="C254" s="33"/>
      <c r="D254" s="66"/>
      <c r="E254" s="61"/>
      <c r="F254" s="62"/>
    </row>
    <row r="255" spans="1:6" ht="27.6" x14ac:dyDescent="0.25">
      <c r="A255" s="42">
        <v>601001000</v>
      </c>
      <c r="B255" s="40" t="s">
        <v>14071</v>
      </c>
      <c r="C255" s="33" t="s">
        <v>37</v>
      </c>
      <c r="D255" s="66">
        <v>108.73</v>
      </c>
      <c r="E255" s="61"/>
      <c r="F255" s="62"/>
    </row>
    <row r="256" spans="1:6" ht="27.6" x14ac:dyDescent="0.25">
      <c r="A256" s="42">
        <v>601001001</v>
      </c>
      <c r="B256" s="40" t="s">
        <v>14072</v>
      </c>
      <c r="C256" s="33" t="s">
        <v>37</v>
      </c>
      <c r="D256" s="66">
        <v>138.16999999999999</v>
      </c>
      <c r="E256" s="61"/>
      <c r="F256" s="62"/>
    </row>
    <row r="257" spans="1:6" ht="27.6" x14ac:dyDescent="0.25">
      <c r="A257" s="42">
        <v>601001007</v>
      </c>
      <c r="B257" s="40" t="s">
        <v>14073</v>
      </c>
      <c r="C257" s="33" t="s">
        <v>37</v>
      </c>
      <c r="D257" s="66">
        <v>116.59</v>
      </c>
      <c r="E257" s="61"/>
      <c r="F257" s="62"/>
    </row>
    <row r="258" spans="1:6" ht="27.6" x14ac:dyDescent="0.25">
      <c r="A258" s="42">
        <v>601001008</v>
      </c>
      <c r="B258" s="40" t="s">
        <v>14074</v>
      </c>
      <c r="C258" s="33" t="s">
        <v>37</v>
      </c>
      <c r="D258" s="66">
        <v>87.95</v>
      </c>
      <c r="E258" s="61"/>
      <c r="F258" s="62"/>
    </row>
    <row r="259" spans="1:6" ht="41.4" x14ac:dyDescent="0.25">
      <c r="A259" s="42">
        <v>601001010</v>
      </c>
      <c r="B259" s="40" t="s">
        <v>18697</v>
      </c>
      <c r="C259" s="33" t="s">
        <v>37</v>
      </c>
      <c r="D259" s="66">
        <v>132.81</v>
      </c>
      <c r="E259" s="61"/>
      <c r="F259" s="62"/>
    </row>
    <row r="260" spans="1:6" ht="27.6" x14ac:dyDescent="0.25">
      <c r="A260" s="42">
        <v>601001012</v>
      </c>
      <c r="B260" s="40" t="s">
        <v>14075</v>
      </c>
      <c r="C260" s="33" t="s">
        <v>37</v>
      </c>
      <c r="D260" s="66">
        <v>138.62</v>
      </c>
      <c r="E260" s="61"/>
      <c r="F260" s="62"/>
    </row>
    <row r="261" spans="1:6" ht="27.6" x14ac:dyDescent="0.25">
      <c r="A261" s="42">
        <v>601001013</v>
      </c>
      <c r="B261" s="40" t="s">
        <v>14076</v>
      </c>
      <c r="C261" s="33" t="s">
        <v>37</v>
      </c>
      <c r="D261" s="66">
        <v>98.96</v>
      </c>
      <c r="E261" s="61"/>
      <c r="F261" s="62"/>
    </row>
    <row r="262" spans="1:6" ht="27.6" x14ac:dyDescent="0.25">
      <c r="A262" s="42">
        <v>601001014</v>
      </c>
      <c r="B262" s="40" t="s">
        <v>14077</v>
      </c>
      <c r="C262" s="33" t="s">
        <v>37</v>
      </c>
      <c r="D262" s="66">
        <v>155.94</v>
      </c>
      <c r="E262" s="61"/>
      <c r="F262" s="62"/>
    </row>
    <row r="263" spans="1:6" ht="27.6" x14ac:dyDescent="0.25">
      <c r="A263" s="42">
        <v>601001016</v>
      </c>
      <c r="B263" s="40" t="s">
        <v>14078</v>
      </c>
      <c r="C263" s="33" t="s">
        <v>42</v>
      </c>
      <c r="D263" s="66">
        <v>49.8</v>
      </c>
      <c r="E263" s="61"/>
      <c r="F263" s="62"/>
    </row>
    <row r="264" spans="1:6" x14ac:dyDescent="0.25">
      <c r="A264" s="42">
        <v>601001018</v>
      </c>
      <c r="B264" s="40" t="s">
        <v>14079</v>
      </c>
      <c r="C264" s="33" t="s">
        <v>42</v>
      </c>
      <c r="D264" s="66">
        <v>59.64</v>
      </c>
      <c r="E264" s="61"/>
      <c r="F264" s="62"/>
    </row>
    <row r="265" spans="1:6" x14ac:dyDescent="0.25">
      <c r="A265" s="33"/>
      <c r="B265" s="40"/>
      <c r="C265" s="33"/>
      <c r="D265" s="66"/>
      <c r="E265" s="61"/>
      <c r="F265" s="62"/>
    </row>
    <row r="266" spans="1:6" x14ac:dyDescent="0.25">
      <c r="A266" s="33"/>
      <c r="B266" s="40" t="s">
        <v>14080</v>
      </c>
      <c r="C266" s="33"/>
      <c r="D266" s="66"/>
      <c r="E266" s="61"/>
      <c r="F266" s="62"/>
    </row>
    <row r="267" spans="1:6" ht="27.6" x14ac:dyDescent="0.25">
      <c r="A267" s="42">
        <v>601002010</v>
      </c>
      <c r="B267" s="40" t="s">
        <v>14081</v>
      </c>
      <c r="C267" s="33" t="s">
        <v>37</v>
      </c>
      <c r="D267" s="66">
        <v>14.07</v>
      </c>
      <c r="E267" s="61"/>
      <c r="F267" s="62"/>
    </row>
    <row r="268" spans="1:6" ht="27.6" x14ac:dyDescent="0.25">
      <c r="A268" s="42">
        <v>601002015</v>
      </c>
      <c r="B268" s="40" t="s">
        <v>14082</v>
      </c>
      <c r="C268" s="33" t="s">
        <v>37</v>
      </c>
      <c r="D268" s="66">
        <v>19.649999999999999</v>
      </c>
      <c r="E268" s="61"/>
      <c r="F268" s="62"/>
    </row>
    <row r="269" spans="1:6" ht="27.6" x14ac:dyDescent="0.25">
      <c r="A269" s="42">
        <v>601002100</v>
      </c>
      <c r="B269" s="40" t="s">
        <v>14083</v>
      </c>
      <c r="C269" s="33" t="s">
        <v>66</v>
      </c>
      <c r="D269" s="66">
        <v>18.3</v>
      </c>
      <c r="E269" s="61"/>
      <c r="F269" s="62"/>
    </row>
    <row r="270" spans="1:6" ht="27.6" x14ac:dyDescent="0.25">
      <c r="A270" s="42">
        <v>601002105</v>
      </c>
      <c r="B270" s="40" t="s">
        <v>14084</v>
      </c>
      <c r="C270" s="33" t="s">
        <v>66</v>
      </c>
      <c r="D270" s="66">
        <v>17.28</v>
      </c>
      <c r="E270" s="61"/>
      <c r="F270" s="62"/>
    </row>
    <row r="271" spans="1:6" ht="27.6" x14ac:dyDescent="0.25">
      <c r="A271" s="42">
        <v>601002110</v>
      </c>
      <c r="B271" s="40" t="s">
        <v>14085</v>
      </c>
      <c r="C271" s="33" t="s">
        <v>66</v>
      </c>
      <c r="D271" s="66">
        <v>15.87</v>
      </c>
      <c r="E271" s="61"/>
      <c r="F271" s="62"/>
    </row>
    <row r="272" spans="1:6" ht="27.6" x14ac:dyDescent="0.25">
      <c r="A272" s="42">
        <v>601002115</v>
      </c>
      <c r="B272" s="40" t="s">
        <v>14086</v>
      </c>
      <c r="C272" s="33" t="s">
        <v>66</v>
      </c>
      <c r="D272" s="66">
        <v>14.58</v>
      </c>
      <c r="E272" s="61"/>
      <c r="F272" s="62"/>
    </row>
    <row r="273" spans="1:6" ht="27.6" x14ac:dyDescent="0.25">
      <c r="A273" s="42">
        <v>601002120</v>
      </c>
      <c r="B273" s="40" t="s">
        <v>14087</v>
      </c>
      <c r="C273" s="33" t="s">
        <v>66</v>
      </c>
      <c r="D273" s="66">
        <v>12.91</v>
      </c>
      <c r="E273" s="61"/>
      <c r="F273" s="62"/>
    </row>
    <row r="274" spans="1:6" ht="27.6" x14ac:dyDescent="0.25">
      <c r="A274" s="42">
        <v>601002125</v>
      </c>
      <c r="B274" s="40" t="s">
        <v>14088</v>
      </c>
      <c r="C274" s="33" t="s">
        <v>66</v>
      </c>
      <c r="D274" s="66">
        <v>10.83</v>
      </c>
      <c r="E274" s="61"/>
      <c r="F274" s="62"/>
    </row>
    <row r="275" spans="1:6" ht="27.6" x14ac:dyDescent="0.25">
      <c r="A275" s="42">
        <v>601002130</v>
      </c>
      <c r="B275" s="40" t="s">
        <v>14089</v>
      </c>
      <c r="C275" s="33" t="s">
        <v>66</v>
      </c>
      <c r="D275" s="66">
        <v>10.119999999999999</v>
      </c>
      <c r="E275" s="61"/>
      <c r="F275" s="62"/>
    </row>
    <row r="276" spans="1:6" ht="27.6" x14ac:dyDescent="0.25">
      <c r="A276" s="42">
        <v>601002135</v>
      </c>
      <c r="B276" s="40" t="s">
        <v>14090</v>
      </c>
      <c r="C276" s="33" t="s">
        <v>66</v>
      </c>
      <c r="D276" s="66">
        <v>11.13</v>
      </c>
      <c r="E276" s="61"/>
      <c r="F276" s="62"/>
    </row>
    <row r="277" spans="1:6" ht="27.6" x14ac:dyDescent="0.25">
      <c r="A277" s="42">
        <v>601002150</v>
      </c>
      <c r="B277" s="40" t="s">
        <v>14091</v>
      </c>
      <c r="C277" s="33" t="s">
        <v>66</v>
      </c>
      <c r="D277" s="66">
        <v>14.91</v>
      </c>
      <c r="E277" s="61"/>
      <c r="F277" s="62"/>
    </row>
    <row r="278" spans="1:6" ht="27.6" x14ac:dyDescent="0.25">
      <c r="A278" s="42">
        <v>601002155</v>
      </c>
      <c r="B278" s="40" t="s">
        <v>14092</v>
      </c>
      <c r="C278" s="33" t="s">
        <v>66</v>
      </c>
      <c r="D278" s="66">
        <v>13.89</v>
      </c>
      <c r="E278" s="61"/>
      <c r="F278" s="62"/>
    </row>
    <row r="279" spans="1:6" ht="27.6" x14ac:dyDescent="0.25">
      <c r="A279" s="42">
        <v>601002160</v>
      </c>
      <c r="B279" s="40" t="s">
        <v>14093</v>
      </c>
      <c r="C279" s="33" t="s">
        <v>66</v>
      </c>
      <c r="D279" s="66">
        <v>13.22</v>
      </c>
      <c r="E279" s="61"/>
      <c r="F279" s="62"/>
    </row>
    <row r="280" spans="1:6" ht="27.6" x14ac:dyDescent="0.25">
      <c r="A280" s="42">
        <v>601002165</v>
      </c>
      <c r="B280" s="40" t="s">
        <v>14094</v>
      </c>
      <c r="C280" s="33" t="s">
        <v>66</v>
      </c>
      <c r="D280" s="66">
        <v>12.47</v>
      </c>
      <c r="E280" s="61"/>
      <c r="F280" s="62"/>
    </row>
    <row r="281" spans="1:6" ht="27.6" x14ac:dyDescent="0.25">
      <c r="A281" s="42">
        <v>601002170</v>
      </c>
      <c r="B281" s="40" t="s">
        <v>14095</v>
      </c>
      <c r="C281" s="33" t="s">
        <v>66</v>
      </c>
      <c r="D281" s="66">
        <v>11.16</v>
      </c>
      <c r="E281" s="61"/>
      <c r="F281" s="62"/>
    </row>
    <row r="282" spans="1:6" ht="27.6" x14ac:dyDescent="0.25">
      <c r="A282" s="42">
        <v>601002175</v>
      </c>
      <c r="B282" s="40" t="s">
        <v>14096</v>
      </c>
      <c r="C282" s="33" t="s">
        <v>66</v>
      </c>
      <c r="D282" s="66">
        <v>9.3800000000000008</v>
      </c>
      <c r="E282" s="61"/>
      <c r="F282" s="62"/>
    </row>
    <row r="283" spans="1:6" ht="27.6" x14ac:dyDescent="0.25">
      <c r="A283" s="42">
        <v>601002180</v>
      </c>
      <c r="B283" s="40" t="s">
        <v>14097</v>
      </c>
      <c r="C283" s="33" t="s">
        <v>66</v>
      </c>
      <c r="D283" s="66">
        <v>9.08</v>
      </c>
      <c r="E283" s="61"/>
      <c r="F283" s="62"/>
    </row>
    <row r="284" spans="1:6" ht="27.6" x14ac:dyDescent="0.25">
      <c r="A284" s="42">
        <v>601002185</v>
      </c>
      <c r="B284" s="40" t="s">
        <v>14098</v>
      </c>
      <c r="C284" s="33" t="s">
        <v>66</v>
      </c>
      <c r="D284" s="66">
        <v>10.39</v>
      </c>
      <c r="E284" s="61"/>
      <c r="F284" s="62"/>
    </row>
    <row r="285" spans="1:6" x14ac:dyDescent="0.25">
      <c r="A285" s="33"/>
      <c r="B285" s="40"/>
      <c r="C285" s="33"/>
      <c r="D285" s="66"/>
      <c r="E285" s="61"/>
      <c r="F285" s="62"/>
    </row>
    <row r="286" spans="1:6" x14ac:dyDescent="0.25">
      <c r="A286" s="33"/>
      <c r="B286" s="40" t="s">
        <v>14099</v>
      </c>
      <c r="C286" s="33"/>
      <c r="D286" s="66"/>
      <c r="E286" s="61"/>
      <c r="F286" s="62"/>
    </row>
    <row r="287" spans="1:6" ht="27.6" x14ac:dyDescent="0.25">
      <c r="A287" s="42">
        <v>601003000</v>
      </c>
      <c r="B287" s="40" t="s">
        <v>14100</v>
      </c>
      <c r="C287" s="33" t="s">
        <v>42</v>
      </c>
      <c r="D287" s="66">
        <v>172.4</v>
      </c>
      <c r="E287" s="61"/>
      <c r="F287" s="62"/>
    </row>
    <row r="288" spans="1:6" ht="27.6" x14ac:dyDescent="0.25">
      <c r="A288" s="42">
        <v>601003004</v>
      </c>
      <c r="B288" s="40" t="s">
        <v>14101</v>
      </c>
      <c r="C288" s="33" t="s">
        <v>42</v>
      </c>
      <c r="D288" s="66">
        <v>436.25</v>
      </c>
      <c r="E288" s="61"/>
      <c r="F288" s="62"/>
    </row>
    <row r="289" spans="1:6" x14ac:dyDescent="0.25">
      <c r="A289" s="42">
        <v>601003006</v>
      </c>
      <c r="B289" s="40" t="s">
        <v>14102</v>
      </c>
      <c r="C289" s="33" t="s">
        <v>42</v>
      </c>
      <c r="D289" s="66">
        <v>136.24</v>
      </c>
      <c r="E289" s="61"/>
      <c r="F289" s="62"/>
    </row>
    <row r="290" spans="1:6" x14ac:dyDescent="0.25">
      <c r="A290" s="42">
        <v>601003008</v>
      </c>
      <c r="B290" s="40" t="s">
        <v>14103</v>
      </c>
      <c r="C290" s="33" t="s">
        <v>42</v>
      </c>
      <c r="D290" s="66">
        <v>136.75</v>
      </c>
      <c r="E290" s="61"/>
      <c r="F290" s="62"/>
    </row>
    <row r="291" spans="1:6" ht="41.4" x14ac:dyDescent="0.25">
      <c r="A291" s="42">
        <v>601003016</v>
      </c>
      <c r="B291" s="40" t="s">
        <v>14104</v>
      </c>
      <c r="C291" s="33" t="s">
        <v>42</v>
      </c>
      <c r="D291" s="66">
        <v>431.21</v>
      </c>
      <c r="E291" s="61"/>
      <c r="F291" s="62"/>
    </row>
    <row r="292" spans="1:6" ht="41.4" x14ac:dyDescent="0.25">
      <c r="A292" s="42">
        <v>601003019</v>
      </c>
      <c r="B292" s="40" t="s">
        <v>14105</v>
      </c>
      <c r="C292" s="33" t="s">
        <v>42</v>
      </c>
      <c r="D292" s="66">
        <v>475.74</v>
      </c>
      <c r="E292" s="61"/>
      <c r="F292" s="62"/>
    </row>
    <row r="293" spans="1:6" ht="41.4" x14ac:dyDescent="0.25">
      <c r="A293" s="42">
        <v>601003025</v>
      </c>
      <c r="B293" s="40" t="s">
        <v>14106</v>
      </c>
      <c r="C293" s="33" t="s">
        <v>42</v>
      </c>
      <c r="D293" s="66">
        <v>496.93</v>
      </c>
      <c r="E293" s="61"/>
      <c r="F293" s="62"/>
    </row>
    <row r="294" spans="1:6" ht="27.6" x14ac:dyDescent="0.25">
      <c r="A294" s="42">
        <v>601003050</v>
      </c>
      <c r="B294" s="40" t="s">
        <v>14107</v>
      </c>
      <c r="C294" s="33" t="s">
        <v>42</v>
      </c>
      <c r="D294" s="66">
        <v>567</v>
      </c>
      <c r="E294" s="61"/>
      <c r="F294" s="62"/>
    </row>
    <row r="295" spans="1:6" ht="27.6" x14ac:dyDescent="0.25">
      <c r="A295" s="42">
        <v>601003054</v>
      </c>
      <c r="B295" s="40" t="s">
        <v>14108</v>
      </c>
      <c r="C295" s="33" t="s">
        <v>42</v>
      </c>
      <c r="D295" s="66">
        <v>582.98</v>
      </c>
      <c r="E295" s="61"/>
      <c r="F295" s="62"/>
    </row>
    <row r="296" spans="1:6" ht="27.6" x14ac:dyDescent="0.25">
      <c r="A296" s="42">
        <v>601003058</v>
      </c>
      <c r="B296" s="40" t="s">
        <v>14109</v>
      </c>
      <c r="C296" s="33" t="s">
        <v>42</v>
      </c>
      <c r="D296" s="66">
        <v>602.41</v>
      </c>
      <c r="E296" s="61"/>
      <c r="F296" s="62"/>
    </row>
    <row r="297" spans="1:6" x14ac:dyDescent="0.25">
      <c r="A297" s="42">
        <v>601003200</v>
      </c>
      <c r="B297" s="40" t="s">
        <v>14110</v>
      </c>
      <c r="C297" s="33" t="s">
        <v>42</v>
      </c>
      <c r="D297" s="66">
        <v>90.56</v>
      </c>
      <c r="E297" s="61"/>
      <c r="F297" s="62"/>
    </row>
    <row r="298" spans="1:6" x14ac:dyDescent="0.25">
      <c r="A298" s="33"/>
      <c r="B298" s="40"/>
      <c r="C298" s="33"/>
      <c r="D298" s="66"/>
      <c r="E298" s="61"/>
      <c r="F298" s="62"/>
    </row>
    <row r="299" spans="1:6" x14ac:dyDescent="0.25">
      <c r="A299" s="33"/>
      <c r="B299" s="40" t="s">
        <v>14111</v>
      </c>
      <c r="C299" s="33"/>
      <c r="D299" s="66"/>
      <c r="E299" s="61"/>
      <c r="F299" s="62"/>
    </row>
    <row r="300" spans="1:6" ht="55.2" x14ac:dyDescent="0.25">
      <c r="A300" s="42">
        <v>601004000</v>
      </c>
      <c r="B300" s="40" t="s">
        <v>14112</v>
      </c>
      <c r="C300" s="33" t="s">
        <v>37</v>
      </c>
      <c r="D300" s="66">
        <v>116.05</v>
      </c>
      <c r="E300" s="61"/>
      <c r="F300" s="62"/>
    </row>
    <row r="301" spans="1:6" ht="55.2" x14ac:dyDescent="0.25">
      <c r="A301" s="42">
        <v>601004004</v>
      </c>
      <c r="B301" s="40" t="s">
        <v>14113</v>
      </c>
      <c r="C301" s="33" t="s">
        <v>37</v>
      </c>
      <c r="D301" s="66">
        <v>131.19999999999999</v>
      </c>
      <c r="E301" s="61"/>
      <c r="F301" s="62"/>
    </row>
    <row r="302" spans="1:6" ht="55.2" x14ac:dyDescent="0.25">
      <c r="A302" s="42">
        <v>601004008</v>
      </c>
      <c r="B302" s="40" t="s">
        <v>14114</v>
      </c>
      <c r="C302" s="33" t="s">
        <v>37</v>
      </c>
      <c r="D302" s="66">
        <v>178.08</v>
      </c>
      <c r="E302" s="61"/>
      <c r="F302" s="62"/>
    </row>
    <row r="303" spans="1:6" ht="55.2" x14ac:dyDescent="0.25">
      <c r="A303" s="42">
        <v>601004012</v>
      </c>
      <c r="B303" s="40" t="s">
        <v>14115</v>
      </c>
      <c r="C303" s="33" t="s">
        <v>37</v>
      </c>
      <c r="D303" s="66">
        <v>113.99</v>
      </c>
      <c r="E303" s="61"/>
      <c r="F303" s="62"/>
    </row>
    <row r="304" spans="1:6" ht="55.2" x14ac:dyDescent="0.25">
      <c r="A304" s="42">
        <v>601004016</v>
      </c>
      <c r="B304" s="40" t="s">
        <v>14116</v>
      </c>
      <c r="C304" s="33" t="s">
        <v>37</v>
      </c>
      <c r="D304" s="66">
        <v>128.69</v>
      </c>
      <c r="E304" s="61"/>
      <c r="F304" s="62"/>
    </row>
    <row r="305" spans="1:6" ht="55.2" x14ac:dyDescent="0.25">
      <c r="A305" s="42">
        <v>601004020</v>
      </c>
      <c r="B305" s="40" t="s">
        <v>14117</v>
      </c>
      <c r="C305" s="33" t="s">
        <v>37</v>
      </c>
      <c r="D305" s="66">
        <v>161.29</v>
      </c>
      <c r="E305" s="61"/>
      <c r="F305" s="62"/>
    </row>
    <row r="306" spans="1:6" ht="55.2" x14ac:dyDescent="0.25">
      <c r="A306" s="42">
        <v>601004024</v>
      </c>
      <c r="B306" s="40" t="s">
        <v>14118</v>
      </c>
      <c r="C306" s="33" t="s">
        <v>37</v>
      </c>
      <c r="D306" s="66">
        <v>124.81</v>
      </c>
      <c r="E306" s="61"/>
      <c r="F306" s="62"/>
    </row>
    <row r="307" spans="1:6" ht="55.2" x14ac:dyDescent="0.25">
      <c r="A307" s="42">
        <v>601004028</v>
      </c>
      <c r="B307" s="40" t="s">
        <v>14119</v>
      </c>
      <c r="C307" s="33" t="s">
        <v>37</v>
      </c>
      <c r="D307" s="66">
        <v>141.97999999999999</v>
      </c>
      <c r="E307" s="61"/>
      <c r="F307" s="62"/>
    </row>
    <row r="308" spans="1:6" ht="55.2" x14ac:dyDescent="0.25">
      <c r="A308" s="42">
        <v>601004032</v>
      </c>
      <c r="B308" s="40" t="s">
        <v>14120</v>
      </c>
      <c r="C308" s="33" t="s">
        <v>37</v>
      </c>
      <c r="D308" s="66">
        <v>190.54</v>
      </c>
      <c r="E308" s="61"/>
      <c r="F308" s="62"/>
    </row>
    <row r="309" spans="1:6" ht="55.2" x14ac:dyDescent="0.25">
      <c r="A309" s="42">
        <v>601004036</v>
      </c>
      <c r="B309" s="40" t="s">
        <v>14121</v>
      </c>
      <c r="C309" s="33" t="s">
        <v>37</v>
      </c>
      <c r="D309" s="66">
        <v>124.93</v>
      </c>
      <c r="E309" s="61"/>
      <c r="F309" s="62"/>
    </row>
    <row r="310" spans="1:6" ht="55.2" x14ac:dyDescent="0.25">
      <c r="A310" s="42">
        <v>601004040</v>
      </c>
      <c r="B310" s="40" t="s">
        <v>14122</v>
      </c>
      <c r="C310" s="33" t="s">
        <v>37</v>
      </c>
      <c r="D310" s="66">
        <v>150.62</v>
      </c>
      <c r="E310" s="61"/>
      <c r="F310" s="62"/>
    </row>
    <row r="311" spans="1:6" ht="55.2" x14ac:dyDescent="0.25">
      <c r="A311" s="42">
        <v>601004044</v>
      </c>
      <c r="B311" s="40" t="s">
        <v>14123</v>
      </c>
      <c r="C311" s="33" t="s">
        <v>37</v>
      </c>
      <c r="D311" s="66">
        <v>157.49</v>
      </c>
      <c r="E311" s="61"/>
      <c r="F311" s="62"/>
    </row>
    <row r="312" spans="1:6" ht="27.6" x14ac:dyDescent="0.25">
      <c r="A312" s="42">
        <v>601004200</v>
      </c>
      <c r="B312" s="40" t="s">
        <v>14124</v>
      </c>
      <c r="C312" s="33" t="s">
        <v>37</v>
      </c>
      <c r="D312" s="66">
        <v>40.130000000000003</v>
      </c>
      <c r="E312" s="61"/>
      <c r="F312" s="62"/>
    </row>
    <row r="313" spans="1:6" x14ac:dyDescent="0.25">
      <c r="A313" s="32"/>
      <c r="B313" s="35"/>
      <c r="C313" s="32"/>
      <c r="D313" s="67"/>
      <c r="E313" s="61"/>
      <c r="F313" s="62"/>
    </row>
    <row r="314" spans="1:6" x14ac:dyDescent="0.25">
      <c r="A314" s="32"/>
      <c r="B314" s="38" t="s">
        <v>14125</v>
      </c>
      <c r="C314" s="32"/>
      <c r="D314" s="67"/>
      <c r="E314" s="61"/>
      <c r="F314" s="62"/>
    </row>
    <row r="315" spans="1:6" x14ac:dyDescent="0.25">
      <c r="A315" s="32"/>
      <c r="B315" s="35"/>
      <c r="C315" s="32"/>
      <c r="D315" s="67"/>
      <c r="E315" s="61"/>
      <c r="F315" s="62"/>
    </row>
    <row r="316" spans="1:6" x14ac:dyDescent="0.25">
      <c r="A316" s="32" t="s">
        <v>13874</v>
      </c>
      <c r="B316" s="35" t="s">
        <v>13875</v>
      </c>
      <c r="C316" s="32"/>
      <c r="D316" s="67" t="s">
        <v>92</v>
      </c>
      <c r="E316" s="61"/>
      <c r="F316" s="62"/>
    </row>
    <row r="317" spans="1:6" x14ac:dyDescent="0.25">
      <c r="A317" s="32"/>
      <c r="B317" s="35"/>
      <c r="C317" s="32"/>
      <c r="D317" s="67"/>
      <c r="E317" s="61"/>
      <c r="F317" s="62"/>
    </row>
    <row r="318" spans="1:6" ht="41.4" x14ac:dyDescent="0.25">
      <c r="A318" s="42">
        <v>701000100</v>
      </c>
      <c r="B318" s="40" t="s">
        <v>18698</v>
      </c>
      <c r="C318" s="33" t="s">
        <v>37</v>
      </c>
      <c r="D318" s="66">
        <v>4.66</v>
      </c>
      <c r="E318" s="61"/>
      <c r="F318" s="62"/>
    </row>
    <row r="319" spans="1:6" ht="27.6" x14ac:dyDescent="0.25">
      <c r="A319" s="42">
        <v>701000102</v>
      </c>
      <c r="B319" s="40" t="s">
        <v>14126</v>
      </c>
      <c r="C319" s="33" t="s">
        <v>37</v>
      </c>
      <c r="D319" s="66">
        <v>28.12</v>
      </c>
      <c r="E319" s="61"/>
      <c r="F319" s="62"/>
    </row>
    <row r="320" spans="1:6" ht="27.6" x14ac:dyDescent="0.25">
      <c r="A320" s="42">
        <v>701000104</v>
      </c>
      <c r="B320" s="40" t="s">
        <v>14127</v>
      </c>
      <c r="C320" s="33" t="s">
        <v>37</v>
      </c>
      <c r="D320" s="66">
        <v>42.19</v>
      </c>
      <c r="E320" s="61"/>
      <c r="F320" s="62"/>
    </row>
    <row r="321" spans="1:6" ht="27.6" x14ac:dyDescent="0.25">
      <c r="A321" s="42">
        <v>701000106</v>
      </c>
      <c r="B321" s="40" t="s">
        <v>14128</v>
      </c>
      <c r="C321" s="33" t="s">
        <v>37</v>
      </c>
      <c r="D321" s="66">
        <v>48.27</v>
      </c>
      <c r="E321" s="61"/>
      <c r="F321" s="62"/>
    </row>
    <row r="322" spans="1:6" ht="27.6" x14ac:dyDescent="0.25">
      <c r="A322" s="42">
        <v>701000107</v>
      </c>
      <c r="B322" s="40" t="s">
        <v>14129</v>
      </c>
      <c r="C322" s="33" t="s">
        <v>37</v>
      </c>
      <c r="D322" s="66">
        <v>43.52</v>
      </c>
      <c r="E322" s="61"/>
      <c r="F322" s="62"/>
    </row>
    <row r="323" spans="1:6" ht="27.6" x14ac:dyDescent="0.25">
      <c r="A323" s="42">
        <v>701000108</v>
      </c>
      <c r="B323" s="40" t="s">
        <v>14130</v>
      </c>
      <c r="C323" s="33" t="s">
        <v>37</v>
      </c>
      <c r="D323" s="66">
        <v>46.94</v>
      </c>
      <c r="E323" s="61"/>
      <c r="F323" s="62"/>
    </row>
    <row r="324" spans="1:6" ht="27.6" x14ac:dyDescent="0.25">
      <c r="A324" s="42">
        <v>701000109</v>
      </c>
      <c r="B324" s="40" t="s">
        <v>14131</v>
      </c>
      <c r="C324" s="33" t="s">
        <v>37</v>
      </c>
      <c r="D324" s="66">
        <v>21.1</v>
      </c>
      <c r="E324" s="61"/>
      <c r="F324" s="62"/>
    </row>
    <row r="325" spans="1:6" x14ac:dyDescent="0.25">
      <c r="A325" s="42">
        <v>701000110</v>
      </c>
      <c r="B325" s="40" t="s">
        <v>14132</v>
      </c>
      <c r="C325" s="33" t="s">
        <v>37</v>
      </c>
      <c r="D325" s="66">
        <v>22.5</v>
      </c>
      <c r="E325" s="61"/>
      <c r="F325" s="62"/>
    </row>
    <row r="326" spans="1:6" ht="41.4" x14ac:dyDescent="0.25">
      <c r="A326" s="42">
        <v>701000111</v>
      </c>
      <c r="B326" s="40" t="s">
        <v>14133</v>
      </c>
      <c r="C326" s="33" t="s">
        <v>37</v>
      </c>
      <c r="D326" s="66">
        <v>54.78</v>
      </c>
      <c r="E326" s="61"/>
      <c r="F326" s="62"/>
    </row>
    <row r="327" spans="1:6" ht="55.2" x14ac:dyDescent="0.25">
      <c r="A327" s="42">
        <v>701000112</v>
      </c>
      <c r="B327" s="40" t="s">
        <v>14134</v>
      </c>
      <c r="C327" s="33" t="s">
        <v>37</v>
      </c>
      <c r="D327" s="66">
        <v>60.67</v>
      </c>
      <c r="E327" s="61"/>
      <c r="F327" s="62"/>
    </row>
    <row r="328" spans="1:6" ht="41.4" x14ac:dyDescent="0.25">
      <c r="A328" s="42">
        <v>701000113</v>
      </c>
      <c r="B328" s="40" t="s">
        <v>14135</v>
      </c>
      <c r="C328" s="33" t="s">
        <v>37</v>
      </c>
      <c r="D328" s="66">
        <v>193.43</v>
      </c>
      <c r="E328" s="61"/>
      <c r="F328" s="62"/>
    </row>
    <row r="329" spans="1:6" ht="27.6" x14ac:dyDescent="0.25">
      <c r="A329" s="42">
        <v>701000115</v>
      </c>
      <c r="B329" s="40" t="s">
        <v>14056</v>
      </c>
      <c r="C329" s="33" t="s">
        <v>37</v>
      </c>
      <c r="D329" s="66">
        <v>114.55</v>
      </c>
      <c r="E329" s="61"/>
      <c r="F329" s="62"/>
    </row>
    <row r="330" spans="1:6" ht="27.6" x14ac:dyDescent="0.25">
      <c r="A330" s="42">
        <v>701000117</v>
      </c>
      <c r="B330" s="40" t="s">
        <v>14136</v>
      </c>
      <c r="C330" s="33" t="s">
        <v>37</v>
      </c>
      <c r="D330" s="66">
        <v>45.4</v>
      </c>
      <c r="E330" s="61"/>
      <c r="F330" s="62"/>
    </row>
    <row r="331" spans="1:6" ht="41.4" x14ac:dyDescent="0.25">
      <c r="A331" s="42">
        <v>701000119</v>
      </c>
      <c r="B331" s="40" t="s">
        <v>14137</v>
      </c>
      <c r="C331" s="33" t="s">
        <v>37</v>
      </c>
      <c r="D331" s="66">
        <v>88.41</v>
      </c>
      <c r="E331" s="61"/>
      <c r="F331" s="62"/>
    </row>
    <row r="332" spans="1:6" ht="41.4" x14ac:dyDescent="0.25">
      <c r="A332" s="42">
        <v>701000121</v>
      </c>
      <c r="B332" s="40" t="s">
        <v>14138</v>
      </c>
      <c r="C332" s="33" t="s">
        <v>37</v>
      </c>
      <c r="D332" s="66">
        <v>112.01</v>
      </c>
      <c r="E332" s="61"/>
      <c r="F332" s="62"/>
    </row>
    <row r="333" spans="1:6" ht="27.6" x14ac:dyDescent="0.25">
      <c r="A333" s="42">
        <v>701000124</v>
      </c>
      <c r="B333" s="40" t="s">
        <v>14139</v>
      </c>
      <c r="C333" s="33" t="s">
        <v>37</v>
      </c>
      <c r="D333" s="66">
        <v>35.86</v>
      </c>
      <c r="E333" s="61"/>
      <c r="F333" s="62"/>
    </row>
    <row r="334" spans="1:6" ht="27.6" x14ac:dyDescent="0.25">
      <c r="A334" s="42">
        <v>701000126</v>
      </c>
      <c r="B334" s="40" t="s">
        <v>14140</v>
      </c>
      <c r="C334" s="33" t="s">
        <v>37</v>
      </c>
      <c r="D334" s="66">
        <v>65.44</v>
      </c>
      <c r="E334" s="61"/>
      <c r="F334" s="62"/>
    </row>
    <row r="335" spans="1:6" ht="27.6" x14ac:dyDescent="0.25">
      <c r="A335" s="42">
        <v>701000130</v>
      </c>
      <c r="B335" s="40" t="s">
        <v>14141</v>
      </c>
      <c r="C335" s="33" t="s">
        <v>16</v>
      </c>
      <c r="D335" s="66">
        <v>22.01</v>
      </c>
      <c r="E335" s="61"/>
      <c r="F335" s="62"/>
    </row>
    <row r="336" spans="1:6" ht="41.4" x14ac:dyDescent="0.25">
      <c r="A336" s="42">
        <v>701000135</v>
      </c>
      <c r="B336" s="40" t="s">
        <v>14142</v>
      </c>
      <c r="C336" s="33" t="s">
        <v>16</v>
      </c>
      <c r="D336" s="66">
        <v>66.239999999999995</v>
      </c>
      <c r="E336" s="61"/>
      <c r="F336" s="62"/>
    </row>
    <row r="337" spans="1:6" ht="27.6" x14ac:dyDescent="0.25">
      <c r="A337" s="42">
        <v>701000140</v>
      </c>
      <c r="B337" s="40" t="s">
        <v>14143</v>
      </c>
      <c r="C337" s="33" t="s">
        <v>16</v>
      </c>
      <c r="D337" s="66">
        <v>44.09</v>
      </c>
      <c r="E337" s="61"/>
      <c r="F337" s="62"/>
    </row>
    <row r="338" spans="1:6" x14ac:dyDescent="0.25">
      <c r="A338" s="32"/>
      <c r="B338" s="35"/>
      <c r="C338" s="32"/>
      <c r="D338" s="67"/>
      <c r="E338" s="61"/>
      <c r="F338" s="62"/>
    </row>
    <row r="339" spans="1:6" x14ac:dyDescent="0.25">
      <c r="A339" s="32"/>
      <c r="B339" s="38" t="s">
        <v>14144</v>
      </c>
      <c r="C339" s="32"/>
      <c r="D339" s="67"/>
      <c r="E339" s="61"/>
      <c r="F339" s="62"/>
    </row>
    <row r="340" spans="1:6" x14ac:dyDescent="0.25">
      <c r="A340" s="32"/>
      <c r="B340" s="35"/>
      <c r="C340" s="32"/>
      <c r="D340" s="67"/>
      <c r="E340" s="61"/>
      <c r="F340" s="62"/>
    </row>
    <row r="341" spans="1:6" x14ac:dyDescent="0.25">
      <c r="A341" s="32" t="s">
        <v>13874</v>
      </c>
      <c r="B341" s="35" t="s">
        <v>13875</v>
      </c>
      <c r="C341" s="32"/>
      <c r="D341" s="67" t="s">
        <v>92</v>
      </c>
      <c r="E341" s="61"/>
      <c r="F341" s="62"/>
    </row>
    <row r="342" spans="1:6" x14ac:dyDescent="0.25">
      <c r="A342" s="32"/>
      <c r="B342" s="35"/>
      <c r="C342" s="32"/>
      <c r="D342" s="67"/>
      <c r="E342" s="61"/>
      <c r="F342" s="62"/>
    </row>
    <row r="343" spans="1:6" ht="41.4" x14ac:dyDescent="0.25">
      <c r="A343" s="42">
        <v>801000100</v>
      </c>
      <c r="B343" s="40" t="s">
        <v>14145</v>
      </c>
      <c r="C343" s="33" t="s">
        <v>37</v>
      </c>
      <c r="D343" s="66">
        <v>90.72</v>
      </c>
      <c r="E343" s="61"/>
      <c r="F343" s="62"/>
    </row>
    <row r="344" spans="1:6" ht="41.4" x14ac:dyDescent="0.25">
      <c r="A344" s="42">
        <v>801000101</v>
      </c>
      <c r="B344" s="40" t="s">
        <v>14146</v>
      </c>
      <c r="C344" s="33" t="s">
        <v>37</v>
      </c>
      <c r="D344" s="66">
        <v>135.71</v>
      </c>
      <c r="E344" s="61"/>
      <c r="F344" s="62"/>
    </row>
    <row r="345" spans="1:6" ht="41.4" x14ac:dyDescent="0.25">
      <c r="A345" s="42">
        <v>801000102</v>
      </c>
      <c r="B345" s="40" t="s">
        <v>14147</v>
      </c>
      <c r="C345" s="33" t="s">
        <v>37</v>
      </c>
      <c r="D345" s="66">
        <v>58.18</v>
      </c>
      <c r="E345" s="61"/>
      <c r="F345" s="62"/>
    </row>
    <row r="346" spans="1:6" ht="41.4" x14ac:dyDescent="0.25">
      <c r="A346" s="42">
        <v>801000103</v>
      </c>
      <c r="B346" s="40" t="s">
        <v>14148</v>
      </c>
      <c r="C346" s="33" t="s">
        <v>37</v>
      </c>
      <c r="D346" s="66">
        <v>261.52</v>
      </c>
      <c r="E346" s="61"/>
      <c r="F346" s="62"/>
    </row>
    <row r="347" spans="1:6" ht="41.4" x14ac:dyDescent="0.25">
      <c r="A347" s="42">
        <v>801000104</v>
      </c>
      <c r="B347" s="40" t="s">
        <v>14149</v>
      </c>
      <c r="C347" s="33" t="s">
        <v>37</v>
      </c>
      <c r="D347" s="66">
        <v>116.11</v>
      </c>
      <c r="E347" s="61"/>
      <c r="F347" s="62"/>
    </row>
    <row r="348" spans="1:6" ht="41.4" x14ac:dyDescent="0.25">
      <c r="A348" s="42">
        <v>801000105</v>
      </c>
      <c r="B348" s="40" t="s">
        <v>14150</v>
      </c>
      <c r="C348" s="33" t="s">
        <v>37</v>
      </c>
      <c r="D348" s="66">
        <v>339.3</v>
      </c>
      <c r="E348" s="61"/>
      <c r="F348" s="62"/>
    </row>
    <row r="349" spans="1:6" ht="41.4" x14ac:dyDescent="0.25">
      <c r="A349" s="42">
        <v>801000106</v>
      </c>
      <c r="B349" s="40" t="s">
        <v>14151</v>
      </c>
      <c r="C349" s="33" t="s">
        <v>37</v>
      </c>
      <c r="D349" s="66">
        <v>61.86</v>
      </c>
      <c r="E349" s="61"/>
      <c r="F349" s="62"/>
    </row>
    <row r="350" spans="1:6" ht="41.4" x14ac:dyDescent="0.25">
      <c r="A350" s="42">
        <v>801000108</v>
      </c>
      <c r="B350" s="40" t="s">
        <v>14152</v>
      </c>
      <c r="C350" s="33" t="s">
        <v>37</v>
      </c>
      <c r="D350" s="66">
        <v>81.96</v>
      </c>
      <c r="E350" s="61"/>
      <c r="F350" s="62"/>
    </row>
    <row r="351" spans="1:6" ht="27.6" x14ac:dyDescent="0.25">
      <c r="A351" s="42">
        <v>801000110</v>
      </c>
      <c r="B351" s="40" t="s">
        <v>14153</v>
      </c>
      <c r="C351" s="33" t="s">
        <v>37</v>
      </c>
      <c r="D351" s="66">
        <v>256.55</v>
      </c>
      <c r="E351" s="61"/>
      <c r="F351" s="62"/>
    </row>
    <row r="352" spans="1:6" ht="55.2" x14ac:dyDescent="0.25">
      <c r="A352" s="42">
        <v>801000112</v>
      </c>
      <c r="B352" s="40" t="s">
        <v>14154</v>
      </c>
      <c r="C352" s="33" t="s">
        <v>37</v>
      </c>
      <c r="D352" s="66">
        <v>462.77</v>
      </c>
      <c r="E352" s="61"/>
      <c r="F352" s="62"/>
    </row>
    <row r="353" spans="1:6" ht="27.6" x14ac:dyDescent="0.25">
      <c r="A353" s="42">
        <v>801000114</v>
      </c>
      <c r="B353" s="40" t="s">
        <v>14155</v>
      </c>
      <c r="C353" s="33" t="s">
        <v>37</v>
      </c>
      <c r="D353" s="66">
        <v>93.03</v>
      </c>
      <c r="E353" s="61"/>
      <c r="F353" s="62"/>
    </row>
    <row r="354" spans="1:6" ht="41.4" x14ac:dyDescent="0.25">
      <c r="A354" s="42">
        <v>801000115</v>
      </c>
      <c r="B354" s="40" t="s">
        <v>14156</v>
      </c>
      <c r="C354" s="33" t="s">
        <v>37</v>
      </c>
      <c r="D354" s="66">
        <v>81.63</v>
      </c>
      <c r="E354" s="61"/>
      <c r="F354" s="62"/>
    </row>
    <row r="355" spans="1:6" ht="27.6" x14ac:dyDescent="0.25">
      <c r="A355" s="42">
        <v>801000116</v>
      </c>
      <c r="B355" s="40" t="s">
        <v>14157</v>
      </c>
      <c r="C355" s="33" t="s">
        <v>37</v>
      </c>
      <c r="D355" s="66">
        <v>117.57</v>
      </c>
      <c r="E355" s="61"/>
      <c r="F355" s="62"/>
    </row>
    <row r="356" spans="1:6" ht="41.4" x14ac:dyDescent="0.25">
      <c r="A356" s="42">
        <v>801000117</v>
      </c>
      <c r="B356" s="40" t="s">
        <v>14158</v>
      </c>
      <c r="C356" s="33" t="s">
        <v>37</v>
      </c>
      <c r="D356" s="66">
        <v>118.42</v>
      </c>
      <c r="E356" s="61"/>
      <c r="F356" s="62"/>
    </row>
    <row r="357" spans="1:6" x14ac:dyDescent="0.25">
      <c r="A357" s="42">
        <v>801000120</v>
      </c>
      <c r="B357" s="40" t="s">
        <v>14159</v>
      </c>
      <c r="C357" s="33" t="s">
        <v>37</v>
      </c>
      <c r="D357" s="66">
        <v>377.04</v>
      </c>
      <c r="E357" s="61"/>
      <c r="F357" s="62"/>
    </row>
    <row r="358" spans="1:6" x14ac:dyDescent="0.25">
      <c r="A358" s="42">
        <v>801000121</v>
      </c>
      <c r="B358" s="40" t="s">
        <v>14160</v>
      </c>
      <c r="C358" s="33" t="s">
        <v>16</v>
      </c>
      <c r="D358" s="66">
        <v>41.36</v>
      </c>
      <c r="E358" s="61"/>
      <c r="F358" s="62"/>
    </row>
    <row r="359" spans="1:6" ht="27.6" x14ac:dyDescent="0.25">
      <c r="A359" s="42">
        <v>801000125</v>
      </c>
      <c r="B359" s="40" t="s">
        <v>14161</v>
      </c>
      <c r="C359" s="33" t="s">
        <v>37</v>
      </c>
      <c r="D359" s="66">
        <v>12.09</v>
      </c>
      <c r="E359" s="61"/>
      <c r="F359" s="62"/>
    </row>
    <row r="360" spans="1:6" ht="27.6" x14ac:dyDescent="0.25">
      <c r="A360" s="42">
        <v>801000127</v>
      </c>
      <c r="B360" s="40" t="s">
        <v>14162</v>
      </c>
      <c r="C360" s="33" t="s">
        <v>37</v>
      </c>
      <c r="D360" s="66">
        <v>5.0999999999999996</v>
      </c>
      <c r="E360" s="61"/>
      <c r="F360" s="62"/>
    </row>
    <row r="361" spans="1:6" ht="27.6" x14ac:dyDescent="0.25">
      <c r="A361" s="42">
        <v>801000129</v>
      </c>
      <c r="B361" s="40" t="s">
        <v>14163</v>
      </c>
      <c r="C361" s="33" t="s">
        <v>37</v>
      </c>
      <c r="D361" s="66">
        <v>6.99</v>
      </c>
      <c r="E361" s="61"/>
      <c r="F361" s="62"/>
    </row>
    <row r="362" spans="1:6" ht="27.6" x14ac:dyDescent="0.25">
      <c r="A362" s="42">
        <v>801000132</v>
      </c>
      <c r="B362" s="40" t="s">
        <v>14164</v>
      </c>
      <c r="C362" s="33" t="s">
        <v>16</v>
      </c>
      <c r="D362" s="66">
        <v>27.27</v>
      </c>
      <c r="E362" s="61"/>
      <c r="F362" s="62"/>
    </row>
    <row r="363" spans="1:6" ht="27.6" x14ac:dyDescent="0.25">
      <c r="A363" s="42">
        <v>801000134</v>
      </c>
      <c r="B363" s="40" t="s">
        <v>14165</v>
      </c>
      <c r="C363" s="33" t="s">
        <v>16</v>
      </c>
      <c r="D363" s="66">
        <v>13.79</v>
      </c>
      <c r="E363" s="61"/>
      <c r="F363" s="62"/>
    </row>
    <row r="364" spans="1:6" ht="41.4" x14ac:dyDescent="0.25">
      <c r="A364" s="42">
        <v>801000150</v>
      </c>
      <c r="B364" s="40" t="s">
        <v>14166</v>
      </c>
      <c r="C364" s="33" t="s">
        <v>42</v>
      </c>
      <c r="D364" s="66">
        <v>3474.54</v>
      </c>
      <c r="E364" s="61"/>
      <c r="F364" s="62"/>
    </row>
    <row r="365" spans="1:6" ht="27.6" x14ac:dyDescent="0.25">
      <c r="A365" s="42">
        <v>801000155</v>
      </c>
      <c r="B365" s="40" t="s">
        <v>14167</v>
      </c>
      <c r="C365" s="33" t="s">
        <v>16</v>
      </c>
      <c r="D365" s="66">
        <v>24.15</v>
      </c>
      <c r="E365" s="61"/>
      <c r="F365" s="62"/>
    </row>
    <row r="366" spans="1:6" ht="27.6" x14ac:dyDescent="0.25">
      <c r="A366" s="42">
        <v>801000160</v>
      </c>
      <c r="B366" s="40" t="s">
        <v>14168</v>
      </c>
      <c r="C366" s="33" t="s">
        <v>16</v>
      </c>
      <c r="D366" s="66">
        <v>21.18</v>
      </c>
      <c r="E366" s="61"/>
      <c r="F366" s="62"/>
    </row>
    <row r="367" spans="1:6" ht="27.6" x14ac:dyDescent="0.25">
      <c r="A367" s="42">
        <v>801000165</v>
      </c>
      <c r="B367" s="40" t="s">
        <v>14169</v>
      </c>
      <c r="C367" s="33" t="s">
        <v>16</v>
      </c>
      <c r="D367" s="66">
        <v>27.84</v>
      </c>
      <c r="E367" s="61"/>
      <c r="F367" s="62"/>
    </row>
    <row r="368" spans="1:6" x14ac:dyDescent="0.25">
      <c r="A368" s="32"/>
      <c r="B368" s="35"/>
      <c r="C368" s="32"/>
      <c r="D368" s="67"/>
      <c r="E368" s="61"/>
      <c r="F368" s="62"/>
    </row>
    <row r="369" spans="1:6" x14ac:dyDescent="0.25">
      <c r="A369" s="32"/>
      <c r="B369" s="38" t="s">
        <v>14170</v>
      </c>
      <c r="C369" s="32"/>
      <c r="D369" s="67"/>
      <c r="E369" s="61"/>
      <c r="F369" s="62"/>
    </row>
    <row r="370" spans="1:6" x14ac:dyDescent="0.25">
      <c r="A370" s="32"/>
      <c r="B370" s="35"/>
      <c r="C370" s="32"/>
      <c r="D370" s="67"/>
      <c r="E370" s="61"/>
      <c r="F370" s="62"/>
    </row>
    <row r="371" spans="1:6" x14ac:dyDescent="0.25">
      <c r="A371" s="32" t="s">
        <v>13874</v>
      </c>
      <c r="B371" s="35" t="s">
        <v>13875</v>
      </c>
      <c r="C371" s="32"/>
      <c r="D371" s="67" t="s">
        <v>92</v>
      </c>
      <c r="E371" s="61"/>
      <c r="F371" s="62"/>
    </row>
    <row r="372" spans="1:6" x14ac:dyDescent="0.25">
      <c r="A372" s="32"/>
      <c r="B372" s="35"/>
      <c r="C372" s="32"/>
      <c r="D372" s="67"/>
      <c r="E372" s="61"/>
      <c r="F372" s="62"/>
    </row>
    <row r="373" spans="1:6" ht="27.6" x14ac:dyDescent="0.25">
      <c r="A373" s="42">
        <v>901000100</v>
      </c>
      <c r="B373" s="40" t="s">
        <v>14171</v>
      </c>
      <c r="C373" s="33" t="s">
        <v>37</v>
      </c>
      <c r="D373" s="66">
        <v>116.31</v>
      </c>
      <c r="E373" s="61"/>
      <c r="F373" s="62"/>
    </row>
    <row r="374" spans="1:6" ht="27.6" x14ac:dyDescent="0.25">
      <c r="A374" s="42">
        <v>901000101</v>
      </c>
      <c r="B374" s="40" t="s">
        <v>14172</v>
      </c>
      <c r="C374" s="33" t="s">
        <v>37</v>
      </c>
      <c r="D374" s="66">
        <v>182.11</v>
      </c>
      <c r="E374" s="61"/>
      <c r="F374" s="62"/>
    </row>
    <row r="375" spans="1:6" ht="27.6" x14ac:dyDescent="0.25">
      <c r="A375" s="42">
        <v>901000102</v>
      </c>
      <c r="B375" s="40" t="s">
        <v>14173</v>
      </c>
      <c r="C375" s="33" t="s">
        <v>37</v>
      </c>
      <c r="D375" s="66">
        <v>259.61</v>
      </c>
      <c r="E375" s="61"/>
      <c r="F375" s="62"/>
    </row>
    <row r="376" spans="1:6" ht="27.6" x14ac:dyDescent="0.25">
      <c r="A376" s="42">
        <v>901000105</v>
      </c>
      <c r="B376" s="40" t="s">
        <v>14174</v>
      </c>
      <c r="C376" s="33" t="s">
        <v>37</v>
      </c>
      <c r="D376" s="66">
        <v>142.97</v>
      </c>
      <c r="E376" s="61"/>
      <c r="F376" s="62"/>
    </row>
    <row r="377" spans="1:6" ht="27.6" x14ac:dyDescent="0.25">
      <c r="A377" s="42">
        <v>901000106</v>
      </c>
      <c r="B377" s="40" t="s">
        <v>14175</v>
      </c>
      <c r="C377" s="33" t="s">
        <v>37</v>
      </c>
      <c r="D377" s="66">
        <v>162.33000000000001</v>
      </c>
      <c r="E377" s="61"/>
      <c r="F377" s="62"/>
    </row>
    <row r="378" spans="1:6" ht="27.6" x14ac:dyDescent="0.25">
      <c r="A378" s="42">
        <v>901000107</v>
      </c>
      <c r="B378" s="40" t="s">
        <v>14176</v>
      </c>
      <c r="C378" s="33" t="s">
        <v>37</v>
      </c>
      <c r="D378" s="66">
        <v>192.51</v>
      </c>
      <c r="E378" s="61"/>
      <c r="F378" s="62"/>
    </row>
    <row r="379" spans="1:6" ht="27.6" x14ac:dyDescent="0.25">
      <c r="A379" s="42">
        <v>901000108</v>
      </c>
      <c r="B379" s="40" t="s">
        <v>11011</v>
      </c>
      <c r="C379" s="33" t="s">
        <v>14</v>
      </c>
      <c r="D379" s="66">
        <v>32.619999999999997</v>
      </c>
      <c r="E379" s="61"/>
      <c r="F379" s="62"/>
    </row>
    <row r="380" spans="1:6" ht="27.6" x14ac:dyDescent="0.25">
      <c r="A380" s="42">
        <v>901000110</v>
      </c>
      <c r="B380" s="40" t="s">
        <v>14177</v>
      </c>
      <c r="C380" s="33" t="s">
        <v>37</v>
      </c>
      <c r="D380" s="66">
        <v>93.24</v>
      </c>
      <c r="E380" s="61"/>
      <c r="F380" s="62"/>
    </row>
    <row r="381" spans="1:6" ht="27.6" x14ac:dyDescent="0.25">
      <c r="A381" s="42">
        <v>901000112</v>
      </c>
      <c r="B381" s="40" t="s">
        <v>14178</v>
      </c>
      <c r="C381" s="33" t="s">
        <v>37</v>
      </c>
      <c r="D381" s="66">
        <v>60.06</v>
      </c>
      <c r="E381" s="61"/>
      <c r="F381" s="62"/>
    </row>
    <row r="382" spans="1:6" ht="27.6" x14ac:dyDescent="0.25">
      <c r="A382" s="42">
        <v>901000114</v>
      </c>
      <c r="B382" s="40" t="s">
        <v>14179</v>
      </c>
      <c r="C382" s="33" t="s">
        <v>37</v>
      </c>
      <c r="D382" s="66">
        <v>26.22</v>
      </c>
      <c r="E382" s="61"/>
      <c r="F382" s="62"/>
    </row>
    <row r="383" spans="1:6" ht="27.6" x14ac:dyDescent="0.25">
      <c r="A383" s="42">
        <v>901000115</v>
      </c>
      <c r="B383" s="40" t="s">
        <v>14180</v>
      </c>
      <c r="C383" s="33" t="s">
        <v>16</v>
      </c>
      <c r="D383" s="66">
        <v>7.04</v>
      </c>
      <c r="E383" s="61"/>
      <c r="F383" s="62"/>
    </row>
    <row r="384" spans="1:6" x14ac:dyDescent="0.25">
      <c r="A384" s="42">
        <v>901000117</v>
      </c>
      <c r="B384" s="40" t="s">
        <v>14181</v>
      </c>
      <c r="C384" s="33" t="s">
        <v>16</v>
      </c>
      <c r="D384" s="66">
        <v>20.16</v>
      </c>
      <c r="E384" s="61"/>
      <c r="F384" s="62"/>
    </row>
    <row r="385" spans="1:6" x14ac:dyDescent="0.25">
      <c r="A385" s="42">
        <v>901000118</v>
      </c>
      <c r="B385" s="40" t="s">
        <v>14182</v>
      </c>
      <c r="C385" s="33" t="s">
        <v>16</v>
      </c>
      <c r="D385" s="66">
        <v>44.47</v>
      </c>
      <c r="E385" s="61"/>
      <c r="F385" s="62"/>
    </row>
    <row r="386" spans="1:6" x14ac:dyDescent="0.25">
      <c r="A386" s="42">
        <v>901000119</v>
      </c>
      <c r="B386" s="40" t="s">
        <v>14183</v>
      </c>
      <c r="C386" s="33" t="s">
        <v>16</v>
      </c>
      <c r="D386" s="66">
        <v>56.73</v>
      </c>
      <c r="E386" s="61"/>
      <c r="F386" s="62"/>
    </row>
    <row r="387" spans="1:6" x14ac:dyDescent="0.25">
      <c r="A387" s="42">
        <v>901000120</v>
      </c>
      <c r="B387" s="40" t="s">
        <v>14184</v>
      </c>
      <c r="C387" s="33" t="s">
        <v>16</v>
      </c>
      <c r="D387" s="66">
        <v>30.1</v>
      </c>
      <c r="E387" s="61"/>
      <c r="F387" s="62"/>
    </row>
    <row r="388" spans="1:6" x14ac:dyDescent="0.25">
      <c r="A388" s="42">
        <v>901000121</v>
      </c>
      <c r="B388" s="40" t="s">
        <v>14185</v>
      </c>
      <c r="C388" s="33" t="s">
        <v>16</v>
      </c>
      <c r="D388" s="66">
        <v>35.11</v>
      </c>
      <c r="E388" s="61"/>
      <c r="F388" s="62"/>
    </row>
    <row r="389" spans="1:6" x14ac:dyDescent="0.25">
      <c r="A389" s="42">
        <v>901000122</v>
      </c>
      <c r="B389" s="40" t="s">
        <v>14186</v>
      </c>
      <c r="C389" s="33" t="s">
        <v>16</v>
      </c>
      <c r="D389" s="66">
        <v>43.77</v>
      </c>
      <c r="E389" s="61"/>
      <c r="F389" s="62"/>
    </row>
    <row r="390" spans="1:6" x14ac:dyDescent="0.25">
      <c r="A390" s="42">
        <v>901000124</v>
      </c>
      <c r="B390" s="40" t="s">
        <v>14187</v>
      </c>
      <c r="C390" s="33" t="s">
        <v>16</v>
      </c>
      <c r="D390" s="66">
        <v>7.5</v>
      </c>
      <c r="E390" s="61"/>
      <c r="F390" s="62"/>
    </row>
    <row r="391" spans="1:6" x14ac:dyDescent="0.25">
      <c r="A391" s="42">
        <v>901000126</v>
      </c>
      <c r="B391" s="40" t="s">
        <v>14181</v>
      </c>
      <c r="C391" s="33" t="s">
        <v>16</v>
      </c>
      <c r="D391" s="66">
        <v>22.01</v>
      </c>
      <c r="E391" s="61"/>
      <c r="F391" s="62"/>
    </row>
    <row r="392" spans="1:6" x14ac:dyDescent="0.25">
      <c r="A392" s="42">
        <v>901000128</v>
      </c>
      <c r="B392" s="40" t="s">
        <v>14182</v>
      </c>
      <c r="C392" s="33" t="s">
        <v>16</v>
      </c>
      <c r="D392" s="66">
        <v>51.43</v>
      </c>
      <c r="E392" s="61"/>
      <c r="F392" s="62"/>
    </row>
    <row r="393" spans="1:6" x14ac:dyDescent="0.25">
      <c r="A393" s="42">
        <v>901000130</v>
      </c>
      <c r="B393" s="40" t="s">
        <v>14183</v>
      </c>
      <c r="C393" s="33" t="s">
        <v>16</v>
      </c>
      <c r="D393" s="66">
        <v>65.09</v>
      </c>
      <c r="E393" s="61"/>
      <c r="F393" s="62"/>
    </row>
    <row r="394" spans="1:6" ht="27.6" x14ac:dyDescent="0.25">
      <c r="A394" s="42">
        <v>901000131</v>
      </c>
      <c r="B394" s="40" t="s">
        <v>14188</v>
      </c>
      <c r="C394" s="33" t="s">
        <v>37</v>
      </c>
      <c r="D394" s="66">
        <v>62.25</v>
      </c>
      <c r="E394" s="61"/>
      <c r="F394" s="62"/>
    </row>
    <row r="395" spans="1:6" ht="27.6" x14ac:dyDescent="0.25">
      <c r="A395" s="42">
        <v>901000132</v>
      </c>
      <c r="B395" s="40" t="s">
        <v>14189</v>
      </c>
      <c r="C395" s="33" t="s">
        <v>37</v>
      </c>
      <c r="D395" s="66">
        <v>86.16</v>
      </c>
      <c r="E395" s="61"/>
      <c r="F395" s="62"/>
    </row>
    <row r="396" spans="1:6" ht="41.4" x14ac:dyDescent="0.25">
      <c r="A396" s="42">
        <v>901000133</v>
      </c>
      <c r="B396" s="40" t="s">
        <v>14190</v>
      </c>
      <c r="C396" s="33" t="s">
        <v>37</v>
      </c>
      <c r="D396" s="66">
        <v>51.2</v>
      </c>
      <c r="E396" s="61"/>
      <c r="F396" s="62"/>
    </row>
    <row r="397" spans="1:6" ht="41.4" x14ac:dyDescent="0.25">
      <c r="A397" s="42">
        <v>901000134</v>
      </c>
      <c r="B397" s="40" t="s">
        <v>14191</v>
      </c>
      <c r="C397" s="33" t="s">
        <v>37</v>
      </c>
      <c r="D397" s="66">
        <v>133.87</v>
      </c>
      <c r="E397" s="61"/>
      <c r="F397" s="62"/>
    </row>
    <row r="398" spans="1:6" ht="55.2" x14ac:dyDescent="0.25">
      <c r="A398" s="42">
        <v>901000135</v>
      </c>
      <c r="B398" s="40" t="s">
        <v>18699</v>
      </c>
      <c r="C398" s="33" t="s">
        <v>66</v>
      </c>
      <c r="D398" s="66">
        <v>23.67</v>
      </c>
      <c r="E398" s="61"/>
      <c r="F398" s="62"/>
    </row>
    <row r="399" spans="1:6" ht="55.2" x14ac:dyDescent="0.25">
      <c r="A399" s="42">
        <v>901000137</v>
      </c>
      <c r="B399" s="40" t="s">
        <v>18700</v>
      </c>
      <c r="C399" s="33" t="s">
        <v>66</v>
      </c>
      <c r="D399" s="66">
        <v>25.05</v>
      </c>
      <c r="E399" s="61"/>
      <c r="F399" s="62"/>
    </row>
    <row r="400" spans="1:6" ht="41.4" x14ac:dyDescent="0.25">
      <c r="A400" s="42">
        <v>901000138</v>
      </c>
      <c r="B400" s="40" t="s">
        <v>14192</v>
      </c>
      <c r="C400" s="33" t="s">
        <v>66</v>
      </c>
      <c r="D400" s="66">
        <v>19.350000000000001</v>
      </c>
      <c r="E400" s="61"/>
      <c r="F400" s="62"/>
    </row>
    <row r="401" spans="1:6" ht="41.4" x14ac:dyDescent="0.25">
      <c r="A401" s="42">
        <v>901000139</v>
      </c>
      <c r="B401" s="40" t="s">
        <v>14193</v>
      </c>
      <c r="C401" s="33" t="s">
        <v>66</v>
      </c>
      <c r="D401" s="66">
        <v>12.13</v>
      </c>
      <c r="E401" s="61"/>
      <c r="F401" s="62"/>
    </row>
    <row r="402" spans="1:6" ht="41.4" x14ac:dyDescent="0.25">
      <c r="A402" s="42">
        <v>901000140</v>
      </c>
      <c r="B402" s="40" t="s">
        <v>14194</v>
      </c>
      <c r="C402" s="33" t="s">
        <v>66</v>
      </c>
      <c r="D402" s="66">
        <v>13.5</v>
      </c>
      <c r="E402" s="61"/>
      <c r="F402" s="62"/>
    </row>
    <row r="403" spans="1:6" ht="27.6" x14ac:dyDescent="0.25">
      <c r="A403" s="42">
        <v>901000141</v>
      </c>
      <c r="B403" s="40" t="s">
        <v>14195</v>
      </c>
      <c r="C403" s="33" t="s">
        <v>37</v>
      </c>
      <c r="D403" s="66">
        <v>167.95</v>
      </c>
      <c r="E403" s="61"/>
      <c r="F403" s="62"/>
    </row>
    <row r="404" spans="1:6" ht="27.6" x14ac:dyDescent="0.25">
      <c r="A404" s="42">
        <v>901000142</v>
      </c>
      <c r="B404" s="40" t="s">
        <v>14196</v>
      </c>
      <c r="C404" s="33" t="s">
        <v>37</v>
      </c>
      <c r="D404" s="66">
        <v>141.41999999999999</v>
      </c>
      <c r="E404" s="61"/>
      <c r="F404" s="62"/>
    </row>
    <row r="405" spans="1:6" x14ac:dyDescent="0.25">
      <c r="A405" s="32"/>
      <c r="B405" s="35"/>
      <c r="C405" s="32"/>
      <c r="D405" s="67"/>
      <c r="E405" s="61"/>
      <c r="F405" s="62"/>
    </row>
    <row r="406" spans="1:6" x14ac:dyDescent="0.25">
      <c r="A406" s="32"/>
      <c r="B406" s="38" t="s">
        <v>14197</v>
      </c>
      <c r="C406" s="32"/>
      <c r="D406" s="67"/>
      <c r="E406" s="61"/>
      <c r="F406" s="62"/>
    </row>
    <row r="407" spans="1:6" x14ac:dyDescent="0.25">
      <c r="A407" s="32"/>
      <c r="B407" s="35"/>
      <c r="C407" s="32"/>
      <c r="D407" s="67"/>
      <c r="E407" s="61"/>
      <c r="F407" s="62"/>
    </row>
    <row r="408" spans="1:6" x14ac:dyDescent="0.25">
      <c r="A408" s="32" t="s">
        <v>13874</v>
      </c>
      <c r="B408" s="35" t="s">
        <v>13875</v>
      </c>
      <c r="C408" s="32"/>
      <c r="D408" s="67" t="s">
        <v>92</v>
      </c>
      <c r="E408" s="61"/>
      <c r="F408" s="62"/>
    </row>
    <row r="409" spans="1:6" x14ac:dyDescent="0.25">
      <c r="A409" s="32"/>
      <c r="B409" s="35"/>
      <c r="C409" s="32"/>
      <c r="D409" s="67"/>
      <c r="E409" s="61"/>
      <c r="F409" s="62"/>
    </row>
    <row r="410" spans="1:6" ht="27.6" x14ac:dyDescent="0.25">
      <c r="A410" s="42">
        <v>1001000100</v>
      </c>
      <c r="B410" s="40" t="s">
        <v>14198</v>
      </c>
      <c r="C410" s="33" t="s">
        <v>37</v>
      </c>
      <c r="D410" s="66">
        <v>41.38</v>
      </c>
      <c r="E410" s="61"/>
      <c r="F410" s="62"/>
    </row>
    <row r="411" spans="1:6" ht="27.6" x14ac:dyDescent="0.25">
      <c r="A411" s="42">
        <v>1001000101</v>
      </c>
      <c r="B411" s="40" t="s">
        <v>14199</v>
      </c>
      <c r="C411" s="33" t="s">
        <v>37</v>
      </c>
      <c r="D411" s="66">
        <v>44.67</v>
      </c>
      <c r="E411" s="61"/>
      <c r="F411" s="62"/>
    </row>
    <row r="412" spans="1:6" ht="27.6" x14ac:dyDescent="0.25">
      <c r="A412" s="42">
        <v>1001000102</v>
      </c>
      <c r="B412" s="40" t="s">
        <v>14200</v>
      </c>
      <c r="C412" s="33" t="s">
        <v>37</v>
      </c>
      <c r="D412" s="66">
        <v>41.38</v>
      </c>
      <c r="E412" s="61"/>
      <c r="F412" s="62"/>
    </row>
    <row r="413" spans="1:6" ht="27.6" x14ac:dyDescent="0.25">
      <c r="A413" s="42">
        <v>1001000103</v>
      </c>
      <c r="B413" s="40" t="s">
        <v>14201</v>
      </c>
      <c r="C413" s="33" t="s">
        <v>37</v>
      </c>
      <c r="D413" s="66">
        <v>44.67</v>
      </c>
      <c r="E413" s="61"/>
      <c r="F413" s="62"/>
    </row>
    <row r="414" spans="1:6" ht="41.4" x14ac:dyDescent="0.25">
      <c r="A414" s="42">
        <v>1001000112</v>
      </c>
      <c r="B414" s="40" t="s">
        <v>14202</v>
      </c>
      <c r="C414" s="33" t="s">
        <v>16</v>
      </c>
      <c r="D414" s="66">
        <v>28</v>
      </c>
      <c r="E414" s="61"/>
      <c r="F414" s="62"/>
    </row>
    <row r="415" spans="1:6" ht="41.4" x14ac:dyDescent="0.25">
      <c r="A415" s="42">
        <v>1001000114</v>
      </c>
      <c r="B415" s="40" t="s">
        <v>14203</v>
      </c>
      <c r="C415" s="33" t="s">
        <v>16</v>
      </c>
      <c r="D415" s="66">
        <v>34.46</v>
      </c>
      <c r="E415" s="61"/>
      <c r="F415" s="62"/>
    </row>
    <row r="416" spans="1:6" ht="41.4" x14ac:dyDescent="0.25">
      <c r="A416" s="42">
        <v>1001000120</v>
      </c>
      <c r="B416" s="40" t="s">
        <v>14204</v>
      </c>
      <c r="C416" s="33" t="s">
        <v>37</v>
      </c>
      <c r="D416" s="66">
        <v>46.46</v>
      </c>
      <c r="E416" s="61"/>
      <c r="F416" s="62"/>
    </row>
    <row r="417" spans="1:6" ht="27.6" x14ac:dyDescent="0.25">
      <c r="A417" s="42">
        <v>1001000128</v>
      </c>
      <c r="B417" s="40" t="s">
        <v>14205</v>
      </c>
      <c r="C417" s="33" t="s">
        <v>37</v>
      </c>
      <c r="D417" s="66">
        <v>154.44</v>
      </c>
      <c r="E417" s="61"/>
      <c r="F417" s="62"/>
    </row>
    <row r="418" spans="1:6" ht="27.6" x14ac:dyDescent="0.25">
      <c r="A418" s="42">
        <v>1001000130</v>
      </c>
      <c r="B418" s="40" t="s">
        <v>14206</v>
      </c>
      <c r="C418" s="33" t="s">
        <v>37</v>
      </c>
      <c r="D418" s="66">
        <v>129.38999999999999</v>
      </c>
      <c r="E418" s="61"/>
      <c r="F418" s="62"/>
    </row>
    <row r="419" spans="1:6" ht="41.4" x14ac:dyDescent="0.25">
      <c r="A419" s="42">
        <v>1001000131</v>
      </c>
      <c r="B419" s="40" t="s">
        <v>14207</v>
      </c>
      <c r="C419" s="33" t="s">
        <v>37</v>
      </c>
      <c r="D419" s="66">
        <v>65.73</v>
      </c>
      <c r="E419" s="61"/>
      <c r="F419" s="62"/>
    </row>
    <row r="420" spans="1:6" ht="27.6" x14ac:dyDescent="0.25">
      <c r="A420" s="42">
        <v>1001000132</v>
      </c>
      <c r="B420" s="40" t="s">
        <v>14208</v>
      </c>
      <c r="C420" s="33" t="s">
        <v>37</v>
      </c>
      <c r="D420" s="66">
        <v>68.75</v>
      </c>
      <c r="E420" s="61"/>
      <c r="F420" s="62"/>
    </row>
    <row r="421" spans="1:6" ht="27.6" x14ac:dyDescent="0.25">
      <c r="A421" s="42">
        <v>1001000134</v>
      </c>
      <c r="B421" s="40" t="s">
        <v>14209</v>
      </c>
      <c r="C421" s="33" t="s">
        <v>37</v>
      </c>
      <c r="D421" s="66">
        <v>200.06</v>
      </c>
      <c r="E421" s="61"/>
      <c r="F421" s="62"/>
    </row>
    <row r="422" spans="1:6" x14ac:dyDescent="0.25">
      <c r="A422" s="42">
        <v>1001000135</v>
      </c>
      <c r="B422" s="40" t="s">
        <v>14210</v>
      </c>
      <c r="C422" s="33" t="s">
        <v>16</v>
      </c>
      <c r="D422" s="66">
        <v>44.26</v>
      </c>
      <c r="E422" s="61"/>
      <c r="F422" s="62"/>
    </row>
    <row r="423" spans="1:6" x14ac:dyDescent="0.25">
      <c r="A423" s="42">
        <v>1001000136</v>
      </c>
      <c r="B423" s="40" t="s">
        <v>14211</v>
      </c>
      <c r="C423" s="33" t="s">
        <v>16</v>
      </c>
      <c r="D423" s="66">
        <v>44.26</v>
      </c>
      <c r="E423" s="61"/>
      <c r="F423" s="62"/>
    </row>
    <row r="424" spans="1:6" ht="27.6" x14ac:dyDescent="0.25">
      <c r="A424" s="42">
        <v>1001000137</v>
      </c>
      <c r="B424" s="40" t="s">
        <v>14212</v>
      </c>
      <c r="C424" s="33" t="s">
        <v>16</v>
      </c>
      <c r="D424" s="66">
        <v>67.599999999999994</v>
      </c>
      <c r="E424" s="61"/>
      <c r="F424" s="62"/>
    </row>
    <row r="425" spans="1:6" ht="27.6" x14ac:dyDescent="0.25">
      <c r="A425" s="42">
        <v>1001000140</v>
      </c>
      <c r="B425" s="40" t="s">
        <v>14213</v>
      </c>
      <c r="C425" s="33" t="s">
        <v>16</v>
      </c>
      <c r="D425" s="66">
        <v>78.31</v>
      </c>
      <c r="E425" s="61"/>
      <c r="F425" s="62"/>
    </row>
    <row r="426" spans="1:6" ht="27.6" x14ac:dyDescent="0.25">
      <c r="A426" s="42">
        <v>1001000150</v>
      </c>
      <c r="B426" s="40" t="s">
        <v>14214</v>
      </c>
      <c r="C426" s="33" t="s">
        <v>16</v>
      </c>
      <c r="D426" s="66">
        <v>87.86</v>
      </c>
      <c r="E426" s="61"/>
      <c r="F426" s="62"/>
    </row>
    <row r="427" spans="1:6" ht="27.6" x14ac:dyDescent="0.25">
      <c r="A427" s="42">
        <v>1001000155</v>
      </c>
      <c r="B427" s="40" t="s">
        <v>14215</v>
      </c>
      <c r="C427" s="33" t="s">
        <v>37</v>
      </c>
      <c r="D427" s="66">
        <v>44.16</v>
      </c>
      <c r="E427" s="61"/>
      <c r="F427" s="62"/>
    </row>
    <row r="428" spans="1:6" ht="27.6" x14ac:dyDescent="0.25">
      <c r="A428" s="42">
        <v>1001000157</v>
      </c>
      <c r="B428" s="40" t="s">
        <v>14216</v>
      </c>
      <c r="C428" s="33" t="s">
        <v>16</v>
      </c>
      <c r="D428" s="66">
        <v>85.28</v>
      </c>
      <c r="E428" s="61"/>
      <c r="F428" s="62"/>
    </row>
    <row r="429" spans="1:6" ht="27.6" x14ac:dyDescent="0.25">
      <c r="A429" s="42">
        <v>1001000180</v>
      </c>
      <c r="B429" s="40" t="s">
        <v>14217</v>
      </c>
      <c r="C429" s="33" t="s">
        <v>14</v>
      </c>
      <c r="D429" s="66">
        <v>5.88</v>
      </c>
      <c r="E429" s="61"/>
      <c r="F429" s="62"/>
    </row>
    <row r="430" spans="1:6" ht="27.6" x14ac:dyDescent="0.25">
      <c r="A430" s="42">
        <v>1001000182</v>
      </c>
      <c r="B430" s="40" t="s">
        <v>14218</v>
      </c>
      <c r="C430" s="33" t="s">
        <v>14</v>
      </c>
      <c r="D430" s="66">
        <v>38.08</v>
      </c>
      <c r="E430" s="61"/>
      <c r="F430" s="62"/>
    </row>
    <row r="431" spans="1:6" ht="27.6" x14ac:dyDescent="0.25">
      <c r="A431" s="42">
        <v>1001000183</v>
      </c>
      <c r="B431" s="40" t="s">
        <v>12410</v>
      </c>
      <c r="C431" s="33" t="s">
        <v>14</v>
      </c>
      <c r="D431" s="66">
        <v>15.69</v>
      </c>
      <c r="E431" s="61"/>
      <c r="F431" s="62"/>
    </row>
    <row r="432" spans="1:6" ht="27.6" x14ac:dyDescent="0.25">
      <c r="A432" s="42">
        <v>1001000188</v>
      </c>
      <c r="B432" s="40" t="s">
        <v>14219</v>
      </c>
      <c r="C432" s="33" t="s">
        <v>16</v>
      </c>
      <c r="D432" s="66">
        <v>64.09</v>
      </c>
      <c r="E432" s="61"/>
      <c r="F432" s="62"/>
    </row>
    <row r="433" spans="1:6" ht="27.6" x14ac:dyDescent="0.25">
      <c r="A433" s="42">
        <v>1001000190</v>
      </c>
      <c r="B433" s="40" t="s">
        <v>14220</v>
      </c>
      <c r="C433" s="33" t="s">
        <v>16</v>
      </c>
      <c r="D433" s="66">
        <v>56.07</v>
      </c>
      <c r="E433" s="61"/>
      <c r="F433" s="62"/>
    </row>
    <row r="434" spans="1:6" ht="27.6" x14ac:dyDescent="0.25">
      <c r="A434" s="42">
        <v>1001000191</v>
      </c>
      <c r="B434" s="40" t="s">
        <v>14221</v>
      </c>
      <c r="C434" s="33" t="s">
        <v>16</v>
      </c>
      <c r="D434" s="66">
        <v>76.400000000000006</v>
      </c>
      <c r="E434" s="61"/>
      <c r="F434" s="62"/>
    </row>
    <row r="435" spans="1:6" ht="27.6" x14ac:dyDescent="0.25">
      <c r="A435" s="42">
        <v>1001000192</v>
      </c>
      <c r="B435" s="40" t="s">
        <v>14222</v>
      </c>
      <c r="C435" s="33" t="s">
        <v>16</v>
      </c>
      <c r="D435" s="66">
        <v>46.2</v>
      </c>
      <c r="E435" s="61"/>
      <c r="F435" s="62"/>
    </row>
    <row r="436" spans="1:6" x14ac:dyDescent="0.25">
      <c r="A436" s="42">
        <v>1001000193</v>
      </c>
      <c r="B436" s="40" t="s">
        <v>14223</v>
      </c>
      <c r="C436" s="33" t="s">
        <v>37</v>
      </c>
      <c r="D436" s="66">
        <v>10.53</v>
      </c>
      <c r="E436" s="61"/>
      <c r="F436" s="62"/>
    </row>
    <row r="437" spans="1:6" x14ac:dyDescent="0.25">
      <c r="A437" s="42">
        <v>1001000195</v>
      </c>
      <c r="B437" s="40" t="s">
        <v>14224</v>
      </c>
      <c r="C437" s="33" t="s">
        <v>37</v>
      </c>
      <c r="D437" s="66">
        <v>10.050000000000001</v>
      </c>
      <c r="E437" s="61"/>
      <c r="F437" s="62"/>
    </row>
    <row r="438" spans="1:6" x14ac:dyDescent="0.25">
      <c r="A438" s="42">
        <v>1001000197</v>
      </c>
      <c r="B438" s="40" t="s">
        <v>14225</v>
      </c>
      <c r="C438" s="33" t="s">
        <v>37</v>
      </c>
      <c r="D438" s="66">
        <v>26.07</v>
      </c>
      <c r="E438" s="61"/>
      <c r="F438" s="62"/>
    </row>
    <row r="439" spans="1:6" ht="27.6" x14ac:dyDescent="0.25">
      <c r="A439" s="42">
        <v>1001000199</v>
      </c>
      <c r="B439" s="40" t="s">
        <v>14226</v>
      </c>
      <c r="C439" s="33" t="s">
        <v>16</v>
      </c>
      <c r="D439" s="66">
        <v>3.14</v>
      </c>
      <c r="E439" s="61"/>
      <c r="F439" s="62"/>
    </row>
    <row r="440" spans="1:6" x14ac:dyDescent="0.25">
      <c r="A440" s="42">
        <v>1001000200</v>
      </c>
      <c r="B440" s="40" t="s">
        <v>14227</v>
      </c>
      <c r="C440" s="33" t="s">
        <v>16</v>
      </c>
      <c r="D440" s="66">
        <v>8.44</v>
      </c>
      <c r="E440" s="61"/>
      <c r="F440" s="62"/>
    </row>
    <row r="441" spans="1:6" x14ac:dyDescent="0.25">
      <c r="A441" s="42">
        <v>1001000201</v>
      </c>
      <c r="B441" s="40" t="s">
        <v>14228</v>
      </c>
      <c r="C441" s="33" t="s">
        <v>16</v>
      </c>
      <c r="D441" s="66">
        <v>15.05</v>
      </c>
      <c r="E441" s="61"/>
      <c r="F441" s="62"/>
    </row>
    <row r="442" spans="1:6" x14ac:dyDescent="0.25">
      <c r="A442" s="32"/>
      <c r="B442" s="35"/>
      <c r="C442" s="32"/>
      <c r="D442" s="67"/>
      <c r="E442" s="61"/>
      <c r="F442" s="62"/>
    </row>
    <row r="443" spans="1:6" x14ac:dyDescent="0.25">
      <c r="A443" s="32"/>
      <c r="B443" s="38" t="s">
        <v>14229</v>
      </c>
      <c r="C443" s="32"/>
      <c r="D443" s="67"/>
      <c r="E443" s="61"/>
      <c r="F443" s="62"/>
    </row>
    <row r="444" spans="1:6" x14ac:dyDescent="0.25">
      <c r="A444" s="32"/>
      <c r="B444" s="35"/>
      <c r="C444" s="32"/>
      <c r="D444" s="67"/>
      <c r="E444" s="61"/>
      <c r="F444" s="62"/>
    </row>
    <row r="445" spans="1:6" x14ac:dyDescent="0.25">
      <c r="A445" s="32" t="s">
        <v>13874</v>
      </c>
      <c r="B445" s="35" t="s">
        <v>13875</v>
      </c>
      <c r="C445" s="32"/>
      <c r="D445" s="67" t="s">
        <v>92</v>
      </c>
      <c r="E445" s="61"/>
      <c r="F445" s="62"/>
    </row>
    <row r="446" spans="1:6" x14ac:dyDescent="0.25">
      <c r="A446" s="32"/>
      <c r="B446" s="35"/>
      <c r="C446" s="32"/>
      <c r="D446" s="67"/>
      <c r="E446" s="61"/>
      <c r="F446" s="62"/>
    </row>
    <row r="447" spans="1:6" x14ac:dyDescent="0.25">
      <c r="A447" s="33"/>
      <c r="B447" s="40" t="s">
        <v>14230</v>
      </c>
      <c r="C447" s="33"/>
      <c r="D447" s="66"/>
      <c r="E447" s="61"/>
      <c r="F447" s="62"/>
    </row>
    <row r="448" spans="1:6" ht="55.2" x14ac:dyDescent="0.25">
      <c r="A448" s="42">
        <v>1101001000</v>
      </c>
      <c r="B448" s="40" t="s">
        <v>14231</v>
      </c>
      <c r="C448" s="33" t="s">
        <v>14</v>
      </c>
      <c r="D448" s="66">
        <v>919.14</v>
      </c>
      <c r="E448" s="61"/>
      <c r="F448" s="62"/>
    </row>
    <row r="449" spans="1:6" ht="55.2" x14ac:dyDescent="0.25">
      <c r="A449" s="42">
        <v>1101001001</v>
      </c>
      <c r="B449" s="40" t="s">
        <v>14232</v>
      </c>
      <c r="C449" s="33" t="s">
        <v>14</v>
      </c>
      <c r="D449" s="66">
        <v>928.43</v>
      </c>
      <c r="E449" s="61"/>
      <c r="F449" s="62"/>
    </row>
    <row r="450" spans="1:6" ht="55.2" x14ac:dyDescent="0.25">
      <c r="A450" s="42">
        <v>1101001002</v>
      </c>
      <c r="B450" s="40" t="s">
        <v>14233</v>
      </c>
      <c r="C450" s="33" t="s">
        <v>14</v>
      </c>
      <c r="D450" s="66">
        <v>959.02</v>
      </c>
      <c r="E450" s="61"/>
      <c r="F450" s="62"/>
    </row>
    <row r="451" spans="1:6" ht="55.2" x14ac:dyDescent="0.25">
      <c r="A451" s="42">
        <v>1101001003</v>
      </c>
      <c r="B451" s="40" t="s">
        <v>14234</v>
      </c>
      <c r="C451" s="33" t="s">
        <v>14</v>
      </c>
      <c r="D451" s="66">
        <v>1059.5999999999999</v>
      </c>
      <c r="E451" s="61"/>
      <c r="F451" s="62"/>
    </row>
    <row r="452" spans="1:6" ht="55.2" x14ac:dyDescent="0.25">
      <c r="A452" s="42">
        <v>1101001005</v>
      </c>
      <c r="B452" s="40" t="s">
        <v>14235</v>
      </c>
      <c r="C452" s="33" t="s">
        <v>14</v>
      </c>
      <c r="D452" s="66">
        <v>933.15</v>
      </c>
      <c r="E452" s="61"/>
      <c r="F452" s="62"/>
    </row>
    <row r="453" spans="1:6" ht="55.2" x14ac:dyDescent="0.25">
      <c r="A453" s="42">
        <v>1101001006</v>
      </c>
      <c r="B453" s="40" t="s">
        <v>14236</v>
      </c>
      <c r="C453" s="33" t="s">
        <v>14</v>
      </c>
      <c r="D453" s="66">
        <v>943.11</v>
      </c>
      <c r="E453" s="61"/>
      <c r="F453" s="62"/>
    </row>
    <row r="454" spans="1:6" ht="55.2" x14ac:dyDescent="0.25">
      <c r="A454" s="42">
        <v>1101001007</v>
      </c>
      <c r="B454" s="40" t="s">
        <v>14237</v>
      </c>
      <c r="C454" s="33" t="s">
        <v>14</v>
      </c>
      <c r="D454" s="66">
        <v>1015.91</v>
      </c>
      <c r="E454" s="61"/>
      <c r="F454" s="62"/>
    </row>
    <row r="455" spans="1:6" ht="55.2" x14ac:dyDescent="0.25">
      <c r="A455" s="42">
        <v>1101001008</v>
      </c>
      <c r="B455" s="40" t="s">
        <v>14238</v>
      </c>
      <c r="C455" s="33" t="s">
        <v>14</v>
      </c>
      <c r="D455" s="66">
        <v>1072.02</v>
      </c>
      <c r="E455" s="61"/>
      <c r="F455" s="62"/>
    </row>
    <row r="456" spans="1:6" ht="27.6" x14ac:dyDescent="0.25">
      <c r="A456" s="42">
        <v>1101001009</v>
      </c>
      <c r="B456" s="40" t="s">
        <v>14239</v>
      </c>
      <c r="C456" s="33" t="s">
        <v>14</v>
      </c>
      <c r="D456" s="66">
        <v>977.15</v>
      </c>
      <c r="E456" s="61"/>
      <c r="F456" s="62"/>
    </row>
    <row r="457" spans="1:6" ht="41.4" x14ac:dyDescent="0.25">
      <c r="A457" s="42">
        <v>1101001015</v>
      </c>
      <c r="B457" s="40" t="s">
        <v>14240</v>
      </c>
      <c r="C457" s="33" t="s">
        <v>14</v>
      </c>
      <c r="D457" s="66">
        <v>401.51</v>
      </c>
      <c r="E457" s="61"/>
      <c r="F457" s="62"/>
    </row>
    <row r="458" spans="1:6" ht="41.4" x14ac:dyDescent="0.25">
      <c r="A458" s="42">
        <v>1101001016</v>
      </c>
      <c r="B458" s="40" t="s">
        <v>14241</v>
      </c>
      <c r="C458" s="33" t="s">
        <v>14</v>
      </c>
      <c r="D458" s="66">
        <v>409.03</v>
      </c>
      <c r="E458" s="61"/>
      <c r="F458" s="62"/>
    </row>
    <row r="459" spans="1:6" ht="41.4" x14ac:dyDescent="0.25">
      <c r="A459" s="42">
        <v>1101001017</v>
      </c>
      <c r="B459" s="40" t="s">
        <v>14242</v>
      </c>
      <c r="C459" s="33" t="s">
        <v>14</v>
      </c>
      <c r="D459" s="66">
        <v>479.39</v>
      </c>
      <c r="E459" s="61"/>
      <c r="F459" s="62"/>
    </row>
    <row r="460" spans="1:6" ht="41.4" x14ac:dyDescent="0.25">
      <c r="A460" s="42">
        <v>1101001018</v>
      </c>
      <c r="B460" s="40" t="s">
        <v>14243</v>
      </c>
      <c r="C460" s="33" t="s">
        <v>14</v>
      </c>
      <c r="D460" s="66">
        <v>533.05999999999995</v>
      </c>
      <c r="E460" s="61"/>
      <c r="F460" s="62"/>
    </row>
    <row r="461" spans="1:6" ht="27.6" x14ac:dyDescent="0.25">
      <c r="A461" s="42">
        <v>1101001022</v>
      </c>
      <c r="B461" s="40" t="s">
        <v>14244</v>
      </c>
      <c r="C461" s="33" t="s">
        <v>14</v>
      </c>
      <c r="D461" s="66">
        <v>325.43</v>
      </c>
      <c r="E461" s="61"/>
      <c r="F461" s="62"/>
    </row>
    <row r="462" spans="1:6" ht="27.6" x14ac:dyDescent="0.25">
      <c r="A462" s="42">
        <v>1101001023</v>
      </c>
      <c r="B462" s="40" t="s">
        <v>14245</v>
      </c>
      <c r="C462" s="33" t="s">
        <v>14</v>
      </c>
      <c r="D462" s="66">
        <v>414.52</v>
      </c>
      <c r="E462" s="61"/>
      <c r="F462" s="62"/>
    </row>
    <row r="463" spans="1:6" ht="27.6" x14ac:dyDescent="0.25">
      <c r="A463" s="42">
        <v>1101001024</v>
      </c>
      <c r="B463" s="40" t="s">
        <v>14246</v>
      </c>
      <c r="C463" s="33" t="s">
        <v>16</v>
      </c>
      <c r="D463" s="66">
        <v>12.2</v>
      </c>
      <c r="E463" s="61"/>
      <c r="F463" s="62"/>
    </row>
    <row r="464" spans="1:6" x14ac:dyDescent="0.25">
      <c r="A464" s="42">
        <v>1101001028</v>
      </c>
      <c r="B464" s="40" t="s">
        <v>14247</v>
      </c>
      <c r="C464" s="33" t="s">
        <v>14</v>
      </c>
      <c r="D464" s="66">
        <v>68.3</v>
      </c>
      <c r="E464" s="61"/>
      <c r="F464" s="62"/>
    </row>
    <row r="465" spans="1:6" x14ac:dyDescent="0.25">
      <c r="A465" s="42">
        <v>1101001030</v>
      </c>
      <c r="B465" s="40" t="s">
        <v>14248</v>
      </c>
      <c r="C465" s="33" t="s">
        <v>14</v>
      </c>
      <c r="D465" s="66">
        <v>53.55</v>
      </c>
      <c r="E465" s="61"/>
      <c r="F465" s="62"/>
    </row>
    <row r="466" spans="1:6" x14ac:dyDescent="0.25">
      <c r="A466" s="42">
        <v>1101001032</v>
      </c>
      <c r="B466" s="40" t="s">
        <v>14249</v>
      </c>
      <c r="C466" s="33" t="s">
        <v>10431</v>
      </c>
      <c r="D466" s="66">
        <v>2.35</v>
      </c>
      <c r="E466" s="61"/>
      <c r="F466" s="62"/>
    </row>
    <row r="467" spans="1:6" x14ac:dyDescent="0.25">
      <c r="A467" s="42">
        <v>1101001034</v>
      </c>
      <c r="B467" s="40" t="s">
        <v>14250</v>
      </c>
      <c r="C467" s="33" t="s">
        <v>14</v>
      </c>
      <c r="D467" s="66">
        <v>223.01</v>
      </c>
      <c r="E467" s="61"/>
      <c r="F467" s="62"/>
    </row>
    <row r="468" spans="1:6" ht="41.4" x14ac:dyDescent="0.25">
      <c r="A468" s="42">
        <v>1101001054</v>
      </c>
      <c r="B468" s="40" t="s">
        <v>14251</v>
      </c>
      <c r="C468" s="33" t="s">
        <v>14</v>
      </c>
      <c r="D468" s="66">
        <v>961.6</v>
      </c>
      <c r="E468" s="61"/>
      <c r="F468" s="62"/>
    </row>
    <row r="469" spans="1:6" x14ac:dyDescent="0.25">
      <c r="A469" s="33"/>
      <c r="B469" s="40"/>
      <c r="C469" s="33"/>
      <c r="D469" s="66"/>
      <c r="E469" s="61"/>
      <c r="F469" s="62"/>
    </row>
    <row r="470" spans="1:6" x14ac:dyDescent="0.25">
      <c r="A470" s="33"/>
      <c r="B470" s="40" t="s">
        <v>14252</v>
      </c>
      <c r="C470" s="33"/>
      <c r="D470" s="66"/>
      <c r="E470" s="61"/>
      <c r="F470" s="62"/>
    </row>
    <row r="471" spans="1:6" ht="55.2" x14ac:dyDescent="0.25">
      <c r="A471" s="42">
        <v>1101002000</v>
      </c>
      <c r="B471" s="40" t="s">
        <v>18701</v>
      </c>
      <c r="C471" s="33" t="s">
        <v>37</v>
      </c>
      <c r="D471" s="66">
        <v>710.91</v>
      </c>
      <c r="E471" s="61"/>
      <c r="F471" s="62"/>
    </row>
    <row r="472" spans="1:6" ht="27.6" x14ac:dyDescent="0.25">
      <c r="A472" s="42">
        <v>1101002002</v>
      </c>
      <c r="B472" s="40" t="s">
        <v>14253</v>
      </c>
      <c r="C472" s="33" t="s">
        <v>37</v>
      </c>
      <c r="D472" s="66">
        <v>1017.14</v>
      </c>
      <c r="E472" s="61"/>
      <c r="F472" s="62"/>
    </row>
    <row r="473" spans="1:6" ht="55.2" x14ac:dyDescent="0.25">
      <c r="A473" s="42">
        <v>1101002006</v>
      </c>
      <c r="B473" s="40" t="s">
        <v>18702</v>
      </c>
      <c r="C473" s="33" t="s">
        <v>37</v>
      </c>
      <c r="D473" s="66">
        <v>621.76</v>
      </c>
      <c r="E473" s="61"/>
      <c r="F473" s="62"/>
    </row>
    <row r="474" spans="1:6" ht="27.6" x14ac:dyDescent="0.25">
      <c r="A474" s="42">
        <v>1101002010</v>
      </c>
      <c r="B474" s="40" t="s">
        <v>14254</v>
      </c>
      <c r="C474" s="33" t="s">
        <v>37</v>
      </c>
      <c r="D474" s="66">
        <v>726.37</v>
      </c>
      <c r="E474" s="61"/>
      <c r="F474" s="62"/>
    </row>
    <row r="475" spans="1:6" ht="27.6" x14ac:dyDescent="0.25">
      <c r="A475" s="42">
        <v>1101002012</v>
      </c>
      <c r="B475" s="40" t="s">
        <v>14255</v>
      </c>
      <c r="C475" s="33" t="s">
        <v>37</v>
      </c>
      <c r="D475" s="66">
        <v>470.04</v>
      </c>
      <c r="E475" s="61"/>
      <c r="F475" s="62"/>
    </row>
    <row r="476" spans="1:6" ht="27.6" x14ac:dyDescent="0.25">
      <c r="A476" s="42">
        <v>1101002016</v>
      </c>
      <c r="B476" s="40" t="s">
        <v>14256</v>
      </c>
      <c r="C476" s="33" t="s">
        <v>37</v>
      </c>
      <c r="D476" s="66">
        <v>578.75</v>
      </c>
      <c r="E476" s="61"/>
      <c r="F476" s="62"/>
    </row>
    <row r="477" spans="1:6" x14ac:dyDescent="0.25">
      <c r="A477" s="42">
        <v>1101002017</v>
      </c>
      <c r="B477" s="40" t="s">
        <v>14257</v>
      </c>
      <c r="C477" s="33" t="s">
        <v>37</v>
      </c>
      <c r="D477" s="66">
        <v>948.09</v>
      </c>
      <c r="E477" s="61"/>
      <c r="F477" s="62"/>
    </row>
    <row r="478" spans="1:6" x14ac:dyDescent="0.25">
      <c r="A478" s="42">
        <v>1101002018</v>
      </c>
      <c r="B478" s="40" t="s">
        <v>14258</v>
      </c>
      <c r="C478" s="33" t="s">
        <v>37</v>
      </c>
      <c r="D478" s="66">
        <v>590.66</v>
      </c>
      <c r="E478" s="61"/>
      <c r="F478" s="62"/>
    </row>
    <row r="479" spans="1:6" ht="27.6" x14ac:dyDescent="0.25">
      <c r="A479" s="42">
        <v>1101002021</v>
      </c>
      <c r="B479" s="40" t="s">
        <v>14259</v>
      </c>
      <c r="C479" s="33" t="s">
        <v>37</v>
      </c>
      <c r="D479" s="66">
        <v>597.72</v>
      </c>
      <c r="E479" s="61"/>
      <c r="F479" s="62"/>
    </row>
    <row r="480" spans="1:6" x14ac:dyDescent="0.25">
      <c r="A480" s="42">
        <v>1101002023</v>
      </c>
      <c r="B480" s="40" t="s">
        <v>14260</v>
      </c>
      <c r="C480" s="33" t="s">
        <v>37</v>
      </c>
      <c r="D480" s="66">
        <v>497.93</v>
      </c>
      <c r="E480" s="61"/>
      <c r="F480" s="62"/>
    </row>
    <row r="481" spans="1:6" ht="27.6" x14ac:dyDescent="0.25">
      <c r="A481" s="42">
        <v>1101002026</v>
      </c>
      <c r="B481" s="40" t="s">
        <v>14261</v>
      </c>
      <c r="C481" s="33" t="s">
        <v>37</v>
      </c>
      <c r="D481" s="66">
        <v>666.83</v>
      </c>
      <c r="E481" s="61"/>
      <c r="F481" s="62"/>
    </row>
    <row r="482" spans="1:6" x14ac:dyDescent="0.25">
      <c r="A482" s="42">
        <v>1101002027</v>
      </c>
      <c r="B482" s="40" t="s">
        <v>14262</v>
      </c>
      <c r="C482" s="33" t="s">
        <v>37</v>
      </c>
      <c r="D482" s="66">
        <v>651.04999999999995</v>
      </c>
      <c r="E482" s="61"/>
      <c r="F482" s="62"/>
    </row>
    <row r="483" spans="1:6" ht="27.6" x14ac:dyDescent="0.25">
      <c r="A483" s="42">
        <v>1101002028</v>
      </c>
      <c r="B483" s="40" t="s">
        <v>14263</v>
      </c>
      <c r="C483" s="33" t="s">
        <v>37</v>
      </c>
      <c r="D483" s="66">
        <v>609.07000000000005</v>
      </c>
      <c r="E483" s="61"/>
      <c r="F483" s="62"/>
    </row>
    <row r="484" spans="1:6" x14ac:dyDescent="0.25">
      <c r="A484" s="42">
        <v>1101002030</v>
      </c>
      <c r="B484" s="40" t="s">
        <v>14264</v>
      </c>
      <c r="C484" s="33" t="s">
        <v>14</v>
      </c>
      <c r="D484" s="66">
        <v>166.26</v>
      </c>
      <c r="E484" s="61"/>
      <c r="F484" s="62"/>
    </row>
    <row r="485" spans="1:6" ht="27.6" x14ac:dyDescent="0.25">
      <c r="A485" s="42">
        <v>1101002032</v>
      </c>
      <c r="B485" s="40" t="s">
        <v>14265</v>
      </c>
      <c r="C485" s="33" t="s">
        <v>16</v>
      </c>
      <c r="D485" s="66">
        <v>429.34</v>
      </c>
      <c r="E485" s="61"/>
      <c r="F485" s="62"/>
    </row>
    <row r="486" spans="1:6" ht="27.6" x14ac:dyDescent="0.25">
      <c r="A486" s="42">
        <v>1101002034</v>
      </c>
      <c r="B486" s="40" t="s">
        <v>14266</v>
      </c>
      <c r="C486" s="33" t="s">
        <v>16</v>
      </c>
      <c r="D486" s="66">
        <v>714.65</v>
      </c>
      <c r="E486" s="61"/>
      <c r="F486" s="62"/>
    </row>
    <row r="487" spans="1:6" ht="27.6" x14ac:dyDescent="0.25">
      <c r="A487" s="42">
        <v>1101002036</v>
      </c>
      <c r="B487" s="40" t="s">
        <v>14267</v>
      </c>
      <c r="C487" s="33" t="s">
        <v>37</v>
      </c>
      <c r="D487" s="66">
        <v>88.05</v>
      </c>
      <c r="E487" s="61"/>
      <c r="F487" s="62"/>
    </row>
    <row r="488" spans="1:6" ht="27.6" x14ac:dyDescent="0.25">
      <c r="A488" s="42">
        <v>1101002037</v>
      </c>
      <c r="B488" s="40" t="s">
        <v>14268</v>
      </c>
      <c r="C488" s="33" t="s">
        <v>37</v>
      </c>
      <c r="D488" s="66">
        <v>146.18</v>
      </c>
      <c r="E488" s="61"/>
      <c r="F488" s="62"/>
    </row>
    <row r="489" spans="1:6" ht="27.6" x14ac:dyDescent="0.25">
      <c r="A489" s="42">
        <v>1101002038</v>
      </c>
      <c r="B489" s="40" t="s">
        <v>14269</v>
      </c>
      <c r="C489" s="33" t="s">
        <v>37</v>
      </c>
      <c r="D489" s="66">
        <v>141.76</v>
      </c>
      <c r="E489" s="61"/>
      <c r="F489" s="62"/>
    </row>
    <row r="490" spans="1:6" ht="27.6" x14ac:dyDescent="0.25">
      <c r="A490" s="42">
        <v>1101002039</v>
      </c>
      <c r="B490" s="40" t="s">
        <v>14270</v>
      </c>
      <c r="C490" s="33" t="s">
        <v>37</v>
      </c>
      <c r="D490" s="66">
        <v>91.64</v>
      </c>
      <c r="E490" s="61"/>
      <c r="F490" s="62"/>
    </row>
    <row r="491" spans="1:6" ht="41.4" x14ac:dyDescent="0.25">
      <c r="A491" s="42">
        <v>1101002042</v>
      </c>
      <c r="B491" s="40" t="s">
        <v>14271</v>
      </c>
      <c r="C491" s="33" t="s">
        <v>37</v>
      </c>
      <c r="D491" s="66">
        <v>1648.98</v>
      </c>
      <c r="E491" s="61"/>
      <c r="F491" s="62"/>
    </row>
    <row r="492" spans="1:6" ht="55.2" x14ac:dyDescent="0.25">
      <c r="A492" s="42">
        <v>1101002044</v>
      </c>
      <c r="B492" s="40" t="s">
        <v>14272</v>
      </c>
      <c r="C492" s="33" t="s">
        <v>37</v>
      </c>
      <c r="D492" s="66">
        <v>1771.4</v>
      </c>
      <c r="E492" s="61"/>
      <c r="F492" s="62"/>
    </row>
    <row r="493" spans="1:6" ht="55.2" x14ac:dyDescent="0.25">
      <c r="A493" s="42">
        <v>1101002046</v>
      </c>
      <c r="B493" s="40" t="s">
        <v>14273</v>
      </c>
      <c r="C493" s="33" t="s">
        <v>37</v>
      </c>
      <c r="D493" s="66">
        <v>2016.31</v>
      </c>
      <c r="E493" s="61"/>
      <c r="F493" s="62"/>
    </row>
    <row r="494" spans="1:6" ht="55.2" x14ac:dyDescent="0.25">
      <c r="A494" s="42">
        <v>1101002049</v>
      </c>
      <c r="B494" s="40" t="s">
        <v>14274</v>
      </c>
      <c r="C494" s="33" t="s">
        <v>37</v>
      </c>
      <c r="D494" s="66">
        <v>679.24</v>
      </c>
      <c r="E494" s="61"/>
      <c r="F494" s="62"/>
    </row>
    <row r="495" spans="1:6" ht="41.4" x14ac:dyDescent="0.25">
      <c r="A495" s="42">
        <v>1101002050</v>
      </c>
      <c r="B495" s="40" t="s">
        <v>14275</v>
      </c>
      <c r="C495" s="33" t="s">
        <v>37</v>
      </c>
      <c r="D495" s="66">
        <v>507.43</v>
      </c>
      <c r="E495" s="61"/>
      <c r="F495" s="62"/>
    </row>
    <row r="496" spans="1:6" ht="55.2" x14ac:dyDescent="0.25">
      <c r="A496" s="42">
        <v>1101002051</v>
      </c>
      <c r="B496" s="40" t="s">
        <v>14276</v>
      </c>
      <c r="C496" s="33" t="s">
        <v>16</v>
      </c>
      <c r="D496" s="66">
        <v>415.62</v>
      </c>
      <c r="E496" s="61"/>
      <c r="F496" s="62"/>
    </row>
    <row r="497" spans="1:6" ht="41.4" x14ac:dyDescent="0.25">
      <c r="A497" s="42">
        <v>1101002052</v>
      </c>
      <c r="B497" s="40" t="s">
        <v>14277</v>
      </c>
      <c r="C497" s="33" t="s">
        <v>16</v>
      </c>
      <c r="D497" s="66">
        <v>301.76</v>
      </c>
      <c r="E497" s="61"/>
      <c r="F497" s="62"/>
    </row>
    <row r="498" spans="1:6" ht="55.2" x14ac:dyDescent="0.25">
      <c r="A498" s="42">
        <v>1101002058</v>
      </c>
      <c r="B498" s="40" t="s">
        <v>14278</v>
      </c>
      <c r="C498" s="33" t="s">
        <v>16</v>
      </c>
      <c r="D498" s="66">
        <v>202.96</v>
      </c>
      <c r="E498" s="61"/>
      <c r="F498" s="62"/>
    </row>
    <row r="499" spans="1:6" ht="55.2" x14ac:dyDescent="0.25">
      <c r="A499" s="42">
        <v>1101002061</v>
      </c>
      <c r="B499" s="40" t="s">
        <v>14279</v>
      </c>
      <c r="C499" s="33" t="s">
        <v>37</v>
      </c>
      <c r="D499" s="66">
        <v>505.82</v>
      </c>
      <c r="E499" s="61"/>
      <c r="F499" s="62"/>
    </row>
    <row r="500" spans="1:6" ht="55.2" x14ac:dyDescent="0.25">
      <c r="A500" s="42">
        <v>1101002064</v>
      </c>
      <c r="B500" s="40" t="s">
        <v>14280</v>
      </c>
      <c r="C500" s="33" t="s">
        <v>37</v>
      </c>
      <c r="D500" s="66">
        <v>718.81</v>
      </c>
      <c r="E500" s="61"/>
      <c r="F500" s="62"/>
    </row>
    <row r="501" spans="1:6" x14ac:dyDescent="0.25">
      <c r="A501" s="33"/>
      <c r="B501" s="40"/>
      <c r="C501" s="33"/>
      <c r="D501" s="66"/>
      <c r="E501" s="61"/>
      <c r="F501" s="62"/>
    </row>
    <row r="502" spans="1:6" x14ac:dyDescent="0.25">
      <c r="A502" s="33"/>
      <c r="B502" s="40" t="s">
        <v>14281</v>
      </c>
      <c r="C502" s="33"/>
      <c r="D502" s="66"/>
      <c r="E502" s="61"/>
      <c r="F502" s="62"/>
    </row>
    <row r="503" spans="1:6" ht="41.4" x14ac:dyDescent="0.25">
      <c r="A503" s="42">
        <v>1101003013</v>
      </c>
      <c r="B503" s="40" t="s">
        <v>14282</v>
      </c>
      <c r="C503" s="33" t="s">
        <v>14</v>
      </c>
      <c r="D503" s="66">
        <v>125.85</v>
      </c>
      <c r="E503" s="61"/>
      <c r="F503" s="62"/>
    </row>
    <row r="504" spans="1:6" ht="41.4" x14ac:dyDescent="0.25">
      <c r="A504" s="42">
        <v>1101003015</v>
      </c>
      <c r="B504" s="40" t="s">
        <v>14283</v>
      </c>
      <c r="C504" s="33" t="s">
        <v>14</v>
      </c>
      <c r="D504" s="66">
        <v>169.63</v>
      </c>
      <c r="E504" s="61"/>
      <c r="F504" s="62"/>
    </row>
    <row r="505" spans="1:6" ht="41.4" x14ac:dyDescent="0.25">
      <c r="A505" s="42">
        <v>1101003017</v>
      </c>
      <c r="B505" s="40" t="s">
        <v>14284</v>
      </c>
      <c r="C505" s="33" t="s">
        <v>14</v>
      </c>
      <c r="D505" s="66">
        <v>102.9</v>
      </c>
      <c r="E505" s="61"/>
      <c r="F505" s="62"/>
    </row>
    <row r="506" spans="1:6" ht="41.4" x14ac:dyDescent="0.25">
      <c r="A506" s="42">
        <v>1101003018</v>
      </c>
      <c r="B506" s="40" t="s">
        <v>14285</v>
      </c>
      <c r="C506" s="33" t="s">
        <v>14</v>
      </c>
      <c r="D506" s="66">
        <v>148.84</v>
      </c>
      <c r="E506" s="61"/>
      <c r="F506" s="62"/>
    </row>
    <row r="507" spans="1:6" ht="41.4" x14ac:dyDescent="0.25">
      <c r="A507" s="42">
        <v>1101003019</v>
      </c>
      <c r="B507" s="40" t="s">
        <v>14286</v>
      </c>
      <c r="C507" s="33" t="s">
        <v>14</v>
      </c>
      <c r="D507" s="66">
        <v>102.93</v>
      </c>
      <c r="E507" s="61"/>
      <c r="F507" s="62"/>
    </row>
    <row r="508" spans="1:6" ht="41.4" x14ac:dyDescent="0.25">
      <c r="A508" s="42">
        <v>1101003020</v>
      </c>
      <c r="B508" s="40" t="s">
        <v>14287</v>
      </c>
      <c r="C508" s="33" t="s">
        <v>14</v>
      </c>
      <c r="D508" s="66">
        <v>87.44</v>
      </c>
      <c r="E508" s="61"/>
      <c r="F508" s="62"/>
    </row>
    <row r="509" spans="1:6" ht="41.4" x14ac:dyDescent="0.25">
      <c r="A509" s="42">
        <v>1101003021</v>
      </c>
      <c r="B509" s="40" t="s">
        <v>14288</v>
      </c>
      <c r="C509" s="33" t="s">
        <v>14</v>
      </c>
      <c r="D509" s="66">
        <v>148.84</v>
      </c>
      <c r="E509" s="61"/>
      <c r="F509" s="62"/>
    </row>
    <row r="510" spans="1:6" ht="27.6" x14ac:dyDescent="0.25">
      <c r="A510" s="42">
        <v>1101003022</v>
      </c>
      <c r="B510" s="40" t="s">
        <v>14289</v>
      </c>
      <c r="C510" s="33" t="s">
        <v>14</v>
      </c>
      <c r="D510" s="66">
        <v>47.99</v>
      </c>
      <c r="E510" s="61"/>
      <c r="F510" s="62"/>
    </row>
    <row r="511" spans="1:6" ht="27.6" x14ac:dyDescent="0.25">
      <c r="A511" s="42">
        <v>1101003030</v>
      </c>
      <c r="B511" s="40" t="s">
        <v>14290</v>
      </c>
      <c r="C511" s="33" t="s">
        <v>14</v>
      </c>
      <c r="D511" s="66">
        <v>85.05</v>
      </c>
      <c r="E511" s="61"/>
      <c r="F511" s="62"/>
    </row>
    <row r="512" spans="1:6" x14ac:dyDescent="0.25">
      <c r="A512" s="42">
        <v>1101003035</v>
      </c>
      <c r="B512" s="40" t="s">
        <v>14291</v>
      </c>
      <c r="C512" s="33" t="s">
        <v>14</v>
      </c>
      <c r="D512" s="66">
        <v>47.84</v>
      </c>
      <c r="E512" s="61"/>
      <c r="F512" s="62"/>
    </row>
    <row r="513" spans="1:6" x14ac:dyDescent="0.25">
      <c r="A513" s="42">
        <v>1101003038</v>
      </c>
      <c r="B513" s="40" t="s">
        <v>14292</v>
      </c>
      <c r="C513" s="33" t="s">
        <v>14</v>
      </c>
      <c r="D513" s="66">
        <v>31.87</v>
      </c>
      <c r="E513" s="61"/>
      <c r="F513" s="62"/>
    </row>
    <row r="514" spans="1:6" x14ac:dyDescent="0.25">
      <c r="A514" s="42">
        <v>1101003040</v>
      </c>
      <c r="B514" s="40" t="s">
        <v>14293</v>
      </c>
      <c r="C514" s="33" t="s">
        <v>14</v>
      </c>
      <c r="D514" s="66">
        <v>34.86</v>
      </c>
      <c r="E514" s="61"/>
      <c r="F514" s="62"/>
    </row>
    <row r="515" spans="1:6" x14ac:dyDescent="0.25">
      <c r="A515" s="33"/>
      <c r="B515" s="40"/>
      <c r="C515" s="33"/>
      <c r="D515" s="66"/>
      <c r="E515" s="61"/>
      <c r="F515" s="62"/>
    </row>
    <row r="516" spans="1:6" x14ac:dyDescent="0.25">
      <c r="A516" s="33"/>
      <c r="B516" s="40" t="s">
        <v>14294</v>
      </c>
      <c r="C516" s="33"/>
      <c r="D516" s="66"/>
      <c r="E516" s="61"/>
      <c r="F516" s="62"/>
    </row>
    <row r="517" spans="1:6" ht="27.6" x14ac:dyDescent="0.25">
      <c r="A517" s="42">
        <v>1101004010</v>
      </c>
      <c r="B517" s="40" t="s">
        <v>14295</v>
      </c>
      <c r="C517" s="33" t="s">
        <v>37</v>
      </c>
      <c r="D517" s="66">
        <v>745.37</v>
      </c>
      <c r="E517" s="61"/>
      <c r="F517" s="62"/>
    </row>
    <row r="518" spans="1:6" ht="27.6" x14ac:dyDescent="0.25">
      <c r="A518" s="42">
        <v>1101004013</v>
      </c>
      <c r="B518" s="40" t="s">
        <v>14296</v>
      </c>
      <c r="C518" s="33" t="s">
        <v>16</v>
      </c>
      <c r="D518" s="66">
        <v>22.29</v>
      </c>
      <c r="E518" s="61"/>
      <c r="F518" s="62"/>
    </row>
    <row r="519" spans="1:6" ht="41.4" x14ac:dyDescent="0.25">
      <c r="A519" s="42">
        <v>1101004020</v>
      </c>
      <c r="B519" s="40" t="s">
        <v>14297</v>
      </c>
      <c r="C519" s="33" t="s">
        <v>37</v>
      </c>
      <c r="D519" s="66">
        <v>1160.44</v>
      </c>
      <c r="E519" s="61"/>
      <c r="F519" s="62"/>
    </row>
    <row r="520" spans="1:6" ht="41.4" x14ac:dyDescent="0.25">
      <c r="A520" s="42">
        <v>1101004025</v>
      </c>
      <c r="B520" s="40" t="s">
        <v>14298</v>
      </c>
      <c r="C520" s="33" t="s">
        <v>37</v>
      </c>
      <c r="D520" s="66">
        <v>1546.71</v>
      </c>
      <c r="E520" s="61"/>
      <c r="F520" s="62"/>
    </row>
    <row r="521" spans="1:6" ht="41.4" x14ac:dyDescent="0.25">
      <c r="A521" s="42">
        <v>1101004027</v>
      </c>
      <c r="B521" s="40" t="s">
        <v>14299</v>
      </c>
      <c r="C521" s="33" t="s">
        <v>37</v>
      </c>
      <c r="D521" s="66">
        <v>1284.48</v>
      </c>
      <c r="E521" s="61"/>
      <c r="F521" s="62"/>
    </row>
    <row r="522" spans="1:6" ht="41.4" x14ac:dyDescent="0.25">
      <c r="A522" s="42">
        <v>1101004030</v>
      </c>
      <c r="B522" s="40" t="s">
        <v>14300</v>
      </c>
      <c r="C522" s="33" t="s">
        <v>37</v>
      </c>
      <c r="D522" s="66">
        <v>1173.8</v>
      </c>
      <c r="E522" s="61"/>
      <c r="F522" s="62"/>
    </row>
    <row r="523" spans="1:6" ht="41.4" x14ac:dyDescent="0.25">
      <c r="A523" s="42">
        <v>1101004032</v>
      </c>
      <c r="B523" s="40" t="s">
        <v>18703</v>
      </c>
      <c r="C523" s="33" t="s">
        <v>37</v>
      </c>
      <c r="D523" s="66">
        <v>1160.42</v>
      </c>
      <c r="E523" s="61"/>
      <c r="F523" s="62"/>
    </row>
    <row r="524" spans="1:6" ht="41.4" x14ac:dyDescent="0.25">
      <c r="A524" s="42">
        <v>1101004034</v>
      </c>
      <c r="B524" s="40" t="s">
        <v>18704</v>
      </c>
      <c r="C524" s="33" t="s">
        <v>37</v>
      </c>
      <c r="D524" s="66">
        <v>1073.8699999999999</v>
      </c>
      <c r="E524" s="61"/>
      <c r="F524" s="62"/>
    </row>
    <row r="525" spans="1:6" ht="41.4" x14ac:dyDescent="0.25">
      <c r="A525" s="42">
        <v>1101004036</v>
      </c>
      <c r="B525" s="40" t="s">
        <v>14301</v>
      </c>
      <c r="C525" s="33" t="s">
        <v>37</v>
      </c>
      <c r="D525" s="66">
        <v>1373.38</v>
      </c>
      <c r="E525" s="61"/>
      <c r="F525" s="62"/>
    </row>
    <row r="526" spans="1:6" ht="41.4" x14ac:dyDescent="0.25">
      <c r="A526" s="42">
        <v>1101004200</v>
      </c>
      <c r="B526" s="40" t="s">
        <v>14302</v>
      </c>
      <c r="C526" s="33" t="s">
        <v>37</v>
      </c>
      <c r="D526" s="66">
        <v>990</v>
      </c>
      <c r="E526" s="61"/>
      <c r="F526" s="62"/>
    </row>
    <row r="527" spans="1:6" ht="27.6" x14ac:dyDescent="0.25">
      <c r="A527" s="42">
        <v>1101004202</v>
      </c>
      <c r="B527" s="40" t="s">
        <v>14303</v>
      </c>
      <c r="C527" s="33" t="s">
        <v>37</v>
      </c>
      <c r="D527" s="66">
        <v>580</v>
      </c>
      <c r="E527" s="61"/>
      <c r="F527" s="62"/>
    </row>
    <row r="528" spans="1:6" ht="41.4" x14ac:dyDescent="0.25">
      <c r="A528" s="42">
        <v>1101004220</v>
      </c>
      <c r="B528" s="40" t="s">
        <v>14304</v>
      </c>
      <c r="C528" s="33" t="s">
        <v>16</v>
      </c>
      <c r="D528" s="66">
        <v>730</v>
      </c>
      <c r="E528" s="61"/>
      <c r="F528" s="62"/>
    </row>
    <row r="529" spans="1:6" ht="41.4" x14ac:dyDescent="0.25">
      <c r="A529" s="42">
        <v>1101004222</v>
      </c>
      <c r="B529" s="40" t="s">
        <v>14305</v>
      </c>
      <c r="C529" s="33" t="s">
        <v>16</v>
      </c>
      <c r="D529" s="66">
        <v>380</v>
      </c>
      <c r="E529" s="61"/>
      <c r="F529" s="62"/>
    </row>
    <row r="530" spans="1:6" x14ac:dyDescent="0.25">
      <c r="A530" s="32"/>
      <c r="B530" s="35"/>
      <c r="C530" s="32"/>
      <c r="D530" s="67"/>
      <c r="E530" s="61"/>
      <c r="F530" s="62"/>
    </row>
    <row r="531" spans="1:6" x14ac:dyDescent="0.25">
      <c r="A531" s="32"/>
      <c r="B531" s="38" t="s">
        <v>14306</v>
      </c>
      <c r="C531" s="32"/>
      <c r="D531" s="67"/>
      <c r="E531" s="61"/>
      <c r="F531" s="62"/>
    </row>
    <row r="532" spans="1:6" x14ac:dyDescent="0.25">
      <c r="A532" s="32"/>
      <c r="B532" s="35"/>
      <c r="C532" s="32"/>
      <c r="D532" s="67"/>
      <c r="E532" s="61"/>
      <c r="F532" s="62"/>
    </row>
    <row r="533" spans="1:6" x14ac:dyDescent="0.25">
      <c r="A533" s="32" t="s">
        <v>13874</v>
      </c>
      <c r="B533" s="35" t="s">
        <v>13875</v>
      </c>
      <c r="C533" s="32"/>
      <c r="D533" s="67" t="s">
        <v>92</v>
      </c>
      <c r="E533" s="61"/>
      <c r="F533" s="62"/>
    </row>
    <row r="534" spans="1:6" x14ac:dyDescent="0.25">
      <c r="A534" s="32"/>
      <c r="B534" s="35"/>
      <c r="C534" s="32"/>
      <c r="D534" s="67"/>
      <c r="E534" s="61"/>
      <c r="F534" s="62"/>
    </row>
    <row r="535" spans="1:6" x14ac:dyDescent="0.25">
      <c r="A535" s="33"/>
      <c r="B535" s="40" t="s">
        <v>14307</v>
      </c>
      <c r="C535" s="33"/>
      <c r="D535" s="66"/>
      <c r="E535" s="61"/>
      <c r="F535" s="62"/>
    </row>
    <row r="536" spans="1:6" ht="27.6" x14ac:dyDescent="0.25">
      <c r="A536" s="42">
        <v>1201001000</v>
      </c>
      <c r="B536" s="40" t="s">
        <v>14308</v>
      </c>
      <c r="C536" s="33" t="s">
        <v>14</v>
      </c>
      <c r="D536" s="66">
        <v>53.41</v>
      </c>
      <c r="E536" s="61"/>
      <c r="F536" s="62"/>
    </row>
    <row r="537" spans="1:6" ht="27.6" x14ac:dyDescent="0.25">
      <c r="A537" s="42">
        <v>1201001001</v>
      </c>
      <c r="B537" s="40" t="s">
        <v>14309</v>
      </c>
      <c r="C537" s="33" t="s">
        <v>14</v>
      </c>
      <c r="D537" s="66">
        <v>54.29</v>
      </c>
      <c r="E537" s="61"/>
      <c r="F537" s="62"/>
    </row>
    <row r="538" spans="1:6" ht="27.6" x14ac:dyDescent="0.25">
      <c r="A538" s="42">
        <v>1201001002</v>
      </c>
      <c r="B538" s="40" t="s">
        <v>14310</v>
      </c>
      <c r="C538" s="33" t="s">
        <v>14</v>
      </c>
      <c r="D538" s="66">
        <v>107.64</v>
      </c>
      <c r="E538" s="61"/>
      <c r="F538" s="62"/>
    </row>
    <row r="539" spans="1:6" ht="27.6" x14ac:dyDescent="0.25">
      <c r="A539" s="42">
        <v>1201001003</v>
      </c>
      <c r="B539" s="40" t="s">
        <v>14311</v>
      </c>
      <c r="C539" s="33" t="s">
        <v>14</v>
      </c>
      <c r="D539" s="66">
        <v>186.35</v>
      </c>
      <c r="E539" s="61"/>
      <c r="F539" s="62"/>
    </row>
    <row r="540" spans="1:6" ht="27.6" x14ac:dyDescent="0.25">
      <c r="A540" s="42">
        <v>1201001004</v>
      </c>
      <c r="B540" s="40" t="s">
        <v>14312</v>
      </c>
      <c r="C540" s="33" t="s">
        <v>14</v>
      </c>
      <c r="D540" s="66">
        <v>219.74</v>
      </c>
      <c r="E540" s="61"/>
      <c r="F540" s="62"/>
    </row>
    <row r="541" spans="1:6" ht="27.6" x14ac:dyDescent="0.25">
      <c r="A541" s="42">
        <v>1201001005</v>
      </c>
      <c r="B541" s="40" t="s">
        <v>14313</v>
      </c>
      <c r="C541" s="33" t="s">
        <v>14</v>
      </c>
      <c r="D541" s="66">
        <v>108.06</v>
      </c>
      <c r="E541" s="61"/>
      <c r="F541" s="62"/>
    </row>
    <row r="542" spans="1:6" ht="27.6" x14ac:dyDescent="0.25">
      <c r="A542" s="42">
        <v>1201001006</v>
      </c>
      <c r="B542" s="40" t="s">
        <v>14314</v>
      </c>
      <c r="C542" s="33" t="s">
        <v>14</v>
      </c>
      <c r="D542" s="66">
        <v>105.63</v>
      </c>
      <c r="E542" s="61"/>
      <c r="F542" s="62"/>
    </row>
    <row r="543" spans="1:6" ht="41.4" x14ac:dyDescent="0.25">
      <c r="A543" s="42">
        <v>1201001007</v>
      </c>
      <c r="B543" s="40" t="s">
        <v>18705</v>
      </c>
      <c r="C543" s="33" t="s">
        <v>10431</v>
      </c>
      <c r="D543" s="66">
        <v>207.78</v>
      </c>
      <c r="E543" s="61"/>
      <c r="F543" s="62"/>
    </row>
    <row r="544" spans="1:6" ht="41.4" x14ac:dyDescent="0.25">
      <c r="A544" s="42">
        <v>1201001008</v>
      </c>
      <c r="B544" s="40" t="s">
        <v>18706</v>
      </c>
      <c r="C544" s="33" t="s">
        <v>10431</v>
      </c>
      <c r="D544" s="66">
        <v>273.77999999999997</v>
      </c>
      <c r="E544" s="61"/>
      <c r="F544" s="62"/>
    </row>
    <row r="545" spans="1:6" ht="27.6" x14ac:dyDescent="0.25">
      <c r="A545" s="42">
        <v>1201001009</v>
      </c>
      <c r="B545" s="40" t="s">
        <v>14315</v>
      </c>
      <c r="C545" s="33" t="s">
        <v>16</v>
      </c>
      <c r="D545" s="66">
        <v>30.3</v>
      </c>
      <c r="E545" s="61"/>
      <c r="F545" s="62"/>
    </row>
    <row r="546" spans="1:6" ht="41.4" x14ac:dyDescent="0.25">
      <c r="A546" s="42">
        <v>1201001010</v>
      </c>
      <c r="B546" s="40" t="s">
        <v>14316</v>
      </c>
      <c r="C546" s="33" t="s">
        <v>16</v>
      </c>
      <c r="D546" s="66">
        <v>61.28</v>
      </c>
      <c r="E546" s="61"/>
      <c r="F546" s="62"/>
    </row>
    <row r="547" spans="1:6" ht="27.6" x14ac:dyDescent="0.25">
      <c r="A547" s="42">
        <v>1201001011</v>
      </c>
      <c r="B547" s="40" t="s">
        <v>13845</v>
      </c>
      <c r="C547" s="33" t="s">
        <v>14</v>
      </c>
      <c r="D547" s="66">
        <v>100.63</v>
      </c>
      <c r="E547" s="61"/>
      <c r="F547" s="62"/>
    </row>
    <row r="548" spans="1:6" ht="55.2" x14ac:dyDescent="0.25">
      <c r="A548" s="42">
        <v>1201001012</v>
      </c>
      <c r="B548" s="40" t="s">
        <v>14317</v>
      </c>
      <c r="C548" s="33" t="s">
        <v>16</v>
      </c>
      <c r="D548" s="66">
        <v>62.87</v>
      </c>
      <c r="E548" s="61"/>
      <c r="F548" s="62"/>
    </row>
    <row r="549" spans="1:6" ht="27.6" x14ac:dyDescent="0.25">
      <c r="A549" s="42">
        <v>1201001104</v>
      </c>
      <c r="B549" s="40" t="s">
        <v>18707</v>
      </c>
      <c r="C549" s="33" t="s">
        <v>14</v>
      </c>
      <c r="D549" s="66">
        <v>57.19</v>
      </c>
      <c r="E549" s="61"/>
      <c r="F549" s="62"/>
    </row>
    <row r="550" spans="1:6" ht="41.4" x14ac:dyDescent="0.25">
      <c r="A550" s="42">
        <v>1201001113</v>
      </c>
      <c r="B550" s="40" t="s">
        <v>18708</v>
      </c>
      <c r="C550" s="33" t="s">
        <v>10431</v>
      </c>
      <c r="D550" s="66">
        <v>200.72</v>
      </c>
      <c r="E550" s="61"/>
      <c r="F550" s="62"/>
    </row>
    <row r="551" spans="1:6" ht="41.4" x14ac:dyDescent="0.25">
      <c r="A551" s="42">
        <v>1201001114</v>
      </c>
      <c r="B551" s="40" t="s">
        <v>18709</v>
      </c>
      <c r="C551" s="33" t="s">
        <v>10431</v>
      </c>
      <c r="D551" s="66">
        <v>271.82</v>
      </c>
      <c r="E551" s="61"/>
      <c r="F551" s="62"/>
    </row>
    <row r="552" spans="1:6" ht="55.2" x14ac:dyDescent="0.25">
      <c r="A552" s="42">
        <v>1201001116</v>
      </c>
      <c r="B552" s="40" t="s">
        <v>18710</v>
      </c>
      <c r="C552" s="33" t="s">
        <v>14</v>
      </c>
      <c r="D552" s="66">
        <v>645.32000000000005</v>
      </c>
      <c r="E552" s="61"/>
      <c r="F552" s="62"/>
    </row>
    <row r="553" spans="1:6" ht="55.2" x14ac:dyDescent="0.25">
      <c r="A553" s="42">
        <v>1201001118</v>
      </c>
      <c r="B553" s="40" t="s">
        <v>18711</v>
      </c>
      <c r="C553" s="33" t="s">
        <v>14</v>
      </c>
      <c r="D553" s="66">
        <v>653.22</v>
      </c>
      <c r="E553" s="61"/>
      <c r="F553" s="62"/>
    </row>
    <row r="554" spans="1:6" ht="27.6" x14ac:dyDescent="0.25">
      <c r="A554" s="42">
        <v>1201001120</v>
      </c>
      <c r="B554" s="40" t="s">
        <v>14318</v>
      </c>
      <c r="C554" s="33" t="s">
        <v>14</v>
      </c>
      <c r="D554" s="66">
        <v>18.420000000000002</v>
      </c>
      <c r="E554" s="61"/>
      <c r="F554" s="62"/>
    </row>
    <row r="555" spans="1:6" ht="27.6" x14ac:dyDescent="0.25">
      <c r="A555" s="42">
        <v>1201001127</v>
      </c>
      <c r="B555" s="40" t="s">
        <v>18712</v>
      </c>
      <c r="C555" s="33" t="s">
        <v>14</v>
      </c>
      <c r="D555" s="66">
        <v>365.92</v>
      </c>
      <c r="E555" s="61"/>
      <c r="F555" s="62"/>
    </row>
    <row r="556" spans="1:6" ht="27.6" x14ac:dyDescent="0.25">
      <c r="A556" s="42">
        <v>1201001133</v>
      </c>
      <c r="B556" s="40" t="s">
        <v>18713</v>
      </c>
      <c r="C556" s="33" t="s">
        <v>14</v>
      </c>
      <c r="D556" s="66">
        <v>335.82</v>
      </c>
      <c r="E556" s="61"/>
      <c r="F556" s="62"/>
    </row>
    <row r="557" spans="1:6" ht="41.4" x14ac:dyDescent="0.25">
      <c r="A557" s="42">
        <v>1201001135</v>
      </c>
      <c r="B557" s="40" t="s">
        <v>18714</v>
      </c>
      <c r="C557" s="33" t="s">
        <v>14</v>
      </c>
      <c r="D557" s="66">
        <v>369.07</v>
      </c>
      <c r="E557" s="61"/>
      <c r="F557" s="62"/>
    </row>
    <row r="558" spans="1:6" ht="55.2" x14ac:dyDescent="0.25">
      <c r="A558" s="42">
        <v>1201001146</v>
      </c>
      <c r="B558" s="40" t="s">
        <v>14319</v>
      </c>
      <c r="C558" s="33" t="s">
        <v>10431</v>
      </c>
      <c r="D558" s="66">
        <v>2362.5</v>
      </c>
      <c r="E558" s="61"/>
      <c r="F558" s="62"/>
    </row>
    <row r="559" spans="1:6" ht="55.2" x14ac:dyDescent="0.25">
      <c r="A559" s="42">
        <v>1201001147</v>
      </c>
      <c r="B559" s="40" t="s">
        <v>14320</v>
      </c>
      <c r="C559" s="33" t="s">
        <v>10431</v>
      </c>
      <c r="D559" s="66">
        <v>2752.2</v>
      </c>
      <c r="E559" s="61"/>
      <c r="F559" s="62"/>
    </row>
    <row r="560" spans="1:6" ht="41.4" x14ac:dyDescent="0.25">
      <c r="A560" s="42">
        <v>1201001153</v>
      </c>
      <c r="B560" s="40" t="s">
        <v>14321</v>
      </c>
      <c r="C560" s="33" t="s">
        <v>10431</v>
      </c>
      <c r="D560" s="66">
        <v>421.75</v>
      </c>
      <c r="E560" s="61"/>
      <c r="F560" s="62"/>
    </row>
    <row r="561" spans="1:6" ht="27.6" x14ac:dyDescent="0.25">
      <c r="A561" s="42">
        <v>1201001154</v>
      </c>
      <c r="B561" s="40" t="s">
        <v>18715</v>
      </c>
      <c r="C561" s="33" t="s">
        <v>14</v>
      </c>
      <c r="D561" s="66">
        <v>481.91</v>
      </c>
      <c r="E561" s="61"/>
      <c r="F561" s="62"/>
    </row>
    <row r="562" spans="1:6" ht="55.2" x14ac:dyDescent="0.25">
      <c r="A562" s="42">
        <v>1201001155</v>
      </c>
      <c r="B562" s="40" t="s">
        <v>18716</v>
      </c>
      <c r="C562" s="33" t="s">
        <v>10431</v>
      </c>
      <c r="D562" s="66">
        <v>1160.8499999999999</v>
      </c>
      <c r="E562" s="61"/>
      <c r="F562" s="62"/>
    </row>
    <row r="563" spans="1:6" ht="55.2" x14ac:dyDescent="0.25">
      <c r="A563" s="42">
        <v>1201001156</v>
      </c>
      <c r="B563" s="40" t="s">
        <v>18717</v>
      </c>
      <c r="C563" s="33" t="s">
        <v>10431</v>
      </c>
      <c r="D563" s="66">
        <v>1589.66</v>
      </c>
      <c r="E563" s="61"/>
      <c r="F563" s="62"/>
    </row>
    <row r="564" spans="1:6" ht="27.6" x14ac:dyDescent="0.25">
      <c r="A564" s="42">
        <v>1201001158</v>
      </c>
      <c r="B564" s="40" t="s">
        <v>18718</v>
      </c>
      <c r="C564" s="33" t="s">
        <v>14</v>
      </c>
      <c r="D564" s="66">
        <v>2475.36</v>
      </c>
      <c r="E564" s="61"/>
      <c r="F564" s="62"/>
    </row>
    <row r="565" spans="1:6" ht="27.6" x14ac:dyDescent="0.25">
      <c r="A565" s="42">
        <v>1201001159</v>
      </c>
      <c r="B565" s="40" t="s">
        <v>18719</v>
      </c>
      <c r="C565" s="33" t="s">
        <v>14</v>
      </c>
      <c r="D565" s="66">
        <v>2761.89</v>
      </c>
      <c r="E565" s="61"/>
      <c r="F565" s="62"/>
    </row>
    <row r="566" spans="1:6" ht="27.6" x14ac:dyDescent="0.25">
      <c r="A566" s="42">
        <v>1201001161</v>
      </c>
      <c r="B566" s="40" t="s">
        <v>14322</v>
      </c>
      <c r="C566" s="33" t="s">
        <v>14</v>
      </c>
      <c r="D566" s="66">
        <v>16.2</v>
      </c>
      <c r="E566" s="61"/>
      <c r="F566" s="62"/>
    </row>
    <row r="567" spans="1:6" ht="27.6" x14ac:dyDescent="0.25">
      <c r="A567" s="42">
        <v>1201001162</v>
      </c>
      <c r="B567" s="40" t="s">
        <v>14323</v>
      </c>
      <c r="C567" s="33" t="s">
        <v>14</v>
      </c>
      <c r="D567" s="66">
        <v>13.44</v>
      </c>
      <c r="E567" s="61"/>
      <c r="F567" s="62"/>
    </row>
    <row r="568" spans="1:6" ht="27.6" x14ac:dyDescent="0.25">
      <c r="A568" s="42">
        <v>1201001183</v>
      </c>
      <c r="B568" s="40" t="s">
        <v>14324</v>
      </c>
      <c r="C568" s="33" t="s">
        <v>14</v>
      </c>
      <c r="D568" s="66">
        <v>11.73</v>
      </c>
      <c r="E568" s="61"/>
      <c r="F568" s="62"/>
    </row>
    <row r="569" spans="1:6" x14ac:dyDescent="0.25">
      <c r="A569" s="42">
        <v>1201001194</v>
      </c>
      <c r="B569" s="40" t="s">
        <v>13860</v>
      </c>
      <c r="C569" s="33" t="s">
        <v>14</v>
      </c>
      <c r="D569" s="66">
        <v>131.29</v>
      </c>
      <c r="E569" s="61"/>
      <c r="F569" s="62"/>
    </row>
    <row r="570" spans="1:6" ht="27.6" x14ac:dyDescent="0.25">
      <c r="A570" s="42">
        <v>1201001199</v>
      </c>
      <c r="B570" s="40" t="s">
        <v>14325</v>
      </c>
      <c r="C570" s="33" t="s">
        <v>14</v>
      </c>
      <c r="D570" s="66">
        <v>162.41999999999999</v>
      </c>
      <c r="E570" s="61"/>
      <c r="F570" s="62"/>
    </row>
    <row r="571" spans="1:6" x14ac:dyDescent="0.25">
      <c r="A571" s="33"/>
      <c r="B571" s="40"/>
      <c r="C571" s="33"/>
      <c r="D571" s="66"/>
      <c r="E571" s="61"/>
      <c r="F571" s="62"/>
    </row>
    <row r="572" spans="1:6" x14ac:dyDescent="0.25">
      <c r="A572" s="33"/>
      <c r="B572" s="40" t="s">
        <v>14326</v>
      </c>
      <c r="C572" s="33"/>
      <c r="D572" s="66"/>
      <c r="E572" s="61"/>
      <c r="F572" s="62"/>
    </row>
    <row r="573" spans="1:6" ht="27.6" x14ac:dyDescent="0.25">
      <c r="A573" s="42">
        <v>1201002000</v>
      </c>
      <c r="B573" s="40" t="s">
        <v>14327</v>
      </c>
      <c r="C573" s="33" t="s">
        <v>14</v>
      </c>
      <c r="D573" s="66">
        <v>28.06</v>
      </c>
      <c r="E573" s="61"/>
      <c r="F573" s="62"/>
    </row>
    <row r="574" spans="1:6" ht="27.6" x14ac:dyDescent="0.25">
      <c r="A574" s="42">
        <v>1201002002</v>
      </c>
      <c r="B574" s="40" t="s">
        <v>14328</v>
      </c>
      <c r="C574" s="33" t="s">
        <v>14</v>
      </c>
      <c r="D574" s="66">
        <v>42.66</v>
      </c>
      <c r="E574" s="61"/>
      <c r="F574" s="62"/>
    </row>
    <row r="575" spans="1:6" ht="27.6" x14ac:dyDescent="0.25">
      <c r="A575" s="42">
        <v>1201002004</v>
      </c>
      <c r="B575" s="40" t="s">
        <v>14329</v>
      </c>
      <c r="C575" s="33" t="s">
        <v>14</v>
      </c>
      <c r="D575" s="66">
        <v>57.26</v>
      </c>
      <c r="E575" s="61"/>
      <c r="F575" s="62"/>
    </row>
    <row r="576" spans="1:6" ht="27.6" x14ac:dyDescent="0.25">
      <c r="A576" s="42">
        <v>1201002006</v>
      </c>
      <c r="B576" s="40" t="s">
        <v>14330</v>
      </c>
      <c r="C576" s="33" t="s">
        <v>14</v>
      </c>
      <c r="D576" s="66">
        <v>34.18</v>
      </c>
      <c r="E576" s="61"/>
      <c r="F576" s="62"/>
    </row>
    <row r="577" spans="1:6" ht="27.6" x14ac:dyDescent="0.25">
      <c r="A577" s="42">
        <v>1201002010</v>
      </c>
      <c r="B577" s="40" t="s">
        <v>14331</v>
      </c>
      <c r="C577" s="33" t="s">
        <v>14</v>
      </c>
      <c r="D577" s="66">
        <v>128.58000000000001</v>
      </c>
      <c r="E577" s="61"/>
      <c r="F577" s="62"/>
    </row>
    <row r="578" spans="1:6" ht="41.4" x14ac:dyDescent="0.25">
      <c r="A578" s="42">
        <v>1201002012</v>
      </c>
      <c r="B578" s="40" t="s">
        <v>14332</v>
      </c>
      <c r="C578" s="33" t="s">
        <v>14</v>
      </c>
      <c r="D578" s="66">
        <v>48.73</v>
      </c>
      <c r="E578" s="61"/>
      <c r="F578" s="62"/>
    </row>
    <row r="579" spans="1:6" ht="27.6" x14ac:dyDescent="0.25">
      <c r="A579" s="42">
        <v>1201002014</v>
      </c>
      <c r="B579" s="40" t="s">
        <v>14333</v>
      </c>
      <c r="C579" s="33" t="s">
        <v>14</v>
      </c>
      <c r="D579" s="66">
        <v>54.9</v>
      </c>
      <c r="E579" s="61"/>
      <c r="F579" s="62"/>
    </row>
    <row r="580" spans="1:6" ht="41.4" x14ac:dyDescent="0.25">
      <c r="A580" s="42">
        <v>1201002016</v>
      </c>
      <c r="B580" s="40" t="s">
        <v>14334</v>
      </c>
      <c r="C580" s="33" t="s">
        <v>14</v>
      </c>
      <c r="D580" s="66">
        <v>63.33</v>
      </c>
      <c r="E580" s="61"/>
      <c r="F580" s="62"/>
    </row>
    <row r="581" spans="1:6" ht="41.4" x14ac:dyDescent="0.25">
      <c r="A581" s="42">
        <v>1201002018</v>
      </c>
      <c r="B581" s="40" t="s">
        <v>14335</v>
      </c>
      <c r="C581" s="33" t="s">
        <v>14</v>
      </c>
      <c r="D581" s="66">
        <v>47.75</v>
      </c>
      <c r="E581" s="61"/>
      <c r="F581" s="62"/>
    </row>
    <row r="582" spans="1:6" ht="27.6" x14ac:dyDescent="0.25">
      <c r="A582" s="42">
        <v>1201002020</v>
      </c>
      <c r="B582" s="40" t="s">
        <v>14336</v>
      </c>
      <c r="C582" s="33" t="s">
        <v>14</v>
      </c>
      <c r="D582" s="66">
        <v>27.09</v>
      </c>
      <c r="E582" s="61"/>
      <c r="F582" s="62"/>
    </row>
    <row r="583" spans="1:6" ht="41.4" x14ac:dyDescent="0.25">
      <c r="A583" s="42">
        <v>1201002021</v>
      </c>
      <c r="B583" s="40" t="s">
        <v>14337</v>
      </c>
      <c r="C583" s="33" t="s">
        <v>14</v>
      </c>
      <c r="D583" s="66">
        <v>53.92</v>
      </c>
      <c r="E583" s="61"/>
      <c r="F583" s="62"/>
    </row>
    <row r="584" spans="1:6" ht="41.4" x14ac:dyDescent="0.25">
      <c r="A584" s="42">
        <v>1201002022</v>
      </c>
      <c r="B584" s="40" t="s">
        <v>14338</v>
      </c>
      <c r="C584" s="33" t="s">
        <v>14</v>
      </c>
      <c r="D584" s="66">
        <v>74.59</v>
      </c>
      <c r="E584" s="61"/>
      <c r="F584" s="62"/>
    </row>
    <row r="585" spans="1:6" ht="41.4" x14ac:dyDescent="0.25">
      <c r="A585" s="42">
        <v>1201002023</v>
      </c>
      <c r="B585" s="40" t="s">
        <v>14339</v>
      </c>
      <c r="C585" s="33" t="s">
        <v>14</v>
      </c>
      <c r="D585" s="66">
        <v>62.35</v>
      </c>
      <c r="E585" s="61"/>
      <c r="F585" s="62"/>
    </row>
    <row r="586" spans="1:6" ht="41.4" x14ac:dyDescent="0.25">
      <c r="A586" s="42">
        <v>1201002024</v>
      </c>
      <c r="B586" s="40" t="s">
        <v>14340</v>
      </c>
      <c r="C586" s="33" t="s">
        <v>14</v>
      </c>
      <c r="D586" s="66">
        <v>68.47</v>
      </c>
      <c r="E586" s="61"/>
      <c r="F586" s="62"/>
    </row>
    <row r="587" spans="1:6" ht="27.6" x14ac:dyDescent="0.25">
      <c r="A587" s="42">
        <v>1201002025</v>
      </c>
      <c r="B587" s="40" t="s">
        <v>14341</v>
      </c>
      <c r="C587" s="33" t="s">
        <v>14</v>
      </c>
      <c r="D587" s="66">
        <v>74.95</v>
      </c>
      <c r="E587" s="61"/>
      <c r="F587" s="62"/>
    </row>
    <row r="588" spans="1:6" ht="27.6" x14ac:dyDescent="0.25">
      <c r="A588" s="42">
        <v>1201002028</v>
      </c>
      <c r="B588" s="40" t="s">
        <v>14342</v>
      </c>
      <c r="C588" s="33" t="s">
        <v>14</v>
      </c>
      <c r="D588" s="66">
        <v>43.03</v>
      </c>
      <c r="E588" s="61"/>
      <c r="F588" s="62"/>
    </row>
    <row r="589" spans="1:6" ht="27.6" x14ac:dyDescent="0.25">
      <c r="A589" s="42">
        <v>1201002029</v>
      </c>
      <c r="B589" s="40" t="s">
        <v>14343</v>
      </c>
      <c r="C589" s="33" t="s">
        <v>14</v>
      </c>
      <c r="D589" s="66">
        <v>33.200000000000003</v>
      </c>
      <c r="E589" s="61"/>
      <c r="F589" s="62"/>
    </row>
    <row r="590" spans="1:6" ht="27.6" x14ac:dyDescent="0.25">
      <c r="A590" s="42">
        <v>1201002030</v>
      </c>
      <c r="B590" s="40" t="s">
        <v>14344</v>
      </c>
      <c r="C590" s="33" t="s">
        <v>14</v>
      </c>
      <c r="D590" s="66">
        <v>29.39</v>
      </c>
      <c r="E590" s="61"/>
      <c r="F590" s="62"/>
    </row>
    <row r="591" spans="1:6" ht="27.6" x14ac:dyDescent="0.25">
      <c r="A591" s="42">
        <v>1201002031</v>
      </c>
      <c r="B591" s="40" t="s">
        <v>14345</v>
      </c>
      <c r="C591" s="33" t="s">
        <v>14</v>
      </c>
      <c r="D591" s="66">
        <v>35.1</v>
      </c>
      <c r="E591" s="61"/>
      <c r="F591" s="62"/>
    </row>
    <row r="592" spans="1:6" ht="27.6" x14ac:dyDescent="0.25">
      <c r="A592" s="42">
        <v>1201002032</v>
      </c>
      <c r="B592" s="40" t="s">
        <v>14346</v>
      </c>
      <c r="C592" s="33" t="s">
        <v>14</v>
      </c>
      <c r="D592" s="66">
        <v>52.94</v>
      </c>
      <c r="E592" s="61"/>
      <c r="F592" s="62"/>
    </row>
    <row r="593" spans="1:6" ht="27.6" x14ac:dyDescent="0.25">
      <c r="A593" s="42">
        <v>1201002033</v>
      </c>
      <c r="B593" s="40" t="s">
        <v>14347</v>
      </c>
      <c r="C593" s="33" t="s">
        <v>14</v>
      </c>
      <c r="D593" s="66">
        <v>45.28</v>
      </c>
      <c r="E593" s="61"/>
      <c r="F593" s="62"/>
    </row>
    <row r="594" spans="1:6" ht="27.6" x14ac:dyDescent="0.25">
      <c r="A594" s="42">
        <v>1201002034</v>
      </c>
      <c r="B594" s="40" t="s">
        <v>14348</v>
      </c>
      <c r="C594" s="33" t="s">
        <v>14</v>
      </c>
      <c r="D594" s="66">
        <v>44.93</v>
      </c>
      <c r="E594" s="61"/>
      <c r="F594" s="62"/>
    </row>
    <row r="595" spans="1:6" ht="27.6" x14ac:dyDescent="0.25">
      <c r="A595" s="42">
        <v>1201002035</v>
      </c>
      <c r="B595" s="40" t="s">
        <v>14349</v>
      </c>
      <c r="C595" s="33" t="s">
        <v>14</v>
      </c>
      <c r="D595" s="66">
        <v>76.28</v>
      </c>
      <c r="E595" s="61"/>
      <c r="F595" s="62"/>
    </row>
    <row r="596" spans="1:6" ht="27.6" x14ac:dyDescent="0.25">
      <c r="A596" s="42">
        <v>1201002036</v>
      </c>
      <c r="B596" s="40" t="s">
        <v>14350</v>
      </c>
      <c r="C596" s="33" t="s">
        <v>14</v>
      </c>
      <c r="D596" s="66">
        <v>92.17</v>
      </c>
      <c r="E596" s="61"/>
      <c r="F596" s="62"/>
    </row>
    <row r="597" spans="1:6" ht="27.6" x14ac:dyDescent="0.25">
      <c r="A597" s="42">
        <v>1201002038</v>
      </c>
      <c r="B597" s="40" t="s">
        <v>14351</v>
      </c>
      <c r="C597" s="33" t="s">
        <v>14</v>
      </c>
      <c r="D597" s="66">
        <v>109.58</v>
      </c>
      <c r="E597" s="61"/>
      <c r="F597" s="62"/>
    </row>
    <row r="598" spans="1:6" ht="27.6" x14ac:dyDescent="0.25">
      <c r="A598" s="42">
        <v>1201002049</v>
      </c>
      <c r="B598" s="40" t="s">
        <v>14352</v>
      </c>
      <c r="C598" s="33" t="s">
        <v>14</v>
      </c>
      <c r="D598" s="66">
        <v>28.08</v>
      </c>
      <c r="E598" s="61"/>
      <c r="F598" s="62"/>
    </row>
    <row r="599" spans="1:6" ht="27.6" x14ac:dyDescent="0.25">
      <c r="A599" s="42">
        <v>1201002050</v>
      </c>
      <c r="B599" s="40" t="s">
        <v>14353</v>
      </c>
      <c r="C599" s="33" t="s">
        <v>14</v>
      </c>
      <c r="D599" s="66">
        <v>4.2699999999999996</v>
      </c>
      <c r="E599" s="61"/>
      <c r="F599" s="62"/>
    </row>
    <row r="600" spans="1:6" ht="27.6" x14ac:dyDescent="0.25">
      <c r="A600" s="42">
        <v>1201002052</v>
      </c>
      <c r="B600" s="40" t="s">
        <v>14354</v>
      </c>
      <c r="C600" s="33" t="s">
        <v>14</v>
      </c>
      <c r="D600" s="66">
        <v>6.62</v>
      </c>
      <c r="E600" s="61"/>
      <c r="F600" s="62"/>
    </row>
    <row r="601" spans="1:6" ht="27.6" x14ac:dyDescent="0.25">
      <c r="A601" s="42">
        <v>1201002053</v>
      </c>
      <c r="B601" s="40" t="s">
        <v>14355</v>
      </c>
      <c r="C601" s="33" t="s">
        <v>14</v>
      </c>
      <c r="D601" s="66">
        <v>6.96</v>
      </c>
      <c r="E601" s="61"/>
      <c r="F601" s="62"/>
    </row>
    <row r="602" spans="1:6" x14ac:dyDescent="0.25">
      <c r="A602" s="42">
        <v>1201002054</v>
      </c>
      <c r="B602" s="40" t="s">
        <v>14356</v>
      </c>
      <c r="C602" s="33" t="s">
        <v>14</v>
      </c>
      <c r="D602" s="66">
        <v>6.62</v>
      </c>
      <c r="E602" s="61"/>
      <c r="F602" s="62"/>
    </row>
    <row r="603" spans="1:6" x14ac:dyDescent="0.25">
      <c r="A603" s="42">
        <v>1201002056</v>
      </c>
      <c r="B603" s="40" t="s">
        <v>14357</v>
      </c>
      <c r="C603" s="33" t="s">
        <v>14</v>
      </c>
      <c r="D603" s="66">
        <v>4.2699999999999996</v>
      </c>
      <c r="E603" s="61"/>
      <c r="F603" s="62"/>
    </row>
    <row r="604" spans="1:6" x14ac:dyDescent="0.25">
      <c r="A604" s="42">
        <v>1201002058</v>
      </c>
      <c r="B604" s="40" t="s">
        <v>14358</v>
      </c>
      <c r="C604" s="33" t="s">
        <v>14</v>
      </c>
      <c r="D604" s="66">
        <v>6.96</v>
      </c>
      <c r="E604" s="61"/>
      <c r="F604" s="62"/>
    </row>
    <row r="605" spans="1:6" x14ac:dyDescent="0.25">
      <c r="A605" s="33"/>
      <c r="B605" s="40"/>
      <c r="C605" s="33"/>
      <c r="D605" s="66"/>
      <c r="E605" s="61"/>
      <c r="F605" s="62"/>
    </row>
    <row r="606" spans="1:6" x14ac:dyDescent="0.25">
      <c r="A606" s="33"/>
      <c r="B606" s="40" t="s">
        <v>14359</v>
      </c>
      <c r="C606" s="33"/>
      <c r="D606" s="66"/>
      <c r="E606" s="61"/>
      <c r="F606" s="62"/>
    </row>
    <row r="607" spans="1:6" ht="27.6" x14ac:dyDescent="0.25">
      <c r="A607" s="42">
        <v>1201003000</v>
      </c>
      <c r="B607" s="40" t="s">
        <v>14360</v>
      </c>
      <c r="C607" s="33" t="s">
        <v>16</v>
      </c>
      <c r="D607" s="66">
        <v>4.75</v>
      </c>
      <c r="E607" s="61"/>
      <c r="F607" s="62"/>
    </row>
    <row r="608" spans="1:6" x14ac:dyDescent="0.25">
      <c r="A608" s="42">
        <v>1201003002</v>
      </c>
      <c r="B608" s="40" t="s">
        <v>14361</v>
      </c>
      <c r="C608" s="33" t="s">
        <v>16</v>
      </c>
      <c r="D608" s="66">
        <v>7.08</v>
      </c>
      <c r="E608" s="61"/>
      <c r="F608" s="62"/>
    </row>
    <row r="609" spans="1:6" x14ac:dyDescent="0.25">
      <c r="A609" s="42">
        <v>1201003004</v>
      </c>
      <c r="B609" s="40" t="s">
        <v>14362</v>
      </c>
      <c r="C609" s="33" t="s">
        <v>16</v>
      </c>
      <c r="D609" s="66">
        <v>9.89</v>
      </c>
      <c r="E609" s="61"/>
      <c r="F609" s="62"/>
    </row>
    <row r="610" spans="1:6" x14ac:dyDescent="0.25">
      <c r="A610" s="42">
        <v>1201003006</v>
      </c>
      <c r="B610" s="40" t="s">
        <v>14363</v>
      </c>
      <c r="C610" s="33" t="s">
        <v>16</v>
      </c>
      <c r="D610" s="66">
        <v>15.3</v>
      </c>
      <c r="E610" s="61"/>
      <c r="F610" s="62"/>
    </row>
    <row r="611" spans="1:6" ht="27.6" x14ac:dyDescent="0.25">
      <c r="A611" s="42">
        <v>1201003007</v>
      </c>
      <c r="B611" s="40" t="s">
        <v>14364</v>
      </c>
      <c r="C611" s="33" t="s">
        <v>16</v>
      </c>
      <c r="D611" s="66">
        <v>4.43</v>
      </c>
      <c r="E611" s="61"/>
      <c r="F611" s="62"/>
    </row>
    <row r="612" spans="1:6" ht="27.6" x14ac:dyDescent="0.25">
      <c r="A612" s="42">
        <v>1201003009</v>
      </c>
      <c r="B612" s="40" t="s">
        <v>14365</v>
      </c>
      <c r="C612" s="33" t="s">
        <v>16</v>
      </c>
      <c r="D612" s="66">
        <v>6.88</v>
      </c>
      <c r="E612" s="61"/>
      <c r="F612" s="62"/>
    </row>
    <row r="613" spans="1:6" ht="27.6" x14ac:dyDescent="0.25">
      <c r="A613" s="42">
        <v>1201003010</v>
      </c>
      <c r="B613" s="40" t="s">
        <v>14366</v>
      </c>
      <c r="C613" s="33" t="s">
        <v>16</v>
      </c>
      <c r="D613" s="66">
        <v>9.6199999999999992</v>
      </c>
      <c r="E613" s="61"/>
      <c r="F613" s="62"/>
    </row>
    <row r="614" spans="1:6" ht="27.6" x14ac:dyDescent="0.25">
      <c r="A614" s="42">
        <v>1201003012</v>
      </c>
      <c r="B614" s="40" t="s">
        <v>14367</v>
      </c>
      <c r="C614" s="33" t="s">
        <v>16</v>
      </c>
      <c r="D614" s="66">
        <v>17.27</v>
      </c>
      <c r="E614" s="61"/>
      <c r="F614" s="62"/>
    </row>
    <row r="615" spans="1:6" ht="27.6" x14ac:dyDescent="0.25">
      <c r="A615" s="42">
        <v>1201003014</v>
      </c>
      <c r="B615" s="40" t="s">
        <v>14368</v>
      </c>
      <c r="C615" s="33" t="s">
        <v>16</v>
      </c>
      <c r="D615" s="66">
        <v>24.94</v>
      </c>
      <c r="E615" s="61"/>
      <c r="F615" s="62"/>
    </row>
    <row r="616" spans="1:6" ht="55.2" x14ac:dyDescent="0.25">
      <c r="A616" s="42">
        <v>1201003016</v>
      </c>
      <c r="B616" s="40" t="s">
        <v>14369</v>
      </c>
      <c r="C616" s="33" t="s">
        <v>16</v>
      </c>
      <c r="D616" s="66">
        <v>8.15</v>
      </c>
      <c r="E616" s="61"/>
      <c r="F616" s="62"/>
    </row>
    <row r="617" spans="1:6" ht="55.2" x14ac:dyDescent="0.25">
      <c r="A617" s="42">
        <v>1201003018</v>
      </c>
      <c r="B617" s="40" t="s">
        <v>14370</v>
      </c>
      <c r="C617" s="33" t="s">
        <v>16</v>
      </c>
      <c r="D617" s="66">
        <v>10.06</v>
      </c>
      <c r="E617" s="61"/>
      <c r="F617" s="62"/>
    </row>
    <row r="618" spans="1:6" ht="55.2" x14ac:dyDescent="0.25">
      <c r="A618" s="42">
        <v>1201003020</v>
      </c>
      <c r="B618" s="40" t="s">
        <v>14371</v>
      </c>
      <c r="C618" s="33" t="s">
        <v>16</v>
      </c>
      <c r="D618" s="66">
        <v>12.41</v>
      </c>
      <c r="E618" s="61"/>
      <c r="F618" s="62"/>
    </row>
    <row r="619" spans="1:6" ht="55.2" x14ac:dyDescent="0.25">
      <c r="A619" s="42">
        <v>1201003021</v>
      </c>
      <c r="B619" s="40" t="s">
        <v>14372</v>
      </c>
      <c r="C619" s="33" t="s">
        <v>16</v>
      </c>
      <c r="D619" s="66">
        <v>17.25</v>
      </c>
      <c r="E619" s="61"/>
      <c r="F619" s="62"/>
    </row>
    <row r="620" spans="1:6" ht="55.2" x14ac:dyDescent="0.25">
      <c r="A620" s="42">
        <v>1201003022</v>
      </c>
      <c r="B620" s="40" t="s">
        <v>14373</v>
      </c>
      <c r="C620" s="33" t="s">
        <v>16</v>
      </c>
      <c r="D620" s="66">
        <v>23.35</v>
      </c>
      <c r="E620" s="61"/>
      <c r="F620" s="62"/>
    </row>
    <row r="621" spans="1:6" ht="55.2" x14ac:dyDescent="0.25">
      <c r="A621" s="42">
        <v>1201003024</v>
      </c>
      <c r="B621" s="40" t="s">
        <v>14374</v>
      </c>
      <c r="C621" s="33" t="s">
        <v>16</v>
      </c>
      <c r="D621" s="66">
        <v>28.26</v>
      </c>
      <c r="E621" s="61"/>
      <c r="F621" s="62"/>
    </row>
    <row r="622" spans="1:6" ht="55.2" x14ac:dyDescent="0.25">
      <c r="A622" s="42">
        <v>1201003025</v>
      </c>
      <c r="B622" s="40" t="s">
        <v>14375</v>
      </c>
      <c r="C622" s="33" t="s">
        <v>16</v>
      </c>
      <c r="D622" s="66">
        <v>42.76</v>
      </c>
      <c r="E622" s="61"/>
      <c r="F622" s="62"/>
    </row>
    <row r="623" spans="1:6" ht="55.2" x14ac:dyDescent="0.25">
      <c r="A623" s="42">
        <v>1201003026</v>
      </c>
      <c r="B623" s="40" t="s">
        <v>14376</v>
      </c>
      <c r="C623" s="33" t="s">
        <v>16</v>
      </c>
      <c r="D623" s="66">
        <v>63.25</v>
      </c>
      <c r="E623" s="61"/>
      <c r="F623" s="62"/>
    </row>
    <row r="624" spans="1:6" ht="55.2" x14ac:dyDescent="0.25">
      <c r="A624" s="42">
        <v>1201003027</v>
      </c>
      <c r="B624" s="40" t="s">
        <v>14377</v>
      </c>
      <c r="C624" s="33" t="s">
        <v>16</v>
      </c>
      <c r="D624" s="66">
        <v>93.18</v>
      </c>
      <c r="E624" s="61"/>
      <c r="F624" s="62"/>
    </row>
    <row r="625" spans="1:6" ht="55.2" x14ac:dyDescent="0.25">
      <c r="A625" s="42">
        <v>1201003028</v>
      </c>
      <c r="B625" s="40" t="s">
        <v>14378</v>
      </c>
      <c r="C625" s="33" t="s">
        <v>16</v>
      </c>
      <c r="D625" s="66">
        <v>129.41999999999999</v>
      </c>
      <c r="E625" s="61"/>
      <c r="F625" s="62"/>
    </row>
    <row r="626" spans="1:6" ht="55.2" x14ac:dyDescent="0.25">
      <c r="A626" s="42">
        <v>1201003029</v>
      </c>
      <c r="B626" s="40" t="s">
        <v>14379</v>
      </c>
      <c r="C626" s="33" t="s">
        <v>16</v>
      </c>
      <c r="D626" s="66">
        <v>188.01</v>
      </c>
      <c r="E626" s="61"/>
      <c r="F626" s="62"/>
    </row>
    <row r="627" spans="1:6" ht="55.2" x14ac:dyDescent="0.25">
      <c r="A627" s="42">
        <v>1201003030</v>
      </c>
      <c r="B627" s="40" t="s">
        <v>14380</v>
      </c>
      <c r="C627" s="33" t="s">
        <v>16</v>
      </c>
      <c r="D627" s="66">
        <v>267.45999999999998</v>
      </c>
      <c r="E627" s="61"/>
      <c r="F627" s="62"/>
    </row>
    <row r="628" spans="1:6" ht="55.2" x14ac:dyDescent="0.25">
      <c r="A628" s="42">
        <v>1201003031</v>
      </c>
      <c r="B628" s="40" t="s">
        <v>14381</v>
      </c>
      <c r="C628" s="33" t="s">
        <v>16</v>
      </c>
      <c r="D628" s="66">
        <v>312.48</v>
      </c>
      <c r="E628" s="61"/>
      <c r="F628" s="62"/>
    </row>
    <row r="629" spans="1:6" ht="27.6" x14ac:dyDescent="0.25">
      <c r="A629" s="42">
        <v>1201003032</v>
      </c>
      <c r="B629" s="40" t="s">
        <v>14382</v>
      </c>
      <c r="C629" s="33" t="s">
        <v>16</v>
      </c>
      <c r="D629" s="66">
        <v>8.56</v>
      </c>
      <c r="E629" s="61"/>
      <c r="F629" s="62"/>
    </row>
    <row r="630" spans="1:6" x14ac:dyDescent="0.25">
      <c r="A630" s="42">
        <v>1201003033</v>
      </c>
      <c r="B630" s="40" t="s">
        <v>14383</v>
      </c>
      <c r="C630" s="33" t="s">
        <v>16</v>
      </c>
      <c r="D630" s="66">
        <v>11.12</v>
      </c>
      <c r="E630" s="61"/>
      <c r="F630" s="62"/>
    </row>
    <row r="631" spans="1:6" x14ac:dyDescent="0.25">
      <c r="A631" s="42">
        <v>1201003034</v>
      </c>
      <c r="B631" s="40" t="s">
        <v>14384</v>
      </c>
      <c r="C631" s="33" t="s">
        <v>16</v>
      </c>
      <c r="D631" s="66">
        <v>17.440000000000001</v>
      </c>
      <c r="E631" s="61"/>
      <c r="F631" s="62"/>
    </row>
    <row r="632" spans="1:6" x14ac:dyDescent="0.25">
      <c r="A632" s="42">
        <v>1201003035</v>
      </c>
      <c r="B632" s="40" t="s">
        <v>14385</v>
      </c>
      <c r="C632" s="33" t="s">
        <v>16</v>
      </c>
      <c r="D632" s="66">
        <v>21.1</v>
      </c>
      <c r="E632" s="61"/>
      <c r="F632" s="62"/>
    </row>
    <row r="633" spans="1:6" ht="27.6" x14ac:dyDescent="0.25">
      <c r="A633" s="42">
        <v>1201003040</v>
      </c>
      <c r="B633" s="40" t="s">
        <v>14386</v>
      </c>
      <c r="C633" s="33" t="s">
        <v>16</v>
      </c>
      <c r="D633" s="66">
        <v>7.36</v>
      </c>
      <c r="E633" s="61"/>
      <c r="F633" s="62"/>
    </row>
    <row r="634" spans="1:6" ht="27.6" x14ac:dyDescent="0.25">
      <c r="A634" s="42">
        <v>1201003042</v>
      </c>
      <c r="B634" s="40" t="s">
        <v>14387</v>
      </c>
      <c r="C634" s="33" t="s">
        <v>16</v>
      </c>
      <c r="D634" s="66">
        <v>10.4</v>
      </c>
      <c r="E634" s="61"/>
      <c r="F634" s="62"/>
    </row>
    <row r="635" spans="1:6" ht="27.6" x14ac:dyDescent="0.25">
      <c r="A635" s="42">
        <v>1201003044</v>
      </c>
      <c r="B635" s="40" t="s">
        <v>14388</v>
      </c>
      <c r="C635" s="33" t="s">
        <v>16</v>
      </c>
      <c r="D635" s="66">
        <v>16.64</v>
      </c>
      <c r="E635" s="61"/>
      <c r="F635" s="62"/>
    </row>
    <row r="636" spans="1:6" ht="27.6" x14ac:dyDescent="0.25">
      <c r="A636" s="42">
        <v>1201003045</v>
      </c>
      <c r="B636" s="40" t="s">
        <v>14389</v>
      </c>
      <c r="C636" s="33" t="s">
        <v>16</v>
      </c>
      <c r="D636" s="66">
        <v>11.03</v>
      </c>
      <c r="E636" s="61"/>
      <c r="F636" s="62"/>
    </row>
    <row r="637" spans="1:6" ht="27.6" x14ac:dyDescent="0.25">
      <c r="A637" s="42">
        <v>1201003046</v>
      </c>
      <c r="B637" s="40" t="s">
        <v>14390</v>
      </c>
      <c r="C637" s="33" t="s">
        <v>16</v>
      </c>
      <c r="D637" s="66">
        <v>26.13</v>
      </c>
      <c r="E637" s="61"/>
      <c r="F637" s="62"/>
    </row>
    <row r="638" spans="1:6" ht="27.6" x14ac:dyDescent="0.25">
      <c r="A638" s="42">
        <v>1201003047</v>
      </c>
      <c r="B638" s="40" t="s">
        <v>14391</v>
      </c>
      <c r="C638" s="33" t="s">
        <v>16</v>
      </c>
      <c r="D638" s="66">
        <v>17.48</v>
      </c>
      <c r="E638" s="61"/>
      <c r="F638" s="62"/>
    </row>
    <row r="639" spans="1:6" ht="41.4" x14ac:dyDescent="0.25">
      <c r="A639" s="42">
        <v>1201003048</v>
      </c>
      <c r="B639" s="40" t="s">
        <v>14392</v>
      </c>
      <c r="C639" s="33" t="s">
        <v>16</v>
      </c>
      <c r="D639" s="66">
        <v>28.84</v>
      </c>
      <c r="E639" s="61"/>
      <c r="F639" s="62"/>
    </row>
    <row r="640" spans="1:6" ht="41.4" x14ac:dyDescent="0.25">
      <c r="A640" s="42">
        <v>1201003050</v>
      </c>
      <c r="B640" s="40" t="s">
        <v>14393</v>
      </c>
      <c r="C640" s="33" t="s">
        <v>16</v>
      </c>
      <c r="D640" s="66">
        <v>39.92</v>
      </c>
      <c r="E640" s="61"/>
      <c r="F640" s="62"/>
    </row>
    <row r="641" spans="1:6" ht="41.4" x14ac:dyDescent="0.25">
      <c r="A641" s="42">
        <v>1201003052</v>
      </c>
      <c r="B641" s="40" t="s">
        <v>14394</v>
      </c>
      <c r="C641" s="33" t="s">
        <v>16</v>
      </c>
      <c r="D641" s="66">
        <v>58.01</v>
      </c>
      <c r="E641" s="61"/>
      <c r="F641" s="62"/>
    </row>
    <row r="642" spans="1:6" ht="41.4" x14ac:dyDescent="0.25">
      <c r="A642" s="42">
        <v>1201003054</v>
      </c>
      <c r="B642" s="40" t="s">
        <v>14395</v>
      </c>
      <c r="C642" s="33" t="s">
        <v>16</v>
      </c>
      <c r="D642" s="66">
        <v>80.37</v>
      </c>
      <c r="E642" s="61"/>
      <c r="F642" s="62"/>
    </row>
    <row r="643" spans="1:6" ht="41.4" x14ac:dyDescent="0.25">
      <c r="A643" s="42">
        <v>1201003056</v>
      </c>
      <c r="B643" s="40" t="s">
        <v>14396</v>
      </c>
      <c r="C643" s="33" t="s">
        <v>16</v>
      </c>
      <c r="D643" s="66">
        <v>103.92</v>
      </c>
      <c r="E643" s="61"/>
      <c r="F643" s="62"/>
    </row>
    <row r="644" spans="1:6" ht="41.4" x14ac:dyDescent="0.25">
      <c r="A644" s="42">
        <v>1201003058</v>
      </c>
      <c r="B644" s="40" t="s">
        <v>14397</v>
      </c>
      <c r="C644" s="33" t="s">
        <v>16</v>
      </c>
      <c r="D644" s="66">
        <v>135.1</v>
      </c>
      <c r="E644" s="61"/>
      <c r="F644" s="62"/>
    </row>
    <row r="645" spans="1:6" ht="41.4" x14ac:dyDescent="0.25">
      <c r="A645" s="42">
        <v>1201003060</v>
      </c>
      <c r="B645" s="40" t="s">
        <v>14398</v>
      </c>
      <c r="C645" s="33" t="s">
        <v>16</v>
      </c>
      <c r="D645" s="66">
        <v>163.47</v>
      </c>
      <c r="E645" s="61"/>
      <c r="F645" s="62"/>
    </row>
    <row r="646" spans="1:6" ht="41.4" x14ac:dyDescent="0.25">
      <c r="A646" s="42">
        <v>1201003062</v>
      </c>
      <c r="B646" s="40" t="s">
        <v>14399</v>
      </c>
      <c r="C646" s="33" t="s">
        <v>16</v>
      </c>
      <c r="D646" s="66">
        <v>200.37</v>
      </c>
      <c r="E646" s="61"/>
      <c r="F646" s="62"/>
    </row>
    <row r="647" spans="1:6" ht="41.4" x14ac:dyDescent="0.25">
      <c r="A647" s="42">
        <v>1201003064</v>
      </c>
      <c r="B647" s="40" t="s">
        <v>14400</v>
      </c>
      <c r="C647" s="33" t="s">
        <v>16</v>
      </c>
      <c r="D647" s="66">
        <v>265.35000000000002</v>
      </c>
      <c r="E647" s="61"/>
      <c r="F647" s="62"/>
    </row>
    <row r="648" spans="1:6" ht="27.6" x14ac:dyDescent="0.25">
      <c r="A648" s="42">
        <v>1201003070</v>
      </c>
      <c r="B648" s="40" t="s">
        <v>14401</v>
      </c>
      <c r="C648" s="33" t="s">
        <v>16</v>
      </c>
      <c r="D648" s="66">
        <v>110.98</v>
      </c>
      <c r="E648" s="61"/>
      <c r="F648" s="62"/>
    </row>
    <row r="649" spans="1:6" ht="27.6" x14ac:dyDescent="0.25">
      <c r="A649" s="42">
        <v>1201003072</v>
      </c>
      <c r="B649" s="40" t="s">
        <v>14402</v>
      </c>
      <c r="C649" s="33" t="s">
        <v>16</v>
      </c>
      <c r="D649" s="66">
        <v>127.88</v>
      </c>
      <c r="E649" s="61"/>
      <c r="F649" s="62"/>
    </row>
    <row r="650" spans="1:6" ht="41.4" x14ac:dyDescent="0.25">
      <c r="A650" s="42">
        <v>1201003077</v>
      </c>
      <c r="B650" s="40" t="s">
        <v>14403</v>
      </c>
      <c r="C650" s="33" t="s">
        <v>16</v>
      </c>
      <c r="D650" s="66">
        <v>2.8</v>
      </c>
      <c r="E650" s="61"/>
      <c r="F650" s="62"/>
    </row>
    <row r="651" spans="1:6" ht="27.6" x14ac:dyDescent="0.25">
      <c r="A651" s="42">
        <v>1201003079</v>
      </c>
      <c r="B651" s="40" t="s">
        <v>14404</v>
      </c>
      <c r="C651" s="33" t="s">
        <v>16</v>
      </c>
      <c r="D651" s="66">
        <v>216.77</v>
      </c>
      <c r="E651" s="61"/>
      <c r="F651" s="62"/>
    </row>
    <row r="652" spans="1:6" ht="27.6" x14ac:dyDescent="0.25">
      <c r="A652" s="42">
        <v>1201003081</v>
      </c>
      <c r="B652" s="40" t="s">
        <v>14405</v>
      </c>
      <c r="C652" s="33" t="s">
        <v>16</v>
      </c>
      <c r="D652" s="66">
        <v>252.83</v>
      </c>
      <c r="E652" s="61"/>
      <c r="F652" s="62"/>
    </row>
    <row r="653" spans="1:6" ht="27.6" x14ac:dyDescent="0.25">
      <c r="A653" s="42">
        <v>1201003082</v>
      </c>
      <c r="B653" s="40" t="s">
        <v>14406</v>
      </c>
      <c r="C653" s="33" t="s">
        <v>16</v>
      </c>
      <c r="D653" s="66">
        <v>23.15</v>
      </c>
      <c r="E653" s="61"/>
      <c r="F653" s="62"/>
    </row>
    <row r="654" spans="1:6" ht="27.6" x14ac:dyDescent="0.25">
      <c r="A654" s="42">
        <v>1201003083</v>
      </c>
      <c r="B654" s="40" t="s">
        <v>14407</v>
      </c>
      <c r="C654" s="33" t="s">
        <v>16</v>
      </c>
      <c r="D654" s="66">
        <v>28.7</v>
      </c>
      <c r="E654" s="61"/>
      <c r="F654" s="62"/>
    </row>
    <row r="655" spans="1:6" ht="27.6" x14ac:dyDescent="0.25">
      <c r="A655" s="42">
        <v>1201003084</v>
      </c>
      <c r="B655" s="40" t="s">
        <v>14408</v>
      </c>
      <c r="C655" s="33" t="s">
        <v>16</v>
      </c>
      <c r="D655" s="66">
        <v>37.56</v>
      </c>
      <c r="E655" s="61"/>
      <c r="F655" s="62"/>
    </row>
    <row r="656" spans="1:6" ht="27.6" x14ac:dyDescent="0.25">
      <c r="A656" s="42">
        <v>1201003085</v>
      </c>
      <c r="B656" s="40" t="s">
        <v>14409</v>
      </c>
      <c r="C656" s="33" t="s">
        <v>16</v>
      </c>
      <c r="D656" s="66">
        <v>50.42</v>
      </c>
      <c r="E656" s="61"/>
      <c r="F656" s="62"/>
    </row>
    <row r="657" spans="1:6" ht="27.6" x14ac:dyDescent="0.25">
      <c r="A657" s="42">
        <v>1201003086</v>
      </c>
      <c r="B657" s="40" t="s">
        <v>14410</v>
      </c>
      <c r="C657" s="33" t="s">
        <v>16</v>
      </c>
      <c r="D657" s="66">
        <v>71.17</v>
      </c>
      <c r="E657" s="61"/>
      <c r="F657" s="62"/>
    </row>
    <row r="658" spans="1:6" ht="27.6" x14ac:dyDescent="0.25">
      <c r="A658" s="42">
        <v>1201003087</v>
      </c>
      <c r="B658" s="40" t="s">
        <v>14411</v>
      </c>
      <c r="C658" s="33" t="s">
        <v>16</v>
      </c>
      <c r="D658" s="66">
        <v>92.19</v>
      </c>
      <c r="E658" s="61"/>
      <c r="F658" s="62"/>
    </row>
    <row r="659" spans="1:6" ht="27.6" x14ac:dyDescent="0.25">
      <c r="A659" s="42">
        <v>1201003088</v>
      </c>
      <c r="B659" s="40" t="s">
        <v>14412</v>
      </c>
      <c r="C659" s="33" t="s">
        <v>16</v>
      </c>
      <c r="D659" s="66">
        <v>114.32</v>
      </c>
      <c r="E659" s="61"/>
      <c r="F659" s="62"/>
    </row>
    <row r="660" spans="1:6" ht="27.6" x14ac:dyDescent="0.25">
      <c r="A660" s="42">
        <v>1201003089</v>
      </c>
      <c r="B660" s="40" t="s">
        <v>14413</v>
      </c>
      <c r="C660" s="33" t="s">
        <v>16</v>
      </c>
      <c r="D660" s="66">
        <v>151.25</v>
      </c>
      <c r="E660" s="61"/>
      <c r="F660" s="62"/>
    </row>
    <row r="661" spans="1:6" x14ac:dyDescent="0.25">
      <c r="A661" s="42">
        <v>1201003090</v>
      </c>
      <c r="B661" s="40" t="s">
        <v>14414</v>
      </c>
      <c r="C661" s="33" t="s">
        <v>16</v>
      </c>
      <c r="D661" s="66">
        <v>184.13</v>
      </c>
      <c r="E661" s="61"/>
      <c r="F661" s="62"/>
    </row>
    <row r="662" spans="1:6" ht="27.6" x14ac:dyDescent="0.25">
      <c r="A662" s="42">
        <v>1201003092</v>
      </c>
      <c r="B662" s="40" t="s">
        <v>14415</v>
      </c>
      <c r="C662" s="33" t="s">
        <v>16</v>
      </c>
      <c r="D662" s="66">
        <v>60.16</v>
      </c>
      <c r="E662" s="61"/>
      <c r="F662" s="62"/>
    </row>
    <row r="663" spans="1:6" ht="27.6" x14ac:dyDescent="0.25">
      <c r="A663" s="42">
        <v>1201003200</v>
      </c>
      <c r="B663" s="40" t="s">
        <v>14416</v>
      </c>
      <c r="C663" s="33" t="s">
        <v>16</v>
      </c>
      <c r="D663" s="66">
        <v>10.92</v>
      </c>
      <c r="E663" s="61"/>
      <c r="F663" s="62"/>
    </row>
    <row r="664" spans="1:6" ht="27.6" x14ac:dyDescent="0.25">
      <c r="A664" s="42">
        <v>1201003205</v>
      </c>
      <c r="B664" s="40" t="s">
        <v>14417</v>
      </c>
      <c r="C664" s="33" t="s">
        <v>16</v>
      </c>
      <c r="D664" s="66">
        <v>13.7</v>
      </c>
      <c r="E664" s="61"/>
      <c r="F664" s="62"/>
    </row>
    <row r="665" spans="1:6" ht="27.6" x14ac:dyDescent="0.25">
      <c r="A665" s="42">
        <v>1201003210</v>
      </c>
      <c r="B665" s="40" t="s">
        <v>14418</v>
      </c>
      <c r="C665" s="33" t="s">
        <v>16</v>
      </c>
      <c r="D665" s="66">
        <v>18.510000000000002</v>
      </c>
      <c r="E665" s="61"/>
      <c r="F665" s="62"/>
    </row>
    <row r="666" spans="1:6" ht="27.6" x14ac:dyDescent="0.25">
      <c r="A666" s="42">
        <v>1201003215</v>
      </c>
      <c r="B666" s="40" t="s">
        <v>14419</v>
      </c>
      <c r="C666" s="33" t="s">
        <v>16</v>
      </c>
      <c r="D666" s="66">
        <v>25.67</v>
      </c>
      <c r="E666" s="61"/>
      <c r="F666" s="62"/>
    </row>
    <row r="667" spans="1:6" ht="27.6" x14ac:dyDescent="0.25">
      <c r="A667" s="42">
        <v>1201003220</v>
      </c>
      <c r="B667" s="40" t="s">
        <v>14420</v>
      </c>
      <c r="C667" s="33" t="s">
        <v>16</v>
      </c>
      <c r="D667" s="66">
        <v>35.79</v>
      </c>
      <c r="E667" s="61"/>
      <c r="F667" s="62"/>
    </row>
    <row r="668" spans="1:6" ht="27.6" x14ac:dyDescent="0.25">
      <c r="A668" s="42">
        <v>1201003225</v>
      </c>
      <c r="B668" s="40" t="s">
        <v>14421</v>
      </c>
      <c r="C668" s="33" t="s">
        <v>16</v>
      </c>
      <c r="D668" s="66">
        <v>49.37</v>
      </c>
      <c r="E668" s="61"/>
      <c r="F668" s="62"/>
    </row>
    <row r="669" spans="1:6" ht="27.6" x14ac:dyDescent="0.25">
      <c r="A669" s="42">
        <v>1201003230</v>
      </c>
      <c r="B669" s="40" t="s">
        <v>14422</v>
      </c>
      <c r="C669" s="33" t="s">
        <v>16</v>
      </c>
      <c r="D669" s="66">
        <v>70.900000000000006</v>
      </c>
      <c r="E669" s="61"/>
      <c r="F669" s="62"/>
    </row>
    <row r="670" spans="1:6" ht="27.6" x14ac:dyDescent="0.25">
      <c r="A670" s="42">
        <v>1201003235</v>
      </c>
      <c r="B670" s="40" t="s">
        <v>14423</v>
      </c>
      <c r="C670" s="33" t="s">
        <v>16</v>
      </c>
      <c r="D670" s="66">
        <v>96.61</v>
      </c>
      <c r="E670" s="61"/>
      <c r="F670" s="62"/>
    </row>
    <row r="671" spans="1:6" ht="27.6" x14ac:dyDescent="0.25">
      <c r="A671" s="42">
        <v>1201003240</v>
      </c>
      <c r="B671" s="40" t="s">
        <v>14424</v>
      </c>
      <c r="C671" s="33" t="s">
        <v>16</v>
      </c>
      <c r="D671" s="66">
        <v>120.88</v>
      </c>
      <c r="E671" s="61"/>
      <c r="F671" s="62"/>
    </row>
    <row r="672" spans="1:6" ht="27.6" x14ac:dyDescent="0.25">
      <c r="A672" s="42">
        <v>1201003245</v>
      </c>
      <c r="B672" s="40" t="s">
        <v>14425</v>
      </c>
      <c r="C672" s="33" t="s">
        <v>16</v>
      </c>
      <c r="D672" s="66">
        <v>154.69999999999999</v>
      </c>
      <c r="E672" s="61"/>
      <c r="F672" s="62"/>
    </row>
    <row r="673" spans="1:6" ht="27.6" x14ac:dyDescent="0.25">
      <c r="A673" s="42">
        <v>1201003250</v>
      </c>
      <c r="B673" s="40" t="s">
        <v>14426</v>
      </c>
      <c r="C673" s="33" t="s">
        <v>16</v>
      </c>
      <c r="D673" s="66">
        <v>189.83</v>
      </c>
      <c r="E673" s="61"/>
      <c r="F673" s="62"/>
    </row>
    <row r="674" spans="1:6" ht="27.6" x14ac:dyDescent="0.25">
      <c r="A674" s="42">
        <v>1201003255</v>
      </c>
      <c r="B674" s="40" t="s">
        <v>14427</v>
      </c>
      <c r="C674" s="33" t="s">
        <v>16</v>
      </c>
      <c r="D674" s="66">
        <v>233.44</v>
      </c>
      <c r="E674" s="61"/>
      <c r="F674" s="62"/>
    </row>
    <row r="675" spans="1:6" ht="27.6" x14ac:dyDescent="0.25">
      <c r="A675" s="42">
        <v>1201003260</v>
      </c>
      <c r="B675" s="40" t="s">
        <v>14428</v>
      </c>
      <c r="C675" s="33" t="s">
        <v>16</v>
      </c>
      <c r="D675" s="66">
        <v>305.98</v>
      </c>
      <c r="E675" s="61"/>
      <c r="F675" s="62"/>
    </row>
    <row r="676" spans="1:6" ht="27.6" x14ac:dyDescent="0.25">
      <c r="A676" s="42">
        <v>1201003265</v>
      </c>
      <c r="B676" s="40" t="s">
        <v>14429</v>
      </c>
      <c r="C676" s="33" t="s">
        <v>16</v>
      </c>
      <c r="D676" s="66">
        <v>343.65</v>
      </c>
      <c r="E676" s="61"/>
      <c r="F676" s="62"/>
    </row>
    <row r="677" spans="1:6" x14ac:dyDescent="0.25">
      <c r="A677" s="33"/>
      <c r="B677" s="40"/>
      <c r="C677" s="33"/>
      <c r="D677" s="66"/>
      <c r="E677" s="61"/>
      <c r="F677" s="62"/>
    </row>
    <row r="678" spans="1:6" x14ac:dyDescent="0.25">
      <c r="A678" s="33"/>
      <c r="B678" s="40" t="s">
        <v>14430</v>
      </c>
      <c r="C678" s="33"/>
      <c r="D678" s="66"/>
      <c r="E678" s="61"/>
      <c r="F678" s="62"/>
    </row>
    <row r="679" spans="1:6" ht="27.6" x14ac:dyDescent="0.25">
      <c r="A679" s="42">
        <v>1201004000</v>
      </c>
      <c r="B679" s="40" t="s">
        <v>14431</v>
      </c>
      <c r="C679" s="33" t="s">
        <v>16</v>
      </c>
      <c r="D679" s="66">
        <v>21.28</v>
      </c>
      <c r="E679" s="61"/>
      <c r="F679" s="62"/>
    </row>
    <row r="680" spans="1:6" ht="27.6" x14ac:dyDescent="0.25">
      <c r="A680" s="42">
        <v>1201004002</v>
      </c>
      <c r="B680" s="40" t="s">
        <v>14432</v>
      </c>
      <c r="C680" s="33" t="s">
        <v>16</v>
      </c>
      <c r="D680" s="66">
        <v>24.71</v>
      </c>
      <c r="E680" s="61"/>
      <c r="F680" s="62"/>
    </row>
    <row r="681" spans="1:6" ht="27.6" x14ac:dyDescent="0.25">
      <c r="A681" s="42">
        <v>1201004003</v>
      </c>
      <c r="B681" s="40" t="s">
        <v>14433</v>
      </c>
      <c r="C681" s="33" t="s">
        <v>16</v>
      </c>
      <c r="D681" s="66">
        <v>35.47</v>
      </c>
      <c r="E681" s="61"/>
      <c r="F681" s="62"/>
    </row>
    <row r="682" spans="1:6" ht="27.6" x14ac:dyDescent="0.25">
      <c r="A682" s="42">
        <v>1201004004</v>
      </c>
      <c r="B682" s="40" t="s">
        <v>14434</v>
      </c>
      <c r="C682" s="33" t="s">
        <v>16</v>
      </c>
      <c r="D682" s="66">
        <v>36.72</v>
      </c>
      <c r="E682" s="61"/>
      <c r="F682" s="62"/>
    </row>
    <row r="683" spans="1:6" ht="27.6" x14ac:dyDescent="0.25">
      <c r="A683" s="42">
        <v>1201004006</v>
      </c>
      <c r="B683" s="40" t="s">
        <v>14435</v>
      </c>
      <c r="C683" s="33" t="s">
        <v>16</v>
      </c>
      <c r="D683" s="66">
        <v>45.55</v>
      </c>
      <c r="E683" s="61"/>
      <c r="F683" s="62"/>
    </row>
    <row r="684" spans="1:6" ht="27.6" x14ac:dyDescent="0.25">
      <c r="A684" s="42">
        <v>1201004008</v>
      </c>
      <c r="B684" s="40" t="s">
        <v>14436</v>
      </c>
      <c r="C684" s="33" t="s">
        <v>16</v>
      </c>
      <c r="D684" s="66">
        <v>63.59</v>
      </c>
      <c r="E684" s="61"/>
      <c r="F684" s="62"/>
    </row>
    <row r="685" spans="1:6" ht="27.6" x14ac:dyDescent="0.25">
      <c r="A685" s="42">
        <v>1201004010</v>
      </c>
      <c r="B685" s="40" t="s">
        <v>14437</v>
      </c>
      <c r="C685" s="33" t="s">
        <v>16</v>
      </c>
      <c r="D685" s="66">
        <v>72.02</v>
      </c>
      <c r="E685" s="61"/>
      <c r="F685" s="62"/>
    </row>
    <row r="686" spans="1:6" ht="27.6" x14ac:dyDescent="0.25">
      <c r="A686" s="42">
        <v>1201004012</v>
      </c>
      <c r="B686" s="40" t="s">
        <v>14438</v>
      </c>
      <c r="C686" s="33" t="s">
        <v>16</v>
      </c>
      <c r="D686" s="66">
        <v>95.98</v>
      </c>
      <c r="E686" s="61"/>
      <c r="F686" s="62"/>
    </row>
    <row r="687" spans="1:6" ht="27.6" x14ac:dyDescent="0.25">
      <c r="A687" s="42">
        <v>1201004014</v>
      </c>
      <c r="B687" s="40" t="s">
        <v>14439</v>
      </c>
      <c r="C687" s="33" t="s">
        <v>16</v>
      </c>
      <c r="D687" s="66">
        <v>9.7200000000000006</v>
      </c>
      <c r="E687" s="61"/>
      <c r="F687" s="62"/>
    </row>
    <row r="688" spans="1:6" ht="27.6" x14ac:dyDescent="0.25">
      <c r="A688" s="42">
        <v>1201004015</v>
      </c>
      <c r="B688" s="40" t="s">
        <v>14440</v>
      </c>
      <c r="C688" s="33" t="s">
        <v>16</v>
      </c>
      <c r="D688" s="66">
        <v>11.6</v>
      </c>
      <c r="E688" s="61"/>
      <c r="F688" s="62"/>
    </row>
    <row r="689" spans="1:6" ht="27.6" x14ac:dyDescent="0.25">
      <c r="A689" s="42">
        <v>1201004016</v>
      </c>
      <c r="B689" s="40" t="s">
        <v>14441</v>
      </c>
      <c r="C689" s="33" t="s">
        <v>16</v>
      </c>
      <c r="D689" s="66">
        <v>16.600000000000001</v>
      </c>
      <c r="E689" s="61"/>
      <c r="F689" s="62"/>
    </row>
    <row r="690" spans="1:6" ht="27.6" x14ac:dyDescent="0.25">
      <c r="A690" s="42">
        <v>1201004017</v>
      </c>
      <c r="B690" s="40" t="s">
        <v>14442</v>
      </c>
      <c r="C690" s="33" t="s">
        <v>16</v>
      </c>
      <c r="D690" s="66">
        <v>7.65</v>
      </c>
      <c r="E690" s="61"/>
      <c r="F690" s="62"/>
    </row>
    <row r="691" spans="1:6" ht="41.4" x14ac:dyDescent="0.25">
      <c r="A691" s="42">
        <v>1201004018</v>
      </c>
      <c r="B691" s="40" t="s">
        <v>14443</v>
      </c>
      <c r="C691" s="33" t="s">
        <v>16</v>
      </c>
      <c r="D691" s="66">
        <v>9.4499999999999993</v>
      </c>
      <c r="E691" s="61"/>
      <c r="F691" s="62"/>
    </row>
    <row r="692" spans="1:6" ht="41.4" x14ac:dyDescent="0.25">
      <c r="A692" s="42">
        <v>1201004023</v>
      </c>
      <c r="B692" s="40" t="s">
        <v>14444</v>
      </c>
      <c r="C692" s="33" t="s">
        <v>16</v>
      </c>
      <c r="D692" s="66">
        <v>13.47</v>
      </c>
      <c r="E692" s="61"/>
      <c r="F692" s="62"/>
    </row>
    <row r="693" spans="1:6" ht="41.4" x14ac:dyDescent="0.25">
      <c r="A693" s="42">
        <v>1201004025</v>
      </c>
      <c r="B693" s="40" t="s">
        <v>14445</v>
      </c>
      <c r="C693" s="33" t="s">
        <v>16</v>
      </c>
      <c r="D693" s="66">
        <v>19.829999999999998</v>
      </c>
      <c r="E693" s="61"/>
      <c r="F693" s="62"/>
    </row>
    <row r="694" spans="1:6" ht="27.6" x14ac:dyDescent="0.25">
      <c r="A694" s="42">
        <v>1201004040</v>
      </c>
      <c r="B694" s="40" t="s">
        <v>14446</v>
      </c>
      <c r="C694" s="33" t="s">
        <v>16</v>
      </c>
      <c r="D694" s="66">
        <v>30.15</v>
      </c>
      <c r="E694" s="61"/>
      <c r="F694" s="62"/>
    </row>
    <row r="695" spans="1:6" ht="27.6" x14ac:dyDescent="0.25">
      <c r="A695" s="42">
        <v>1201004042</v>
      </c>
      <c r="B695" s="40" t="s">
        <v>14447</v>
      </c>
      <c r="C695" s="33" t="s">
        <v>16</v>
      </c>
      <c r="D695" s="66">
        <v>31.69</v>
      </c>
      <c r="E695" s="61"/>
      <c r="F695" s="62"/>
    </row>
    <row r="696" spans="1:6" ht="27.6" x14ac:dyDescent="0.25">
      <c r="A696" s="42">
        <v>1201004044</v>
      </c>
      <c r="B696" s="40" t="s">
        <v>14448</v>
      </c>
      <c r="C696" s="33" t="s">
        <v>16</v>
      </c>
      <c r="D696" s="66">
        <v>51.17</v>
      </c>
      <c r="E696" s="61"/>
      <c r="F696" s="62"/>
    </row>
    <row r="697" spans="1:6" ht="27.6" x14ac:dyDescent="0.25">
      <c r="A697" s="42">
        <v>1201004046</v>
      </c>
      <c r="B697" s="40" t="s">
        <v>14449</v>
      </c>
      <c r="C697" s="33" t="s">
        <v>16</v>
      </c>
      <c r="D697" s="66">
        <v>84.2</v>
      </c>
      <c r="E697" s="61"/>
      <c r="F697" s="62"/>
    </row>
    <row r="698" spans="1:6" ht="27.6" x14ac:dyDescent="0.25">
      <c r="A698" s="42">
        <v>1201004048</v>
      </c>
      <c r="B698" s="40" t="s">
        <v>14450</v>
      </c>
      <c r="C698" s="33" t="s">
        <v>16</v>
      </c>
      <c r="D698" s="66">
        <v>105.07</v>
      </c>
      <c r="E698" s="61"/>
      <c r="F698" s="62"/>
    </row>
    <row r="699" spans="1:6" ht="27.6" x14ac:dyDescent="0.25">
      <c r="A699" s="42">
        <v>1201004050</v>
      </c>
      <c r="B699" s="40" t="s">
        <v>14451</v>
      </c>
      <c r="C699" s="33" t="s">
        <v>16</v>
      </c>
      <c r="D699" s="66">
        <v>143.72</v>
      </c>
      <c r="E699" s="61"/>
      <c r="F699" s="62"/>
    </row>
    <row r="700" spans="1:6" ht="27.6" x14ac:dyDescent="0.25">
      <c r="A700" s="42">
        <v>1201004053</v>
      </c>
      <c r="B700" s="40" t="s">
        <v>14452</v>
      </c>
      <c r="C700" s="33" t="s">
        <v>16</v>
      </c>
      <c r="D700" s="66">
        <v>272.18</v>
      </c>
      <c r="E700" s="61"/>
      <c r="F700" s="62"/>
    </row>
    <row r="701" spans="1:6" ht="27.6" x14ac:dyDescent="0.25">
      <c r="A701" s="42">
        <v>1201004057</v>
      </c>
      <c r="B701" s="40" t="s">
        <v>14453</v>
      </c>
      <c r="C701" s="33" t="s">
        <v>16</v>
      </c>
      <c r="D701" s="66">
        <v>5.66</v>
      </c>
      <c r="E701" s="61"/>
      <c r="F701" s="62"/>
    </row>
    <row r="702" spans="1:6" x14ac:dyDescent="0.25">
      <c r="A702" s="42">
        <v>1201004059</v>
      </c>
      <c r="B702" s="40" t="s">
        <v>14454</v>
      </c>
      <c r="C702" s="33" t="s">
        <v>16</v>
      </c>
      <c r="D702" s="66">
        <v>5.53</v>
      </c>
      <c r="E702" s="61"/>
      <c r="F702" s="62"/>
    </row>
    <row r="703" spans="1:6" ht="27.6" x14ac:dyDescent="0.25">
      <c r="A703" s="42">
        <v>1201004061</v>
      </c>
      <c r="B703" s="40" t="s">
        <v>14455</v>
      </c>
      <c r="C703" s="33" t="s">
        <v>10431</v>
      </c>
      <c r="D703" s="66">
        <v>2.44</v>
      </c>
      <c r="E703" s="61"/>
      <c r="F703" s="62"/>
    </row>
    <row r="704" spans="1:6" ht="27.6" x14ac:dyDescent="0.25">
      <c r="A704" s="42">
        <v>1201004062</v>
      </c>
      <c r="B704" s="40" t="s">
        <v>14456</v>
      </c>
      <c r="C704" s="33" t="s">
        <v>10431</v>
      </c>
      <c r="D704" s="66">
        <v>2.9</v>
      </c>
      <c r="E704" s="61"/>
      <c r="F704" s="62"/>
    </row>
    <row r="705" spans="1:6" ht="27.6" x14ac:dyDescent="0.25">
      <c r="A705" s="42">
        <v>1201004063</v>
      </c>
      <c r="B705" s="40" t="s">
        <v>14457</v>
      </c>
      <c r="C705" s="33" t="s">
        <v>10431</v>
      </c>
      <c r="D705" s="66">
        <v>4.43</v>
      </c>
      <c r="E705" s="61"/>
      <c r="F705" s="62"/>
    </row>
    <row r="706" spans="1:6" ht="27.6" x14ac:dyDescent="0.25">
      <c r="A706" s="42">
        <v>1201004064</v>
      </c>
      <c r="B706" s="40" t="s">
        <v>14458</v>
      </c>
      <c r="C706" s="33" t="s">
        <v>10431</v>
      </c>
      <c r="D706" s="66">
        <v>4.8600000000000003</v>
      </c>
      <c r="E706" s="61"/>
      <c r="F706" s="62"/>
    </row>
    <row r="707" spans="1:6" ht="27.6" x14ac:dyDescent="0.25">
      <c r="A707" s="42">
        <v>1201004065</v>
      </c>
      <c r="B707" s="40" t="s">
        <v>14459</v>
      </c>
      <c r="C707" s="33" t="s">
        <v>10431</v>
      </c>
      <c r="D707" s="66">
        <v>8.76</v>
      </c>
      <c r="E707" s="61"/>
      <c r="F707" s="62"/>
    </row>
    <row r="708" spans="1:6" ht="27.6" x14ac:dyDescent="0.25">
      <c r="A708" s="42">
        <v>1201004066</v>
      </c>
      <c r="B708" s="40" t="s">
        <v>14460</v>
      </c>
      <c r="C708" s="33" t="s">
        <v>10431</v>
      </c>
      <c r="D708" s="66">
        <v>10.6</v>
      </c>
      <c r="E708" s="61"/>
      <c r="F708" s="62"/>
    </row>
    <row r="709" spans="1:6" ht="27.6" x14ac:dyDescent="0.25">
      <c r="A709" s="42">
        <v>1201004067</v>
      </c>
      <c r="B709" s="40" t="s">
        <v>14461</v>
      </c>
      <c r="C709" s="33" t="s">
        <v>10431</v>
      </c>
      <c r="D709" s="66">
        <v>15.86</v>
      </c>
      <c r="E709" s="61"/>
      <c r="F709" s="62"/>
    </row>
    <row r="710" spans="1:6" ht="27.6" x14ac:dyDescent="0.25">
      <c r="A710" s="42">
        <v>1201004068</v>
      </c>
      <c r="B710" s="40" t="s">
        <v>14462</v>
      </c>
      <c r="C710" s="33" t="s">
        <v>10431</v>
      </c>
      <c r="D710" s="66">
        <v>22.02</v>
      </c>
      <c r="E710" s="61"/>
      <c r="F710" s="62"/>
    </row>
    <row r="711" spans="1:6" ht="27.6" x14ac:dyDescent="0.25">
      <c r="A711" s="42">
        <v>1201004090</v>
      </c>
      <c r="B711" s="40" t="s">
        <v>14463</v>
      </c>
      <c r="C711" s="33" t="s">
        <v>16</v>
      </c>
      <c r="D711" s="66">
        <v>53.48</v>
      </c>
      <c r="E711" s="61"/>
      <c r="F711" s="62"/>
    </row>
    <row r="712" spans="1:6" ht="27.6" x14ac:dyDescent="0.25">
      <c r="A712" s="42">
        <v>1201004095</v>
      </c>
      <c r="B712" s="40" t="s">
        <v>14464</v>
      </c>
      <c r="C712" s="33" t="s">
        <v>16</v>
      </c>
      <c r="D712" s="66">
        <v>62.51</v>
      </c>
      <c r="E712" s="61"/>
      <c r="F712" s="62"/>
    </row>
    <row r="713" spans="1:6" ht="27.6" x14ac:dyDescent="0.25">
      <c r="A713" s="42">
        <v>1201004100</v>
      </c>
      <c r="B713" s="40" t="s">
        <v>14465</v>
      </c>
      <c r="C713" s="33" t="s">
        <v>16</v>
      </c>
      <c r="D713" s="66">
        <v>87.38</v>
      </c>
      <c r="E713" s="61"/>
      <c r="F713" s="62"/>
    </row>
    <row r="714" spans="1:6" ht="27.6" x14ac:dyDescent="0.25">
      <c r="A714" s="42">
        <v>1201004110</v>
      </c>
      <c r="B714" s="40" t="s">
        <v>14466</v>
      </c>
      <c r="C714" s="33" t="s">
        <v>16</v>
      </c>
      <c r="D714" s="66">
        <v>104.99</v>
      </c>
      <c r="E714" s="61"/>
      <c r="F714" s="62"/>
    </row>
    <row r="715" spans="1:6" x14ac:dyDescent="0.25">
      <c r="A715" s="33"/>
      <c r="B715" s="40"/>
      <c r="C715" s="33"/>
      <c r="D715" s="66"/>
      <c r="E715" s="61"/>
      <c r="F715" s="62"/>
    </row>
    <row r="716" spans="1:6" x14ac:dyDescent="0.25">
      <c r="A716" s="33"/>
      <c r="B716" s="40" t="s">
        <v>14467</v>
      </c>
      <c r="C716" s="33"/>
      <c r="D716" s="66"/>
      <c r="E716" s="61"/>
      <c r="F716" s="62"/>
    </row>
    <row r="717" spans="1:6" ht="41.4" x14ac:dyDescent="0.25">
      <c r="A717" s="42">
        <v>1201005000</v>
      </c>
      <c r="B717" s="40" t="s">
        <v>14468</v>
      </c>
      <c r="C717" s="33" t="s">
        <v>14</v>
      </c>
      <c r="D717" s="66">
        <v>52.74</v>
      </c>
      <c r="E717" s="61"/>
      <c r="F717" s="62"/>
    </row>
    <row r="718" spans="1:6" ht="41.4" x14ac:dyDescent="0.25">
      <c r="A718" s="42">
        <v>1201005003</v>
      </c>
      <c r="B718" s="40" t="s">
        <v>14469</v>
      </c>
      <c r="C718" s="33" t="s">
        <v>14</v>
      </c>
      <c r="D718" s="66">
        <v>425.14</v>
      </c>
      <c r="E718" s="61"/>
      <c r="F718" s="62"/>
    </row>
    <row r="719" spans="1:6" ht="41.4" x14ac:dyDescent="0.25">
      <c r="A719" s="42">
        <v>1201005005</v>
      </c>
      <c r="B719" s="40" t="s">
        <v>14470</v>
      </c>
      <c r="C719" s="33" t="s">
        <v>14</v>
      </c>
      <c r="D719" s="66">
        <v>591.54</v>
      </c>
      <c r="E719" s="61"/>
      <c r="F719" s="62"/>
    </row>
    <row r="720" spans="1:6" ht="41.4" x14ac:dyDescent="0.25">
      <c r="A720" s="42">
        <v>1201005007</v>
      </c>
      <c r="B720" s="40" t="s">
        <v>14471</v>
      </c>
      <c r="C720" s="33" t="s">
        <v>14</v>
      </c>
      <c r="D720" s="66">
        <v>769.26</v>
      </c>
      <c r="E720" s="61"/>
      <c r="F720" s="62"/>
    </row>
    <row r="721" spans="1:6" ht="41.4" x14ac:dyDescent="0.25">
      <c r="A721" s="42">
        <v>1201005008</v>
      </c>
      <c r="B721" s="40" t="s">
        <v>14472</v>
      </c>
      <c r="C721" s="33" t="s">
        <v>14</v>
      </c>
      <c r="D721" s="66">
        <v>683.95</v>
      </c>
      <c r="E721" s="61"/>
      <c r="F721" s="62"/>
    </row>
    <row r="722" spans="1:6" ht="41.4" x14ac:dyDescent="0.25">
      <c r="A722" s="42">
        <v>1201005009</v>
      </c>
      <c r="B722" s="40" t="s">
        <v>14473</v>
      </c>
      <c r="C722" s="33" t="s">
        <v>14</v>
      </c>
      <c r="D722" s="66">
        <v>1169.6600000000001</v>
      </c>
      <c r="E722" s="61"/>
      <c r="F722" s="62"/>
    </row>
    <row r="723" spans="1:6" ht="41.4" x14ac:dyDescent="0.25">
      <c r="A723" s="42">
        <v>1201005010</v>
      </c>
      <c r="B723" s="40" t="s">
        <v>14474</v>
      </c>
      <c r="C723" s="33" t="s">
        <v>14</v>
      </c>
      <c r="D723" s="66">
        <v>677.91</v>
      </c>
      <c r="E723" s="61"/>
      <c r="F723" s="62"/>
    </row>
    <row r="724" spans="1:6" ht="41.4" x14ac:dyDescent="0.25">
      <c r="A724" s="42">
        <v>1201005011</v>
      </c>
      <c r="B724" s="40" t="s">
        <v>14475</v>
      </c>
      <c r="C724" s="33" t="s">
        <v>14</v>
      </c>
      <c r="D724" s="66">
        <v>681.4</v>
      </c>
      <c r="E724" s="61"/>
      <c r="F724" s="62"/>
    </row>
    <row r="725" spans="1:6" ht="41.4" x14ac:dyDescent="0.25">
      <c r="A725" s="42">
        <v>1201005013</v>
      </c>
      <c r="B725" s="40" t="s">
        <v>14476</v>
      </c>
      <c r="C725" s="33" t="s">
        <v>14</v>
      </c>
      <c r="D725" s="66">
        <v>915.27</v>
      </c>
      <c r="E725" s="61"/>
      <c r="F725" s="62"/>
    </row>
    <row r="726" spans="1:6" ht="41.4" x14ac:dyDescent="0.25">
      <c r="A726" s="42">
        <v>1201005014</v>
      </c>
      <c r="B726" s="40" t="s">
        <v>14477</v>
      </c>
      <c r="C726" s="33" t="s">
        <v>14</v>
      </c>
      <c r="D726" s="66">
        <v>1645.41</v>
      </c>
      <c r="E726" s="61"/>
      <c r="F726" s="62"/>
    </row>
    <row r="727" spans="1:6" ht="41.4" x14ac:dyDescent="0.25">
      <c r="A727" s="42">
        <v>1201005017</v>
      </c>
      <c r="B727" s="40" t="s">
        <v>14478</v>
      </c>
      <c r="C727" s="33" t="s">
        <v>14</v>
      </c>
      <c r="D727" s="66">
        <v>2025.25</v>
      </c>
      <c r="E727" s="61"/>
      <c r="F727" s="62"/>
    </row>
    <row r="728" spans="1:6" ht="41.4" x14ac:dyDescent="0.25">
      <c r="A728" s="42">
        <v>1201005018</v>
      </c>
      <c r="B728" s="40" t="s">
        <v>14479</v>
      </c>
      <c r="C728" s="33" t="s">
        <v>14</v>
      </c>
      <c r="D728" s="66">
        <v>1619.49</v>
      </c>
      <c r="E728" s="61"/>
      <c r="F728" s="62"/>
    </row>
    <row r="729" spans="1:6" x14ac:dyDescent="0.25">
      <c r="A729" s="42">
        <v>1201005032</v>
      </c>
      <c r="B729" s="40" t="s">
        <v>14480</v>
      </c>
      <c r="C729" s="33" t="s">
        <v>14</v>
      </c>
      <c r="D729" s="66">
        <v>339.47</v>
      </c>
      <c r="E729" s="61"/>
      <c r="F729" s="62"/>
    </row>
    <row r="730" spans="1:6" ht="27.6" x14ac:dyDescent="0.25">
      <c r="A730" s="42">
        <v>1201005037</v>
      </c>
      <c r="B730" s="40" t="s">
        <v>14481</v>
      </c>
      <c r="C730" s="33" t="s">
        <v>14</v>
      </c>
      <c r="D730" s="66">
        <v>12.57</v>
      </c>
      <c r="E730" s="61"/>
      <c r="F730" s="62"/>
    </row>
    <row r="731" spans="1:6" ht="27.6" x14ac:dyDescent="0.25">
      <c r="A731" s="42">
        <v>1201005038</v>
      </c>
      <c r="B731" s="40" t="s">
        <v>14482</v>
      </c>
      <c r="C731" s="33" t="s">
        <v>14</v>
      </c>
      <c r="D731" s="66">
        <v>13.87</v>
      </c>
      <c r="E731" s="61"/>
      <c r="F731" s="62"/>
    </row>
    <row r="732" spans="1:6" ht="27.6" x14ac:dyDescent="0.25">
      <c r="A732" s="42">
        <v>1201005039</v>
      </c>
      <c r="B732" s="40" t="s">
        <v>14483</v>
      </c>
      <c r="C732" s="33" t="s">
        <v>14</v>
      </c>
      <c r="D732" s="66">
        <v>13.87</v>
      </c>
      <c r="E732" s="61"/>
      <c r="F732" s="62"/>
    </row>
    <row r="733" spans="1:6" ht="27.6" x14ac:dyDescent="0.25">
      <c r="A733" s="42">
        <v>1201005040</v>
      </c>
      <c r="B733" s="40" t="s">
        <v>14484</v>
      </c>
      <c r="C733" s="33" t="s">
        <v>14</v>
      </c>
      <c r="D733" s="66">
        <v>16.52</v>
      </c>
      <c r="E733" s="61"/>
      <c r="F733" s="62"/>
    </row>
    <row r="734" spans="1:6" ht="27.6" x14ac:dyDescent="0.25">
      <c r="A734" s="42">
        <v>1201005056</v>
      </c>
      <c r="B734" s="40" t="s">
        <v>14485</v>
      </c>
      <c r="C734" s="33" t="s">
        <v>14</v>
      </c>
      <c r="D734" s="66">
        <v>58.6</v>
      </c>
      <c r="E734" s="61"/>
      <c r="F734" s="62"/>
    </row>
    <row r="735" spans="1:6" ht="27.6" x14ac:dyDescent="0.25">
      <c r="A735" s="42">
        <v>1201005057</v>
      </c>
      <c r="B735" s="40" t="s">
        <v>14486</v>
      </c>
      <c r="C735" s="33" t="s">
        <v>14</v>
      </c>
      <c r="D735" s="66">
        <v>61.21</v>
      </c>
      <c r="E735" s="61"/>
      <c r="F735" s="62"/>
    </row>
    <row r="736" spans="1:6" ht="27.6" x14ac:dyDescent="0.25">
      <c r="A736" s="42">
        <v>1201005058</v>
      </c>
      <c r="B736" s="40" t="s">
        <v>14487</v>
      </c>
      <c r="C736" s="33" t="s">
        <v>14</v>
      </c>
      <c r="D736" s="66">
        <v>61.21</v>
      </c>
      <c r="E736" s="61"/>
      <c r="F736" s="62"/>
    </row>
    <row r="737" spans="1:6" ht="27.6" x14ac:dyDescent="0.25">
      <c r="A737" s="42">
        <v>1201005059</v>
      </c>
      <c r="B737" s="40" t="s">
        <v>14488</v>
      </c>
      <c r="C737" s="33" t="s">
        <v>14</v>
      </c>
      <c r="D737" s="66">
        <v>64.33</v>
      </c>
      <c r="E737" s="61"/>
      <c r="F737" s="62"/>
    </row>
    <row r="738" spans="1:6" ht="27.6" x14ac:dyDescent="0.25">
      <c r="A738" s="42">
        <v>1201005060</v>
      </c>
      <c r="B738" s="40" t="s">
        <v>14489</v>
      </c>
      <c r="C738" s="33" t="s">
        <v>14</v>
      </c>
      <c r="D738" s="66">
        <v>72.31</v>
      </c>
      <c r="E738" s="61"/>
      <c r="F738" s="62"/>
    </row>
    <row r="739" spans="1:6" ht="27.6" x14ac:dyDescent="0.25">
      <c r="A739" s="42">
        <v>1201005078</v>
      </c>
      <c r="B739" s="40" t="s">
        <v>14490</v>
      </c>
      <c r="C739" s="33" t="s">
        <v>14</v>
      </c>
      <c r="D739" s="66">
        <v>100.19</v>
      </c>
      <c r="E739" s="61"/>
      <c r="F739" s="62"/>
    </row>
    <row r="740" spans="1:6" ht="27.6" x14ac:dyDescent="0.25">
      <c r="A740" s="42">
        <v>1201005083</v>
      </c>
      <c r="B740" s="40" t="s">
        <v>14491</v>
      </c>
      <c r="C740" s="33" t="s">
        <v>14</v>
      </c>
      <c r="D740" s="66">
        <v>89.57</v>
      </c>
      <c r="E740" s="61"/>
      <c r="F740" s="62"/>
    </row>
    <row r="741" spans="1:6" ht="27.6" x14ac:dyDescent="0.25">
      <c r="A741" s="42">
        <v>1201005084</v>
      </c>
      <c r="B741" s="40" t="s">
        <v>14492</v>
      </c>
      <c r="C741" s="33" t="s">
        <v>14</v>
      </c>
      <c r="D741" s="66">
        <v>73.78</v>
      </c>
      <c r="E741" s="61"/>
      <c r="F741" s="62"/>
    </row>
    <row r="742" spans="1:6" ht="27.6" x14ac:dyDescent="0.25">
      <c r="A742" s="42">
        <v>1201005085</v>
      </c>
      <c r="B742" s="40" t="s">
        <v>14493</v>
      </c>
      <c r="C742" s="33" t="s">
        <v>14</v>
      </c>
      <c r="D742" s="66">
        <v>77.7</v>
      </c>
      <c r="E742" s="61"/>
      <c r="F742" s="62"/>
    </row>
    <row r="743" spans="1:6" ht="27.6" x14ac:dyDescent="0.25">
      <c r="A743" s="42">
        <v>1201005086</v>
      </c>
      <c r="B743" s="40" t="s">
        <v>14494</v>
      </c>
      <c r="C743" s="33" t="s">
        <v>14</v>
      </c>
      <c r="D743" s="66">
        <v>77.7</v>
      </c>
      <c r="E743" s="61"/>
      <c r="F743" s="62"/>
    </row>
    <row r="744" spans="1:6" ht="27.6" x14ac:dyDescent="0.25">
      <c r="A744" s="42">
        <v>1201005087</v>
      </c>
      <c r="B744" s="40" t="s">
        <v>14495</v>
      </c>
      <c r="C744" s="33" t="s">
        <v>14</v>
      </c>
      <c r="D744" s="66">
        <v>98.9</v>
      </c>
      <c r="E744" s="61"/>
      <c r="F744" s="62"/>
    </row>
    <row r="745" spans="1:6" ht="27.6" x14ac:dyDescent="0.25">
      <c r="A745" s="42">
        <v>1201005088</v>
      </c>
      <c r="B745" s="40" t="s">
        <v>14496</v>
      </c>
      <c r="C745" s="33" t="s">
        <v>14</v>
      </c>
      <c r="D745" s="66">
        <v>144.97</v>
      </c>
      <c r="E745" s="61"/>
      <c r="F745" s="62"/>
    </row>
    <row r="746" spans="1:6" ht="27.6" x14ac:dyDescent="0.25">
      <c r="A746" s="42">
        <v>1201005089</v>
      </c>
      <c r="B746" s="40" t="s">
        <v>14497</v>
      </c>
      <c r="C746" s="33" t="s">
        <v>14</v>
      </c>
      <c r="D746" s="66">
        <v>261.72000000000003</v>
      </c>
      <c r="E746" s="61"/>
      <c r="F746" s="62"/>
    </row>
    <row r="747" spans="1:6" ht="27.6" x14ac:dyDescent="0.25">
      <c r="A747" s="42">
        <v>1201005090</v>
      </c>
      <c r="B747" s="40" t="s">
        <v>14498</v>
      </c>
      <c r="C747" s="33" t="s">
        <v>14</v>
      </c>
      <c r="D747" s="66">
        <v>92.68</v>
      </c>
      <c r="E747" s="61"/>
      <c r="F747" s="62"/>
    </row>
    <row r="748" spans="1:6" ht="27.6" x14ac:dyDescent="0.25">
      <c r="A748" s="42">
        <v>1201005098</v>
      </c>
      <c r="B748" s="40" t="s">
        <v>14499</v>
      </c>
      <c r="C748" s="33" t="s">
        <v>14</v>
      </c>
      <c r="D748" s="66">
        <v>159.43</v>
      </c>
      <c r="E748" s="61"/>
      <c r="F748" s="62"/>
    </row>
    <row r="749" spans="1:6" ht="27.6" x14ac:dyDescent="0.25">
      <c r="A749" s="42">
        <v>1201005120</v>
      </c>
      <c r="B749" s="40" t="s">
        <v>18720</v>
      </c>
      <c r="C749" s="33" t="s">
        <v>14</v>
      </c>
      <c r="D749" s="66">
        <v>429.92</v>
      </c>
      <c r="E749" s="61"/>
      <c r="F749" s="62"/>
    </row>
    <row r="750" spans="1:6" ht="27.6" x14ac:dyDescent="0.25">
      <c r="A750" s="42">
        <v>1201005122</v>
      </c>
      <c r="B750" s="40" t="s">
        <v>18721</v>
      </c>
      <c r="C750" s="33" t="s">
        <v>14</v>
      </c>
      <c r="D750" s="66">
        <v>643.66</v>
      </c>
      <c r="E750" s="61"/>
      <c r="F750" s="62"/>
    </row>
    <row r="751" spans="1:6" ht="27.6" x14ac:dyDescent="0.25">
      <c r="A751" s="42">
        <v>1201005126</v>
      </c>
      <c r="B751" s="40" t="s">
        <v>18722</v>
      </c>
      <c r="C751" s="33" t="s">
        <v>14</v>
      </c>
      <c r="D751" s="66">
        <v>1024.6199999999999</v>
      </c>
      <c r="E751" s="61"/>
      <c r="F751" s="62"/>
    </row>
    <row r="752" spans="1:6" ht="27.6" x14ac:dyDescent="0.25">
      <c r="A752" s="42">
        <v>1201005128</v>
      </c>
      <c r="B752" s="40" t="s">
        <v>18723</v>
      </c>
      <c r="C752" s="33" t="s">
        <v>14</v>
      </c>
      <c r="D752" s="66">
        <v>1366.71</v>
      </c>
      <c r="E752" s="61"/>
      <c r="F752" s="62"/>
    </row>
    <row r="753" spans="1:6" ht="27.6" x14ac:dyDescent="0.25">
      <c r="A753" s="42">
        <v>1201005130</v>
      </c>
      <c r="B753" s="40" t="s">
        <v>18724</v>
      </c>
      <c r="C753" s="33" t="s">
        <v>14</v>
      </c>
      <c r="D753" s="66">
        <v>2180.4</v>
      </c>
      <c r="E753" s="61"/>
      <c r="F753" s="62"/>
    </row>
    <row r="754" spans="1:6" ht="27.6" x14ac:dyDescent="0.25">
      <c r="A754" s="42">
        <v>1201005132</v>
      </c>
      <c r="B754" s="40" t="s">
        <v>10779</v>
      </c>
      <c r="C754" s="33" t="s">
        <v>14</v>
      </c>
      <c r="D754" s="66">
        <v>79.75</v>
      </c>
      <c r="E754" s="61"/>
      <c r="F754" s="62"/>
    </row>
    <row r="755" spans="1:6" ht="27.6" x14ac:dyDescent="0.25">
      <c r="A755" s="42">
        <v>1201005135</v>
      </c>
      <c r="B755" s="40" t="s">
        <v>14500</v>
      </c>
      <c r="C755" s="33" t="s">
        <v>14</v>
      </c>
      <c r="D755" s="66">
        <v>114.27</v>
      </c>
      <c r="E755" s="61"/>
      <c r="F755" s="62"/>
    </row>
    <row r="756" spans="1:6" ht="27.6" x14ac:dyDescent="0.25">
      <c r="A756" s="42">
        <v>1201005138</v>
      </c>
      <c r="B756" s="40" t="s">
        <v>14501</v>
      </c>
      <c r="C756" s="33" t="s">
        <v>14</v>
      </c>
      <c r="D756" s="66">
        <v>85.09</v>
      </c>
      <c r="E756" s="61"/>
      <c r="F756" s="62"/>
    </row>
    <row r="757" spans="1:6" ht="27.6" x14ac:dyDescent="0.25">
      <c r="A757" s="42">
        <v>1201005141</v>
      </c>
      <c r="B757" s="40" t="s">
        <v>14502</v>
      </c>
      <c r="C757" s="33" t="s">
        <v>14</v>
      </c>
      <c r="D757" s="66">
        <v>123.48</v>
      </c>
      <c r="E757" s="61"/>
      <c r="F757" s="62"/>
    </row>
    <row r="758" spans="1:6" ht="27.6" x14ac:dyDescent="0.25">
      <c r="A758" s="42">
        <v>1201005155</v>
      </c>
      <c r="B758" s="40" t="s">
        <v>14503</v>
      </c>
      <c r="C758" s="33" t="s">
        <v>14</v>
      </c>
      <c r="D758" s="66">
        <v>144.74</v>
      </c>
      <c r="E758" s="61"/>
      <c r="F758" s="62"/>
    </row>
    <row r="759" spans="1:6" ht="27.6" x14ac:dyDescent="0.25">
      <c r="A759" s="42">
        <v>1201005157</v>
      </c>
      <c r="B759" s="40" t="s">
        <v>14504</v>
      </c>
      <c r="C759" s="33" t="s">
        <v>14</v>
      </c>
      <c r="D759" s="66">
        <v>148.54</v>
      </c>
      <c r="E759" s="61"/>
      <c r="F759" s="62"/>
    </row>
    <row r="760" spans="1:6" ht="27.6" x14ac:dyDescent="0.25">
      <c r="A760" s="42">
        <v>1201005165</v>
      </c>
      <c r="B760" s="40" t="s">
        <v>14505</v>
      </c>
      <c r="C760" s="33" t="s">
        <v>14</v>
      </c>
      <c r="D760" s="66">
        <v>167.33</v>
      </c>
      <c r="E760" s="61"/>
      <c r="F760" s="62"/>
    </row>
    <row r="761" spans="1:6" ht="27.6" x14ac:dyDescent="0.25">
      <c r="A761" s="42">
        <v>1201005168</v>
      </c>
      <c r="B761" s="40" t="s">
        <v>14506</v>
      </c>
      <c r="C761" s="33" t="s">
        <v>14</v>
      </c>
      <c r="D761" s="66">
        <v>177.94</v>
      </c>
      <c r="E761" s="61"/>
      <c r="F761" s="62"/>
    </row>
    <row r="762" spans="1:6" ht="27.6" x14ac:dyDescent="0.25">
      <c r="A762" s="42">
        <v>1201005171</v>
      </c>
      <c r="B762" s="40" t="s">
        <v>14507</v>
      </c>
      <c r="C762" s="33" t="s">
        <v>14</v>
      </c>
      <c r="D762" s="66">
        <v>200.35</v>
      </c>
      <c r="E762" s="61"/>
      <c r="F762" s="62"/>
    </row>
    <row r="763" spans="1:6" ht="27.6" x14ac:dyDescent="0.25">
      <c r="A763" s="42">
        <v>1201005174</v>
      </c>
      <c r="B763" s="40" t="s">
        <v>14508</v>
      </c>
      <c r="C763" s="33" t="s">
        <v>14</v>
      </c>
      <c r="D763" s="66">
        <v>348.93</v>
      </c>
      <c r="E763" s="61"/>
      <c r="F763" s="62"/>
    </row>
    <row r="764" spans="1:6" ht="27.6" x14ac:dyDescent="0.25">
      <c r="A764" s="42">
        <v>1201005177</v>
      </c>
      <c r="B764" s="40" t="s">
        <v>14509</v>
      </c>
      <c r="C764" s="33" t="s">
        <v>14</v>
      </c>
      <c r="D764" s="66">
        <v>357.51</v>
      </c>
      <c r="E764" s="61"/>
      <c r="F764" s="62"/>
    </row>
    <row r="765" spans="1:6" ht="27.6" x14ac:dyDescent="0.25">
      <c r="A765" s="42">
        <v>1201005190</v>
      </c>
      <c r="B765" s="40" t="s">
        <v>14510</v>
      </c>
      <c r="C765" s="33" t="s">
        <v>14</v>
      </c>
      <c r="D765" s="66">
        <v>284.88</v>
      </c>
      <c r="E765" s="61"/>
      <c r="F765" s="62"/>
    </row>
    <row r="766" spans="1:6" ht="27.6" x14ac:dyDescent="0.25">
      <c r="A766" s="42">
        <v>1201005192</v>
      </c>
      <c r="B766" s="40" t="s">
        <v>14511</v>
      </c>
      <c r="C766" s="33" t="s">
        <v>14</v>
      </c>
      <c r="D766" s="66">
        <v>437.93</v>
      </c>
      <c r="E766" s="61"/>
      <c r="F766" s="62"/>
    </row>
    <row r="767" spans="1:6" ht="27.6" x14ac:dyDescent="0.25">
      <c r="A767" s="42">
        <v>1201005200</v>
      </c>
      <c r="B767" s="40" t="s">
        <v>14512</v>
      </c>
      <c r="C767" s="33" t="s">
        <v>14</v>
      </c>
      <c r="D767" s="66">
        <v>66.23</v>
      </c>
      <c r="E767" s="61"/>
      <c r="F767" s="62"/>
    </row>
    <row r="768" spans="1:6" x14ac:dyDescent="0.25">
      <c r="A768" s="42">
        <v>1201005300</v>
      </c>
      <c r="B768" s="40" t="s">
        <v>14513</v>
      </c>
      <c r="C768" s="33" t="s">
        <v>14</v>
      </c>
      <c r="D768" s="66">
        <v>95.25</v>
      </c>
      <c r="E768" s="61"/>
      <c r="F768" s="62"/>
    </row>
    <row r="769" spans="1:6" x14ac:dyDescent="0.25">
      <c r="A769" s="42">
        <v>1201005302</v>
      </c>
      <c r="B769" s="40" t="s">
        <v>14514</v>
      </c>
      <c r="C769" s="33" t="s">
        <v>14</v>
      </c>
      <c r="D769" s="66">
        <v>53.95</v>
      </c>
      <c r="E769" s="61"/>
      <c r="F769" s="62"/>
    </row>
    <row r="770" spans="1:6" ht="27.6" x14ac:dyDescent="0.25">
      <c r="A770" s="42">
        <v>1201005304</v>
      </c>
      <c r="B770" s="40" t="s">
        <v>14515</v>
      </c>
      <c r="C770" s="33" t="s">
        <v>14</v>
      </c>
      <c r="D770" s="66">
        <v>76.45</v>
      </c>
      <c r="E770" s="61"/>
      <c r="F770" s="62"/>
    </row>
    <row r="771" spans="1:6" ht="27.6" x14ac:dyDescent="0.25">
      <c r="A771" s="42">
        <v>1201005320</v>
      </c>
      <c r="B771" s="40" t="s">
        <v>14516</v>
      </c>
      <c r="C771" s="33" t="s">
        <v>14</v>
      </c>
      <c r="D771" s="66">
        <v>2772.1</v>
      </c>
      <c r="E771" s="61"/>
      <c r="F771" s="62"/>
    </row>
    <row r="772" spans="1:6" x14ac:dyDescent="0.25">
      <c r="A772" s="42">
        <v>1201005330</v>
      </c>
      <c r="B772" s="40" t="s">
        <v>14517</v>
      </c>
      <c r="C772" s="33" t="s">
        <v>14</v>
      </c>
      <c r="D772" s="66">
        <v>3240.44</v>
      </c>
      <c r="E772" s="61"/>
      <c r="F772" s="62"/>
    </row>
    <row r="773" spans="1:6" x14ac:dyDescent="0.25">
      <c r="A773" s="42">
        <v>1201005340</v>
      </c>
      <c r="B773" s="40" t="s">
        <v>14518</v>
      </c>
      <c r="C773" s="33" t="s">
        <v>14</v>
      </c>
      <c r="D773" s="66">
        <v>5861.51</v>
      </c>
      <c r="E773" s="61"/>
      <c r="F773" s="62"/>
    </row>
    <row r="774" spans="1:6" ht="27.6" x14ac:dyDescent="0.25">
      <c r="A774" s="42">
        <v>1201005345</v>
      </c>
      <c r="B774" s="40" t="s">
        <v>14519</v>
      </c>
      <c r="C774" s="33" t="s">
        <v>14</v>
      </c>
      <c r="D774" s="66">
        <v>33.96</v>
      </c>
      <c r="E774" s="61"/>
      <c r="F774" s="62"/>
    </row>
    <row r="775" spans="1:6" ht="27.6" x14ac:dyDescent="0.25">
      <c r="A775" s="42">
        <v>1201005346</v>
      </c>
      <c r="B775" s="40" t="s">
        <v>18725</v>
      </c>
      <c r="C775" s="33" t="s">
        <v>14</v>
      </c>
      <c r="D775" s="66">
        <v>99.73</v>
      </c>
      <c r="E775" s="61"/>
      <c r="F775" s="62"/>
    </row>
    <row r="776" spans="1:6" ht="27.6" x14ac:dyDescent="0.25">
      <c r="A776" s="42">
        <v>1201005348</v>
      </c>
      <c r="B776" s="40" t="s">
        <v>18726</v>
      </c>
      <c r="C776" s="33" t="s">
        <v>14</v>
      </c>
      <c r="D776" s="66">
        <v>41.96</v>
      </c>
      <c r="E776" s="61"/>
      <c r="F776" s="62"/>
    </row>
    <row r="777" spans="1:6" ht="27.6" x14ac:dyDescent="0.25">
      <c r="A777" s="42">
        <v>1201005350</v>
      </c>
      <c r="B777" s="40" t="s">
        <v>18727</v>
      </c>
      <c r="C777" s="33" t="s">
        <v>14</v>
      </c>
      <c r="D777" s="66">
        <v>76.81</v>
      </c>
      <c r="E777" s="61"/>
      <c r="F777" s="62"/>
    </row>
    <row r="778" spans="1:6" ht="27.6" x14ac:dyDescent="0.25">
      <c r="A778" s="42">
        <v>1201005394</v>
      </c>
      <c r="B778" s="40" t="s">
        <v>14520</v>
      </c>
      <c r="C778" s="33" t="s">
        <v>14</v>
      </c>
      <c r="D778" s="66">
        <v>19.64</v>
      </c>
      <c r="E778" s="61"/>
      <c r="F778" s="62"/>
    </row>
    <row r="779" spans="1:6" ht="27.6" x14ac:dyDescent="0.25">
      <c r="A779" s="42">
        <v>1201005396</v>
      </c>
      <c r="B779" s="40" t="s">
        <v>14521</v>
      </c>
      <c r="C779" s="33" t="s">
        <v>14</v>
      </c>
      <c r="D779" s="66">
        <v>17.149999999999999</v>
      </c>
      <c r="E779" s="61"/>
      <c r="F779" s="62"/>
    </row>
    <row r="780" spans="1:6" ht="27.6" x14ac:dyDescent="0.25">
      <c r="A780" s="42">
        <v>1201005398</v>
      </c>
      <c r="B780" s="40" t="s">
        <v>14522</v>
      </c>
      <c r="C780" s="33" t="s">
        <v>14</v>
      </c>
      <c r="D780" s="66">
        <v>29.78</v>
      </c>
      <c r="E780" s="61"/>
      <c r="F780" s="62"/>
    </row>
    <row r="781" spans="1:6" ht="27.6" x14ac:dyDescent="0.25">
      <c r="A781" s="42">
        <v>1201005399</v>
      </c>
      <c r="B781" s="40" t="s">
        <v>14523</v>
      </c>
      <c r="C781" s="33" t="s">
        <v>14</v>
      </c>
      <c r="D781" s="66">
        <v>16.649999999999999</v>
      </c>
      <c r="E781" s="61"/>
      <c r="F781" s="62"/>
    </row>
    <row r="782" spans="1:6" ht="27.6" x14ac:dyDescent="0.25">
      <c r="A782" s="42">
        <v>1201005400</v>
      </c>
      <c r="B782" s="40" t="s">
        <v>14524</v>
      </c>
      <c r="C782" s="33" t="s">
        <v>14</v>
      </c>
      <c r="D782" s="66">
        <v>10.210000000000001</v>
      </c>
      <c r="E782" s="61"/>
      <c r="F782" s="62"/>
    </row>
    <row r="783" spans="1:6" ht="27.6" x14ac:dyDescent="0.25">
      <c r="A783" s="42">
        <v>1201005401</v>
      </c>
      <c r="B783" s="40" t="s">
        <v>14525</v>
      </c>
      <c r="C783" s="33" t="s">
        <v>14</v>
      </c>
      <c r="D783" s="66">
        <v>32.4</v>
      </c>
      <c r="E783" s="61"/>
      <c r="F783" s="62"/>
    </row>
    <row r="784" spans="1:6" ht="27.6" x14ac:dyDescent="0.25">
      <c r="A784" s="42">
        <v>1201005402</v>
      </c>
      <c r="B784" s="40" t="s">
        <v>14526</v>
      </c>
      <c r="C784" s="33" t="s">
        <v>14</v>
      </c>
      <c r="D784" s="66">
        <v>18.809999999999999</v>
      </c>
      <c r="E784" s="61"/>
      <c r="F784" s="62"/>
    </row>
    <row r="785" spans="1:6" ht="27.6" x14ac:dyDescent="0.25">
      <c r="A785" s="42">
        <v>1201005403</v>
      </c>
      <c r="B785" s="40" t="s">
        <v>14527</v>
      </c>
      <c r="C785" s="33" t="s">
        <v>14</v>
      </c>
      <c r="D785" s="66">
        <v>12.12</v>
      </c>
      <c r="E785" s="61"/>
      <c r="F785" s="62"/>
    </row>
    <row r="786" spans="1:6" ht="27.6" x14ac:dyDescent="0.25">
      <c r="A786" s="42">
        <v>1201005404</v>
      </c>
      <c r="B786" s="40" t="s">
        <v>14528</v>
      </c>
      <c r="C786" s="33" t="s">
        <v>14</v>
      </c>
      <c r="D786" s="66">
        <v>14.03</v>
      </c>
      <c r="E786" s="61"/>
      <c r="F786" s="62"/>
    </row>
    <row r="787" spans="1:6" ht="41.4" x14ac:dyDescent="0.25">
      <c r="A787" s="42">
        <v>1201005408</v>
      </c>
      <c r="B787" s="40" t="s">
        <v>14529</v>
      </c>
      <c r="C787" s="33" t="s">
        <v>14</v>
      </c>
      <c r="D787" s="66">
        <v>98.55</v>
      </c>
      <c r="E787" s="61"/>
      <c r="F787" s="62"/>
    </row>
    <row r="788" spans="1:6" ht="41.4" x14ac:dyDescent="0.25">
      <c r="A788" s="42">
        <v>1201005410</v>
      </c>
      <c r="B788" s="40" t="s">
        <v>14530</v>
      </c>
      <c r="C788" s="33" t="s">
        <v>14</v>
      </c>
      <c r="D788" s="66">
        <v>171.46</v>
      </c>
      <c r="E788" s="61"/>
      <c r="F788" s="62"/>
    </row>
    <row r="789" spans="1:6" ht="41.4" x14ac:dyDescent="0.25">
      <c r="A789" s="42">
        <v>1201005412</v>
      </c>
      <c r="B789" s="40" t="s">
        <v>14531</v>
      </c>
      <c r="C789" s="33" t="s">
        <v>14</v>
      </c>
      <c r="D789" s="66">
        <v>259.95</v>
      </c>
      <c r="E789" s="61"/>
      <c r="F789" s="62"/>
    </row>
    <row r="790" spans="1:6" ht="27.6" x14ac:dyDescent="0.25">
      <c r="A790" s="42">
        <v>1201005414</v>
      </c>
      <c r="B790" s="40" t="s">
        <v>14532</v>
      </c>
      <c r="C790" s="33" t="s">
        <v>14</v>
      </c>
      <c r="D790" s="66">
        <v>402.98</v>
      </c>
      <c r="E790" s="61"/>
      <c r="F790" s="62"/>
    </row>
    <row r="791" spans="1:6" ht="27.6" x14ac:dyDescent="0.25">
      <c r="A791" s="42">
        <v>1201005416</v>
      </c>
      <c r="B791" s="40" t="s">
        <v>9974</v>
      </c>
      <c r="C791" s="33" t="s">
        <v>14</v>
      </c>
      <c r="D791" s="66">
        <v>639.05999999999995</v>
      </c>
      <c r="E791" s="61"/>
      <c r="F791" s="62"/>
    </row>
    <row r="792" spans="1:6" ht="27.6" x14ac:dyDescent="0.25">
      <c r="A792" s="42">
        <v>1201005418</v>
      </c>
      <c r="B792" s="40" t="s">
        <v>14533</v>
      </c>
      <c r="C792" s="33" t="s">
        <v>14</v>
      </c>
      <c r="D792" s="66">
        <v>36.299999999999997</v>
      </c>
      <c r="E792" s="61"/>
      <c r="F792" s="62"/>
    </row>
    <row r="793" spans="1:6" ht="27.6" x14ac:dyDescent="0.25">
      <c r="A793" s="42">
        <v>1201005420</v>
      </c>
      <c r="B793" s="40" t="s">
        <v>14534</v>
      </c>
      <c r="C793" s="33" t="s">
        <v>14</v>
      </c>
      <c r="D793" s="66">
        <v>2390.14</v>
      </c>
      <c r="E793" s="61"/>
      <c r="F793" s="62"/>
    </row>
    <row r="794" spans="1:6" ht="41.4" x14ac:dyDescent="0.25">
      <c r="A794" s="42">
        <v>1201005424</v>
      </c>
      <c r="B794" s="40" t="s">
        <v>14535</v>
      </c>
      <c r="C794" s="33" t="s">
        <v>14</v>
      </c>
      <c r="D794" s="66">
        <v>160.52000000000001</v>
      </c>
      <c r="E794" s="61"/>
      <c r="F794" s="62"/>
    </row>
    <row r="795" spans="1:6" ht="41.4" x14ac:dyDescent="0.25">
      <c r="A795" s="42">
        <v>1201005426</v>
      </c>
      <c r="B795" s="40" t="s">
        <v>14536</v>
      </c>
      <c r="C795" s="33" t="s">
        <v>14</v>
      </c>
      <c r="D795" s="66">
        <v>253.07</v>
      </c>
      <c r="E795" s="61"/>
      <c r="F795" s="62"/>
    </row>
    <row r="796" spans="1:6" ht="41.4" x14ac:dyDescent="0.25">
      <c r="A796" s="42">
        <v>1201005428</v>
      </c>
      <c r="B796" s="40" t="s">
        <v>14537</v>
      </c>
      <c r="C796" s="33" t="s">
        <v>14</v>
      </c>
      <c r="D796" s="66">
        <v>489.53</v>
      </c>
      <c r="E796" s="61"/>
      <c r="F796" s="62"/>
    </row>
    <row r="797" spans="1:6" ht="41.4" x14ac:dyDescent="0.25">
      <c r="A797" s="42">
        <v>1201005438</v>
      </c>
      <c r="B797" s="40" t="s">
        <v>14538</v>
      </c>
      <c r="C797" s="33" t="s">
        <v>14</v>
      </c>
      <c r="D797" s="66">
        <v>663.21</v>
      </c>
      <c r="E797" s="61"/>
      <c r="F797" s="62"/>
    </row>
    <row r="798" spans="1:6" ht="41.4" x14ac:dyDescent="0.25">
      <c r="A798" s="42">
        <v>1201005440</v>
      </c>
      <c r="B798" s="40" t="s">
        <v>14539</v>
      </c>
      <c r="C798" s="33" t="s">
        <v>14</v>
      </c>
      <c r="D798" s="66">
        <v>756.95</v>
      </c>
      <c r="E798" s="61"/>
      <c r="F798" s="62"/>
    </row>
    <row r="799" spans="1:6" ht="41.4" x14ac:dyDescent="0.25">
      <c r="A799" s="42">
        <v>1201005442</v>
      </c>
      <c r="B799" s="40" t="s">
        <v>14540</v>
      </c>
      <c r="C799" s="33" t="s">
        <v>14</v>
      </c>
      <c r="D799" s="66">
        <v>918.85</v>
      </c>
      <c r="E799" s="61"/>
      <c r="F799" s="62"/>
    </row>
    <row r="800" spans="1:6" ht="27.6" x14ac:dyDescent="0.25">
      <c r="A800" s="42">
        <v>1201005444</v>
      </c>
      <c r="B800" s="40" t="s">
        <v>14541</v>
      </c>
      <c r="C800" s="33" t="s">
        <v>14</v>
      </c>
      <c r="D800" s="66">
        <v>1300.45</v>
      </c>
      <c r="E800" s="61"/>
      <c r="F800" s="62"/>
    </row>
    <row r="801" spans="1:6" ht="41.4" x14ac:dyDescent="0.25">
      <c r="A801" s="42">
        <v>1201005458</v>
      </c>
      <c r="B801" s="40" t="s">
        <v>14542</v>
      </c>
      <c r="C801" s="33" t="s">
        <v>14</v>
      </c>
      <c r="D801" s="66">
        <v>28.65</v>
      </c>
      <c r="E801" s="61"/>
      <c r="F801" s="62"/>
    </row>
    <row r="802" spans="1:6" ht="41.4" x14ac:dyDescent="0.25">
      <c r="A802" s="42">
        <v>1201005459</v>
      </c>
      <c r="B802" s="40" t="s">
        <v>14543</v>
      </c>
      <c r="C802" s="33" t="s">
        <v>14</v>
      </c>
      <c r="D802" s="66">
        <v>39.54</v>
      </c>
      <c r="E802" s="61"/>
      <c r="F802" s="62"/>
    </row>
    <row r="803" spans="1:6" ht="41.4" x14ac:dyDescent="0.25">
      <c r="A803" s="42">
        <v>1201005460</v>
      </c>
      <c r="B803" s="40" t="s">
        <v>14544</v>
      </c>
      <c r="C803" s="33" t="s">
        <v>14</v>
      </c>
      <c r="D803" s="66">
        <v>39.46</v>
      </c>
      <c r="E803" s="61"/>
      <c r="F803" s="62"/>
    </row>
    <row r="804" spans="1:6" ht="41.4" x14ac:dyDescent="0.25">
      <c r="A804" s="42">
        <v>1201005461</v>
      </c>
      <c r="B804" s="40" t="s">
        <v>14545</v>
      </c>
      <c r="C804" s="33" t="s">
        <v>14</v>
      </c>
      <c r="D804" s="66">
        <v>48.94</v>
      </c>
      <c r="E804" s="61"/>
      <c r="F804" s="62"/>
    </row>
    <row r="805" spans="1:6" x14ac:dyDescent="0.25">
      <c r="A805" s="33"/>
      <c r="B805" s="40"/>
      <c r="C805" s="33"/>
      <c r="D805" s="66"/>
      <c r="E805" s="61"/>
      <c r="F805" s="62"/>
    </row>
    <row r="806" spans="1:6" x14ac:dyDescent="0.25">
      <c r="A806" s="33"/>
      <c r="B806" s="40" t="s">
        <v>14546</v>
      </c>
      <c r="C806" s="33"/>
      <c r="D806" s="66"/>
      <c r="E806" s="61"/>
      <c r="F806" s="62"/>
    </row>
    <row r="807" spans="1:6" ht="41.4" x14ac:dyDescent="0.25">
      <c r="A807" s="42">
        <v>1201006000</v>
      </c>
      <c r="B807" s="40" t="s">
        <v>14547</v>
      </c>
      <c r="C807" s="33" t="s">
        <v>14</v>
      </c>
      <c r="D807" s="66">
        <v>35.76</v>
      </c>
      <c r="E807" s="61"/>
      <c r="F807" s="62"/>
    </row>
    <row r="808" spans="1:6" ht="27.6" x14ac:dyDescent="0.25">
      <c r="A808" s="42">
        <v>1201006002</v>
      </c>
      <c r="B808" s="40" t="s">
        <v>14548</v>
      </c>
      <c r="C808" s="33" t="s">
        <v>14</v>
      </c>
      <c r="D808" s="66">
        <v>61.65</v>
      </c>
      <c r="E808" s="61"/>
      <c r="F808" s="62"/>
    </row>
    <row r="809" spans="1:6" ht="41.4" x14ac:dyDescent="0.25">
      <c r="A809" s="42">
        <v>1201006004</v>
      </c>
      <c r="B809" s="40" t="s">
        <v>14549</v>
      </c>
      <c r="C809" s="33" t="s">
        <v>14</v>
      </c>
      <c r="D809" s="66">
        <v>124.91</v>
      </c>
      <c r="E809" s="61"/>
      <c r="F809" s="62"/>
    </row>
    <row r="810" spans="1:6" ht="27.6" x14ac:dyDescent="0.25">
      <c r="A810" s="42">
        <v>1201006006</v>
      </c>
      <c r="B810" s="40" t="s">
        <v>14550</v>
      </c>
      <c r="C810" s="33" t="s">
        <v>14</v>
      </c>
      <c r="D810" s="66">
        <v>186.94</v>
      </c>
      <c r="E810" s="61"/>
      <c r="F810" s="62"/>
    </row>
    <row r="811" spans="1:6" ht="27.6" x14ac:dyDescent="0.25">
      <c r="A811" s="42">
        <v>1201006008</v>
      </c>
      <c r="B811" s="40" t="s">
        <v>14551</v>
      </c>
      <c r="C811" s="33" t="s">
        <v>14</v>
      </c>
      <c r="D811" s="66">
        <v>103.45</v>
      </c>
      <c r="E811" s="61"/>
      <c r="F811" s="62"/>
    </row>
    <row r="812" spans="1:6" ht="27.6" x14ac:dyDescent="0.25">
      <c r="A812" s="42">
        <v>1201006010</v>
      </c>
      <c r="B812" s="40" t="s">
        <v>13930</v>
      </c>
      <c r="C812" s="33" t="s">
        <v>14</v>
      </c>
      <c r="D812" s="66">
        <v>71.72</v>
      </c>
      <c r="E812" s="61"/>
      <c r="F812" s="62"/>
    </row>
    <row r="813" spans="1:6" ht="27.6" x14ac:dyDescent="0.25">
      <c r="A813" s="42">
        <v>1201006012</v>
      </c>
      <c r="B813" s="40" t="s">
        <v>14552</v>
      </c>
      <c r="C813" s="33" t="s">
        <v>14</v>
      </c>
      <c r="D813" s="66">
        <v>85.03</v>
      </c>
      <c r="E813" s="61"/>
      <c r="F813" s="62"/>
    </row>
    <row r="814" spans="1:6" ht="27.6" x14ac:dyDescent="0.25">
      <c r="A814" s="42">
        <v>1201006014</v>
      </c>
      <c r="B814" s="40" t="s">
        <v>14553</v>
      </c>
      <c r="C814" s="33" t="s">
        <v>14</v>
      </c>
      <c r="D814" s="66">
        <v>51</v>
      </c>
      <c r="E814" s="61"/>
      <c r="F814" s="62"/>
    </row>
    <row r="815" spans="1:6" ht="27.6" x14ac:dyDescent="0.25">
      <c r="A815" s="42">
        <v>1201006016</v>
      </c>
      <c r="B815" s="40" t="s">
        <v>14554</v>
      </c>
      <c r="C815" s="33" t="s">
        <v>14</v>
      </c>
      <c r="D815" s="66">
        <v>156.53</v>
      </c>
      <c r="E815" s="61"/>
      <c r="F815" s="62"/>
    </row>
    <row r="816" spans="1:6" ht="27.6" x14ac:dyDescent="0.25">
      <c r="A816" s="42">
        <v>1201006018</v>
      </c>
      <c r="B816" s="40" t="s">
        <v>14555</v>
      </c>
      <c r="C816" s="33" t="s">
        <v>14</v>
      </c>
      <c r="D816" s="66">
        <v>26.31</v>
      </c>
      <c r="E816" s="61"/>
      <c r="F816" s="62"/>
    </row>
    <row r="817" spans="1:6" ht="27.6" x14ac:dyDescent="0.25">
      <c r="A817" s="42">
        <v>1201006020</v>
      </c>
      <c r="B817" s="40" t="s">
        <v>14556</v>
      </c>
      <c r="C817" s="33" t="s">
        <v>14</v>
      </c>
      <c r="D817" s="66">
        <v>34.07</v>
      </c>
      <c r="E817" s="61"/>
      <c r="F817" s="62"/>
    </row>
    <row r="818" spans="1:6" ht="27.6" x14ac:dyDescent="0.25">
      <c r="A818" s="42">
        <v>1201006022</v>
      </c>
      <c r="B818" s="40" t="s">
        <v>14557</v>
      </c>
      <c r="C818" s="33" t="s">
        <v>14</v>
      </c>
      <c r="D818" s="66">
        <v>50.83</v>
      </c>
      <c r="E818" s="61"/>
      <c r="F818" s="62"/>
    </row>
    <row r="819" spans="1:6" ht="27.6" x14ac:dyDescent="0.25">
      <c r="A819" s="42">
        <v>1201006026</v>
      </c>
      <c r="B819" s="40" t="s">
        <v>14558</v>
      </c>
      <c r="C819" s="33" t="s">
        <v>14</v>
      </c>
      <c r="D819" s="66">
        <v>49.36</v>
      </c>
      <c r="E819" s="61"/>
      <c r="F819" s="62"/>
    </row>
    <row r="820" spans="1:6" ht="27.6" x14ac:dyDescent="0.25">
      <c r="A820" s="42">
        <v>1201006028</v>
      </c>
      <c r="B820" s="40" t="s">
        <v>18728</v>
      </c>
      <c r="C820" s="33" t="s">
        <v>14</v>
      </c>
      <c r="D820" s="66">
        <v>127.7</v>
      </c>
      <c r="E820" s="61"/>
      <c r="F820" s="62"/>
    </row>
    <row r="821" spans="1:6" ht="27.6" x14ac:dyDescent="0.25">
      <c r="A821" s="42">
        <v>1201006030</v>
      </c>
      <c r="B821" s="40" t="s">
        <v>14559</v>
      </c>
      <c r="C821" s="33" t="s">
        <v>14</v>
      </c>
      <c r="D821" s="66">
        <v>383.87</v>
      </c>
      <c r="E821" s="61"/>
      <c r="F821" s="62"/>
    </row>
    <row r="822" spans="1:6" ht="27.6" x14ac:dyDescent="0.25">
      <c r="A822" s="42">
        <v>1201006032</v>
      </c>
      <c r="B822" s="40" t="s">
        <v>14560</v>
      </c>
      <c r="C822" s="33" t="s">
        <v>14</v>
      </c>
      <c r="D822" s="66">
        <v>31.69</v>
      </c>
      <c r="E822" s="61"/>
      <c r="F822" s="62"/>
    </row>
    <row r="823" spans="1:6" ht="27.6" x14ac:dyDescent="0.25">
      <c r="A823" s="42">
        <v>1201006035</v>
      </c>
      <c r="B823" s="40" t="s">
        <v>14561</v>
      </c>
      <c r="C823" s="33" t="s">
        <v>14</v>
      </c>
      <c r="D823" s="66">
        <v>58.85</v>
      </c>
      <c r="E823" s="61"/>
      <c r="F823" s="62"/>
    </row>
    <row r="824" spans="1:6" x14ac:dyDescent="0.25">
      <c r="A824" s="42">
        <v>1201006040</v>
      </c>
      <c r="B824" s="40" t="s">
        <v>18729</v>
      </c>
      <c r="C824" s="33" t="s">
        <v>14</v>
      </c>
      <c r="D824" s="66">
        <v>34.44</v>
      </c>
      <c r="E824" s="61"/>
      <c r="F824" s="62"/>
    </row>
    <row r="825" spans="1:6" ht="27.6" x14ac:dyDescent="0.25">
      <c r="A825" s="42">
        <v>1201006043</v>
      </c>
      <c r="B825" s="40" t="s">
        <v>14562</v>
      </c>
      <c r="C825" s="33" t="s">
        <v>14</v>
      </c>
      <c r="D825" s="66">
        <v>181.28</v>
      </c>
      <c r="E825" s="61"/>
      <c r="F825" s="62"/>
    </row>
    <row r="826" spans="1:6" ht="27.6" x14ac:dyDescent="0.25">
      <c r="A826" s="42">
        <v>1201006045</v>
      </c>
      <c r="B826" s="40" t="s">
        <v>18730</v>
      </c>
      <c r="C826" s="33" t="s">
        <v>16</v>
      </c>
      <c r="D826" s="66">
        <v>37.94</v>
      </c>
      <c r="E826" s="61"/>
      <c r="F826" s="62"/>
    </row>
    <row r="827" spans="1:6" ht="27.6" x14ac:dyDescent="0.25">
      <c r="A827" s="42">
        <v>1201006047</v>
      </c>
      <c r="B827" s="40" t="s">
        <v>14563</v>
      </c>
      <c r="C827" s="33" t="s">
        <v>14</v>
      </c>
      <c r="D827" s="66">
        <v>8.32</v>
      </c>
      <c r="E827" s="61"/>
      <c r="F827" s="62"/>
    </row>
    <row r="828" spans="1:6" x14ac:dyDescent="0.25">
      <c r="A828" s="33"/>
      <c r="B828" s="40"/>
      <c r="C828" s="33"/>
      <c r="D828" s="66"/>
      <c r="E828" s="61"/>
      <c r="F828" s="62"/>
    </row>
    <row r="829" spans="1:6" x14ac:dyDescent="0.25">
      <c r="A829" s="33"/>
      <c r="B829" s="40" t="s">
        <v>14564</v>
      </c>
      <c r="C829" s="33"/>
      <c r="D829" s="66"/>
      <c r="E829" s="61"/>
      <c r="F829" s="62"/>
    </row>
    <row r="830" spans="1:6" x14ac:dyDescent="0.25">
      <c r="A830" s="42">
        <v>1201007004</v>
      </c>
      <c r="B830" s="40" t="s">
        <v>14565</v>
      </c>
      <c r="C830" s="33" t="s">
        <v>16</v>
      </c>
      <c r="D830" s="66">
        <v>1.02</v>
      </c>
      <c r="E830" s="61"/>
      <c r="F830" s="62"/>
    </row>
    <row r="831" spans="1:6" x14ac:dyDescent="0.25">
      <c r="A831" s="42">
        <v>1201007005</v>
      </c>
      <c r="B831" s="40" t="s">
        <v>14566</v>
      </c>
      <c r="C831" s="33" t="s">
        <v>16</v>
      </c>
      <c r="D831" s="66">
        <v>2.0499999999999998</v>
      </c>
      <c r="E831" s="61"/>
      <c r="F831" s="62"/>
    </row>
    <row r="832" spans="1:6" x14ac:dyDescent="0.25">
      <c r="A832" s="42">
        <v>1201007006</v>
      </c>
      <c r="B832" s="40" t="s">
        <v>14567</v>
      </c>
      <c r="C832" s="33" t="s">
        <v>16</v>
      </c>
      <c r="D832" s="66">
        <v>0.7</v>
      </c>
      <c r="E832" s="61"/>
      <c r="F832" s="62"/>
    </row>
    <row r="833" spans="1:6" x14ac:dyDescent="0.25">
      <c r="A833" s="42">
        <v>1201007008</v>
      </c>
      <c r="B833" s="40" t="s">
        <v>14568</v>
      </c>
      <c r="C833" s="33" t="s">
        <v>14</v>
      </c>
      <c r="D833" s="66">
        <v>240.65</v>
      </c>
      <c r="E833" s="61"/>
      <c r="F833" s="62"/>
    </row>
    <row r="834" spans="1:6" ht="27.6" x14ac:dyDescent="0.25">
      <c r="A834" s="42">
        <v>1201007010</v>
      </c>
      <c r="B834" s="40" t="s">
        <v>14569</v>
      </c>
      <c r="C834" s="33" t="s">
        <v>14</v>
      </c>
      <c r="D834" s="66">
        <v>96.3</v>
      </c>
      <c r="E834" s="61"/>
      <c r="F834" s="62"/>
    </row>
    <row r="835" spans="1:6" ht="27.6" x14ac:dyDescent="0.25">
      <c r="A835" s="42">
        <v>1201007012</v>
      </c>
      <c r="B835" s="40" t="s">
        <v>14570</v>
      </c>
      <c r="C835" s="33" t="s">
        <v>10431</v>
      </c>
      <c r="D835" s="66">
        <v>38.450000000000003</v>
      </c>
      <c r="E835" s="61"/>
      <c r="F835" s="62"/>
    </row>
    <row r="836" spans="1:6" ht="27.6" x14ac:dyDescent="0.25">
      <c r="A836" s="42">
        <v>1201007020</v>
      </c>
      <c r="B836" s="40" t="s">
        <v>14571</v>
      </c>
      <c r="C836" s="33" t="s">
        <v>16</v>
      </c>
      <c r="D836" s="66">
        <v>14.48</v>
      </c>
      <c r="E836" s="61"/>
      <c r="F836" s="62"/>
    </row>
    <row r="837" spans="1:6" x14ac:dyDescent="0.25">
      <c r="A837" s="42">
        <v>1201007022</v>
      </c>
      <c r="B837" s="40" t="s">
        <v>14572</v>
      </c>
      <c r="C837" s="33" t="s">
        <v>14</v>
      </c>
      <c r="D837" s="66">
        <v>11.23</v>
      </c>
      <c r="E837" s="61"/>
      <c r="F837" s="62"/>
    </row>
    <row r="838" spans="1:6" x14ac:dyDescent="0.25">
      <c r="A838" s="42">
        <v>1201007024</v>
      </c>
      <c r="B838" s="40" t="s">
        <v>14573</v>
      </c>
      <c r="C838" s="33" t="s">
        <v>14</v>
      </c>
      <c r="D838" s="66">
        <v>17.04</v>
      </c>
      <c r="E838" s="61"/>
      <c r="F838" s="62"/>
    </row>
    <row r="839" spans="1:6" ht="27.6" x14ac:dyDescent="0.25">
      <c r="A839" s="42">
        <v>1201007026</v>
      </c>
      <c r="B839" s="40" t="s">
        <v>14574</v>
      </c>
      <c r="C839" s="33" t="s">
        <v>14</v>
      </c>
      <c r="D839" s="66">
        <v>35.53</v>
      </c>
      <c r="E839" s="61"/>
      <c r="F839" s="62"/>
    </row>
    <row r="840" spans="1:6" x14ac:dyDescent="0.25">
      <c r="A840" s="42">
        <v>1201007028</v>
      </c>
      <c r="B840" s="40" t="s">
        <v>14575</v>
      </c>
      <c r="C840" s="33" t="s">
        <v>14</v>
      </c>
      <c r="D840" s="66">
        <v>56.61</v>
      </c>
      <c r="E840" s="61"/>
      <c r="F840" s="62"/>
    </row>
    <row r="841" spans="1:6" ht="27.6" x14ac:dyDescent="0.25">
      <c r="A841" s="42">
        <v>1201007030</v>
      </c>
      <c r="B841" s="40" t="s">
        <v>14576</v>
      </c>
      <c r="C841" s="33" t="s">
        <v>14</v>
      </c>
      <c r="D841" s="66">
        <v>55.9</v>
      </c>
      <c r="E841" s="61"/>
      <c r="F841" s="62"/>
    </row>
    <row r="842" spans="1:6" x14ac:dyDescent="0.25">
      <c r="A842" s="42">
        <v>1201007032</v>
      </c>
      <c r="B842" s="40" t="s">
        <v>14577</v>
      </c>
      <c r="C842" s="33" t="s">
        <v>14</v>
      </c>
      <c r="D842" s="66">
        <v>107.16</v>
      </c>
      <c r="E842" s="61"/>
      <c r="F842" s="62"/>
    </row>
    <row r="843" spans="1:6" ht="27.6" x14ac:dyDescent="0.25">
      <c r="A843" s="42">
        <v>1201007034</v>
      </c>
      <c r="B843" s="40" t="s">
        <v>13866</v>
      </c>
      <c r="C843" s="33" t="s">
        <v>14</v>
      </c>
      <c r="D843" s="66">
        <v>354.3</v>
      </c>
      <c r="E843" s="61"/>
      <c r="F843" s="62"/>
    </row>
    <row r="844" spans="1:6" x14ac:dyDescent="0.25">
      <c r="A844" s="42">
        <v>1201007036</v>
      </c>
      <c r="B844" s="40" t="s">
        <v>14578</v>
      </c>
      <c r="C844" s="33" t="s">
        <v>14</v>
      </c>
      <c r="D844" s="66">
        <v>349.71</v>
      </c>
      <c r="E844" s="61"/>
      <c r="F844" s="62"/>
    </row>
    <row r="845" spans="1:6" x14ac:dyDescent="0.25">
      <c r="A845" s="42">
        <v>1201007038</v>
      </c>
      <c r="B845" s="40" t="s">
        <v>14579</v>
      </c>
      <c r="C845" s="33" t="s">
        <v>14</v>
      </c>
      <c r="D845" s="66">
        <v>370.71</v>
      </c>
      <c r="E845" s="61"/>
      <c r="F845" s="62"/>
    </row>
    <row r="846" spans="1:6" ht="41.4" x14ac:dyDescent="0.25">
      <c r="A846" s="42">
        <v>1201007039</v>
      </c>
      <c r="B846" s="40" t="s">
        <v>14580</v>
      </c>
      <c r="C846" s="33" t="s">
        <v>14</v>
      </c>
      <c r="D846" s="66">
        <v>634.88</v>
      </c>
      <c r="E846" s="61"/>
      <c r="F846" s="62"/>
    </row>
    <row r="847" spans="1:6" ht="41.4" x14ac:dyDescent="0.25">
      <c r="A847" s="42">
        <v>1201007040</v>
      </c>
      <c r="B847" s="40" t="s">
        <v>14581</v>
      </c>
      <c r="C847" s="33" t="s">
        <v>14</v>
      </c>
      <c r="D847" s="66">
        <v>37.92</v>
      </c>
      <c r="E847" s="61"/>
      <c r="F847" s="62"/>
    </row>
    <row r="848" spans="1:6" ht="27.6" x14ac:dyDescent="0.25">
      <c r="A848" s="42">
        <v>1201007050</v>
      </c>
      <c r="B848" s="40" t="s">
        <v>14582</v>
      </c>
      <c r="C848" s="33" t="s">
        <v>14</v>
      </c>
      <c r="D848" s="66">
        <v>19.420000000000002</v>
      </c>
      <c r="E848" s="61"/>
      <c r="F848" s="62"/>
    </row>
    <row r="849" spans="1:6" ht="27.6" x14ac:dyDescent="0.25">
      <c r="A849" s="42">
        <v>1201007052</v>
      </c>
      <c r="B849" s="40" t="s">
        <v>14583</v>
      </c>
      <c r="C849" s="33" t="s">
        <v>14</v>
      </c>
      <c r="D849" s="66">
        <v>19.93</v>
      </c>
      <c r="E849" s="61"/>
      <c r="F849" s="62"/>
    </row>
    <row r="850" spans="1:6" ht="27.6" x14ac:dyDescent="0.25">
      <c r="A850" s="42">
        <v>1201007054</v>
      </c>
      <c r="B850" s="40" t="s">
        <v>14584</v>
      </c>
      <c r="C850" s="33" t="s">
        <v>14</v>
      </c>
      <c r="D850" s="66">
        <v>22.38</v>
      </c>
      <c r="E850" s="61"/>
      <c r="F850" s="62"/>
    </row>
    <row r="851" spans="1:6" ht="27.6" x14ac:dyDescent="0.25">
      <c r="A851" s="42">
        <v>1201007056</v>
      </c>
      <c r="B851" s="40" t="s">
        <v>14585</v>
      </c>
      <c r="C851" s="33" t="s">
        <v>14</v>
      </c>
      <c r="D851" s="66">
        <v>27.31</v>
      </c>
      <c r="E851" s="61"/>
      <c r="F851" s="62"/>
    </row>
    <row r="852" spans="1:6" ht="27.6" x14ac:dyDescent="0.25">
      <c r="A852" s="42">
        <v>1201007058</v>
      </c>
      <c r="B852" s="40" t="s">
        <v>14586</v>
      </c>
      <c r="C852" s="33" t="s">
        <v>14</v>
      </c>
      <c r="D852" s="66">
        <v>35.76</v>
      </c>
      <c r="E852" s="61"/>
      <c r="F852" s="62"/>
    </row>
    <row r="853" spans="1:6" ht="27.6" x14ac:dyDescent="0.25">
      <c r="A853" s="42">
        <v>1201007074</v>
      </c>
      <c r="B853" s="40" t="s">
        <v>18731</v>
      </c>
      <c r="C853" s="33" t="s">
        <v>16</v>
      </c>
      <c r="D853" s="66">
        <v>27.83</v>
      </c>
      <c r="E853" s="61"/>
      <c r="F853" s="62"/>
    </row>
    <row r="854" spans="1:6" ht="27.6" x14ac:dyDescent="0.25">
      <c r="A854" s="42">
        <v>1201007106</v>
      </c>
      <c r="B854" s="40" t="s">
        <v>14587</v>
      </c>
      <c r="C854" s="33" t="s">
        <v>14</v>
      </c>
      <c r="D854" s="66">
        <v>11.06</v>
      </c>
      <c r="E854" s="61"/>
      <c r="F854" s="62"/>
    </row>
    <row r="855" spans="1:6" ht="27.6" x14ac:dyDescent="0.25">
      <c r="A855" s="42">
        <v>1201007108</v>
      </c>
      <c r="B855" s="40" t="s">
        <v>14588</v>
      </c>
      <c r="C855" s="33" t="s">
        <v>14</v>
      </c>
      <c r="D855" s="66">
        <v>10.58</v>
      </c>
      <c r="E855" s="61"/>
      <c r="F855" s="62"/>
    </row>
    <row r="856" spans="1:6" ht="27.6" x14ac:dyDescent="0.25">
      <c r="A856" s="42">
        <v>1201007110</v>
      </c>
      <c r="B856" s="40" t="s">
        <v>14589</v>
      </c>
      <c r="C856" s="33" t="s">
        <v>14</v>
      </c>
      <c r="D856" s="66">
        <v>10.73</v>
      </c>
      <c r="E856" s="61"/>
      <c r="F856" s="62"/>
    </row>
    <row r="857" spans="1:6" ht="27.6" x14ac:dyDescent="0.25">
      <c r="A857" s="42">
        <v>1201007111</v>
      </c>
      <c r="B857" s="40" t="s">
        <v>14590</v>
      </c>
      <c r="C857" s="33" t="s">
        <v>14</v>
      </c>
      <c r="D857" s="66">
        <v>16.739999999999998</v>
      </c>
      <c r="E857" s="61"/>
      <c r="F857" s="62"/>
    </row>
    <row r="858" spans="1:6" ht="27.6" x14ac:dyDescent="0.25">
      <c r="A858" s="42">
        <v>1201007112</v>
      </c>
      <c r="B858" s="40" t="s">
        <v>14591</v>
      </c>
      <c r="C858" s="33" t="s">
        <v>14</v>
      </c>
      <c r="D858" s="66">
        <v>31.73</v>
      </c>
      <c r="E858" s="61"/>
      <c r="F858" s="62"/>
    </row>
    <row r="859" spans="1:6" ht="27.6" x14ac:dyDescent="0.25">
      <c r="A859" s="42">
        <v>1201007113</v>
      </c>
      <c r="B859" s="40" t="s">
        <v>14592</v>
      </c>
      <c r="C859" s="33" t="s">
        <v>14</v>
      </c>
      <c r="D859" s="66">
        <v>32.090000000000003</v>
      </c>
      <c r="E859" s="61"/>
      <c r="F859" s="62"/>
    </row>
    <row r="860" spans="1:6" ht="27.6" x14ac:dyDescent="0.25">
      <c r="A860" s="42">
        <v>1201007114</v>
      </c>
      <c r="B860" s="40" t="s">
        <v>14593</v>
      </c>
      <c r="C860" s="33" t="s">
        <v>14</v>
      </c>
      <c r="D860" s="66">
        <v>59.75</v>
      </c>
      <c r="E860" s="61"/>
      <c r="F860" s="62"/>
    </row>
    <row r="861" spans="1:6" ht="27.6" x14ac:dyDescent="0.25">
      <c r="A861" s="42">
        <v>1201007115</v>
      </c>
      <c r="B861" s="40" t="s">
        <v>14594</v>
      </c>
      <c r="C861" s="33" t="s">
        <v>14</v>
      </c>
      <c r="D861" s="66">
        <v>70.739999999999995</v>
      </c>
      <c r="E861" s="61"/>
      <c r="F861" s="62"/>
    </row>
    <row r="862" spans="1:6" ht="27.6" x14ac:dyDescent="0.25">
      <c r="A862" s="42">
        <v>1201007116</v>
      </c>
      <c r="B862" s="40" t="s">
        <v>14595</v>
      </c>
      <c r="C862" s="33" t="s">
        <v>14</v>
      </c>
      <c r="D862" s="66">
        <v>91.39</v>
      </c>
      <c r="E862" s="61"/>
      <c r="F862" s="62"/>
    </row>
    <row r="863" spans="1:6" ht="27.6" x14ac:dyDescent="0.25">
      <c r="A863" s="42">
        <v>1201007121</v>
      </c>
      <c r="B863" s="40" t="s">
        <v>14596</v>
      </c>
      <c r="C863" s="33" t="s">
        <v>14</v>
      </c>
      <c r="D863" s="66">
        <v>1480.88</v>
      </c>
      <c r="E863" s="61"/>
      <c r="F863" s="62"/>
    </row>
    <row r="864" spans="1:6" x14ac:dyDescent="0.25">
      <c r="A864" s="42">
        <v>1201007123</v>
      </c>
      <c r="B864" s="40" t="s">
        <v>14597</v>
      </c>
      <c r="C864" s="33" t="s">
        <v>14</v>
      </c>
      <c r="D864" s="66">
        <v>1480.88</v>
      </c>
      <c r="E864" s="61"/>
      <c r="F864" s="62"/>
    </row>
    <row r="865" spans="1:6" x14ac:dyDescent="0.25">
      <c r="A865" s="42">
        <v>1201007126</v>
      </c>
      <c r="B865" s="40" t="s">
        <v>14598</v>
      </c>
      <c r="C865" s="33" t="s">
        <v>14</v>
      </c>
      <c r="D865" s="66">
        <v>1517.99</v>
      </c>
      <c r="E865" s="61"/>
      <c r="F865" s="62"/>
    </row>
    <row r="866" spans="1:6" x14ac:dyDescent="0.25">
      <c r="A866" s="42">
        <v>1201007129</v>
      </c>
      <c r="B866" s="40" t="s">
        <v>14599</v>
      </c>
      <c r="C866" s="33" t="s">
        <v>14</v>
      </c>
      <c r="D866" s="66">
        <v>1517.99</v>
      </c>
      <c r="E866" s="61"/>
      <c r="F866" s="62"/>
    </row>
    <row r="867" spans="1:6" x14ac:dyDescent="0.25">
      <c r="A867" s="42">
        <v>1201007131</v>
      </c>
      <c r="B867" s="40" t="s">
        <v>14600</v>
      </c>
      <c r="C867" s="33" t="s">
        <v>14</v>
      </c>
      <c r="D867" s="66">
        <v>1464.23</v>
      </c>
      <c r="E867" s="61"/>
      <c r="F867" s="62"/>
    </row>
    <row r="868" spans="1:6" x14ac:dyDescent="0.25">
      <c r="A868" s="42">
        <v>1201007134</v>
      </c>
      <c r="B868" s="40" t="s">
        <v>14601</v>
      </c>
      <c r="C868" s="33" t="s">
        <v>14</v>
      </c>
      <c r="D868" s="66">
        <v>1596.59</v>
      </c>
      <c r="E868" s="61"/>
      <c r="F868" s="62"/>
    </row>
    <row r="869" spans="1:6" x14ac:dyDescent="0.25">
      <c r="A869" s="42">
        <v>1201007136</v>
      </c>
      <c r="B869" s="40" t="s">
        <v>14602</v>
      </c>
      <c r="C869" s="33" t="s">
        <v>14</v>
      </c>
      <c r="D869" s="66">
        <v>1867.02</v>
      </c>
      <c r="E869" s="61"/>
      <c r="F869" s="62"/>
    </row>
    <row r="870" spans="1:6" x14ac:dyDescent="0.25">
      <c r="A870" s="42">
        <v>1201007138</v>
      </c>
      <c r="B870" s="40" t="s">
        <v>14603</v>
      </c>
      <c r="C870" s="33" t="s">
        <v>14</v>
      </c>
      <c r="D870" s="66">
        <v>1957.58</v>
      </c>
      <c r="E870" s="61"/>
      <c r="F870" s="62"/>
    </row>
    <row r="871" spans="1:6" ht="27.6" x14ac:dyDescent="0.25">
      <c r="A871" s="42">
        <v>1201007140</v>
      </c>
      <c r="B871" s="40" t="s">
        <v>14604</v>
      </c>
      <c r="C871" s="33" t="s">
        <v>14</v>
      </c>
      <c r="D871" s="66">
        <v>10.14</v>
      </c>
      <c r="E871" s="61"/>
      <c r="F871" s="62"/>
    </row>
    <row r="872" spans="1:6" x14ac:dyDescent="0.25">
      <c r="A872" s="42">
        <v>1201007142</v>
      </c>
      <c r="B872" s="40" t="s">
        <v>14605</v>
      </c>
      <c r="C872" s="33" t="s">
        <v>14</v>
      </c>
      <c r="D872" s="66">
        <v>101.42</v>
      </c>
      <c r="E872" s="61"/>
      <c r="F872" s="62"/>
    </row>
    <row r="873" spans="1:6" x14ac:dyDescent="0.25">
      <c r="A873" s="42">
        <v>1201007144</v>
      </c>
      <c r="B873" s="40" t="s">
        <v>14606</v>
      </c>
      <c r="C873" s="33" t="s">
        <v>14</v>
      </c>
      <c r="D873" s="66">
        <v>126.77</v>
      </c>
      <c r="E873" s="61"/>
      <c r="F873" s="62"/>
    </row>
    <row r="874" spans="1:6" x14ac:dyDescent="0.25">
      <c r="A874" s="42">
        <v>1201007146</v>
      </c>
      <c r="B874" s="40" t="s">
        <v>14607</v>
      </c>
      <c r="C874" s="33" t="s">
        <v>14</v>
      </c>
      <c r="D874" s="66">
        <v>202.84</v>
      </c>
      <c r="E874" s="61"/>
      <c r="F874" s="62"/>
    </row>
    <row r="875" spans="1:6" x14ac:dyDescent="0.25">
      <c r="A875" s="42">
        <v>1201007148</v>
      </c>
      <c r="B875" s="40" t="s">
        <v>14608</v>
      </c>
      <c r="C875" s="33" t="s">
        <v>14</v>
      </c>
      <c r="D875" s="66">
        <v>10.14</v>
      </c>
      <c r="E875" s="61"/>
      <c r="F875" s="62"/>
    </row>
    <row r="876" spans="1:6" x14ac:dyDescent="0.25">
      <c r="A876" s="42">
        <v>1201007150</v>
      </c>
      <c r="B876" s="40" t="s">
        <v>14609</v>
      </c>
      <c r="C876" s="33" t="s">
        <v>14</v>
      </c>
      <c r="D876" s="66">
        <v>10.14</v>
      </c>
      <c r="E876" s="61"/>
      <c r="F876" s="62"/>
    </row>
    <row r="877" spans="1:6" x14ac:dyDescent="0.25">
      <c r="A877" s="42">
        <v>1201007152</v>
      </c>
      <c r="B877" s="40" t="s">
        <v>14610</v>
      </c>
      <c r="C877" s="33" t="s">
        <v>14</v>
      </c>
      <c r="D877" s="66">
        <v>10.14</v>
      </c>
      <c r="E877" s="61"/>
      <c r="F877" s="62"/>
    </row>
    <row r="878" spans="1:6" x14ac:dyDescent="0.25">
      <c r="A878" s="42">
        <v>1201007154</v>
      </c>
      <c r="B878" s="40" t="s">
        <v>14611</v>
      </c>
      <c r="C878" s="33" t="s">
        <v>14</v>
      </c>
      <c r="D878" s="66">
        <v>60.85</v>
      </c>
      <c r="E878" s="61"/>
      <c r="F878" s="62"/>
    </row>
    <row r="879" spans="1:6" x14ac:dyDescent="0.25">
      <c r="A879" s="42">
        <v>1201007156</v>
      </c>
      <c r="B879" s="40" t="s">
        <v>14612</v>
      </c>
      <c r="C879" s="33" t="s">
        <v>16</v>
      </c>
      <c r="D879" s="66">
        <v>6.07</v>
      </c>
      <c r="E879" s="61"/>
      <c r="F879" s="62"/>
    </row>
    <row r="880" spans="1:6" x14ac:dyDescent="0.25">
      <c r="A880" s="42">
        <v>1201007158</v>
      </c>
      <c r="B880" s="40" t="s">
        <v>14613</v>
      </c>
      <c r="C880" s="33" t="s">
        <v>16</v>
      </c>
      <c r="D880" s="66">
        <v>7.59</v>
      </c>
      <c r="E880" s="61"/>
      <c r="F880" s="62"/>
    </row>
    <row r="881" spans="1:6" x14ac:dyDescent="0.25">
      <c r="A881" s="42">
        <v>1201007160</v>
      </c>
      <c r="B881" s="40" t="s">
        <v>14614</v>
      </c>
      <c r="C881" s="33" t="s">
        <v>16</v>
      </c>
      <c r="D881" s="66">
        <v>12.67</v>
      </c>
      <c r="E881" s="61"/>
      <c r="F881" s="62"/>
    </row>
    <row r="882" spans="1:6" x14ac:dyDescent="0.25">
      <c r="A882" s="42">
        <v>1201007162</v>
      </c>
      <c r="B882" s="40" t="s">
        <v>14615</v>
      </c>
      <c r="C882" s="33" t="s">
        <v>14</v>
      </c>
      <c r="D882" s="66">
        <v>2.5299999999999998</v>
      </c>
      <c r="E882" s="61"/>
      <c r="F882" s="62"/>
    </row>
    <row r="883" spans="1:6" x14ac:dyDescent="0.25">
      <c r="A883" s="33"/>
      <c r="B883" s="40"/>
      <c r="C883" s="33"/>
      <c r="D883" s="66"/>
      <c r="E883" s="61"/>
      <c r="F883" s="62"/>
    </row>
    <row r="884" spans="1:6" x14ac:dyDescent="0.25">
      <c r="A884" s="33"/>
      <c r="B884" s="40" t="s">
        <v>14616</v>
      </c>
      <c r="C884" s="33"/>
      <c r="D884" s="66"/>
      <c r="E884" s="61"/>
      <c r="F884" s="62"/>
    </row>
    <row r="885" spans="1:6" ht="55.2" x14ac:dyDescent="0.25">
      <c r="A885" s="42">
        <v>1201008008</v>
      </c>
      <c r="B885" s="40" t="s">
        <v>14617</v>
      </c>
      <c r="C885" s="33" t="s">
        <v>14</v>
      </c>
      <c r="D885" s="66">
        <v>36772.49</v>
      </c>
      <c r="E885" s="61"/>
      <c r="F885" s="62"/>
    </row>
    <row r="886" spans="1:6" ht="55.2" x14ac:dyDescent="0.25">
      <c r="A886" s="42">
        <v>1201008010</v>
      </c>
      <c r="B886" s="40" t="s">
        <v>14618</v>
      </c>
      <c r="C886" s="33" t="s">
        <v>14</v>
      </c>
      <c r="D886" s="66">
        <v>41502.74</v>
      </c>
      <c r="E886" s="61"/>
      <c r="F886" s="62"/>
    </row>
    <row r="887" spans="1:6" ht="55.2" x14ac:dyDescent="0.25">
      <c r="A887" s="42">
        <v>1201008012</v>
      </c>
      <c r="B887" s="40" t="s">
        <v>14619</v>
      </c>
      <c r="C887" s="33" t="s">
        <v>14</v>
      </c>
      <c r="D887" s="66">
        <v>49111.64</v>
      </c>
      <c r="E887" s="61"/>
      <c r="F887" s="62"/>
    </row>
    <row r="888" spans="1:6" ht="55.2" x14ac:dyDescent="0.25">
      <c r="A888" s="42">
        <v>1201008014</v>
      </c>
      <c r="B888" s="40" t="s">
        <v>14620</v>
      </c>
      <c r="C888" s="33" t="s">
        <v>14</v>
      </c>
      <c r="D888" s="66">
        <v>61099.97</v>
      </c>
      <c r="E888" s="61"/>
      <c r="F888" s="62"/>
    </row>
    <row r="889" spans="1:6" ht="55.2" x14ac:dyDescent="0.25">
      <c r="A889" s="42">
        <v>1201008030</v>
      </c>
      <c r="B889" s="40" t="s">
        <v>14621</v>
      </c>
      <c r="C889" s="33" t="s">
        <v>14</v>
      </c>
      <c r="D889" s="66">
        <v>78474.58</v>
      </c>
      <c r="E889" s="61"/>
      <c r="F889" s="62"/>
    </row>
    <row r="890" spans="1:6" ht="55.2" x14ac:dyDescent="0.25">
      <c r="A890" s="42">
        <v>1201008032</v>
      </c>
      <c r="B890" s="40" t="s">
        <v>14622</v>
      </c>
      <c r="C890" s="33" t="s">
        <v>14</v>
      </c>
      <c r="D890" s="66">
        <v>103027.21</v>
      </c>
      <c r="E890" s="61"/>
      <c r="F890" s="62"/>
    </row>
    <row r="891" spans="1:6" ht="55.2" x14ac:dyDescent="0.25">
      <c r="A891" s="42">
        <v>1201008033</v>
      </c>
      <c r="B891" s="40" t="s">
        <v>14623</v>
      </c>
      <c r="C891" s="33" t="s">
        <v>14</v>
      </c>
      <c r="D891" s="66">
        <v>118129.4</v>
      </c>
      <c r="E891" s="61"/>
      <c r="F891" s="62"/>
    </row>
    <row r="892" spans="1:6" x14ac:dyDescent="0.25">
      <c r="A892" s="42">
        <v>1201008034</v>
      </c>
      <c r="B892" s="40" t="s">
        <v>14624</v>
      </c>
      <c r="C892" s="33" t="s">
        <v>14</v>
      </c>
      <c r="D892" s="66">
        <v>11716.66</v>
      </c>
      <c r="E892" s="61"/>
      <c r="F892" s="62"/>
    </row>
    <row r="893" spans="1:6" ht="41.4" x14ac:dyDescent="0.25">
      <c r="A893" s="42">
        <v>1201008046</v>
      </c>
      <c r="B893" s="40" t="s">
        <v>14625</v>
      </c>
      <c r="C893" s="33" t="s">
        <v>14</v>
      </c>
      <c r="D893" s="66">
        <v>1969.63</v>
      </c>
      <c r="E893" s="61"/>
      <c r="F893" s="62"/>
    </row>
    <row r="894" spans="1:6" ht="41.4" x14ac:dyDescent="0.25">
      <c r="A894" s="42">
        <v>1201008050</v>
      </c>
      <c r="B894" s="40" t="s">
        <v>14626</v>
      </c>
      <c r="C894" s="33" t="s">
        <v>14</v>
      </c>
      <c r="D894" s="66">
        <v>2749.29</v>
      </c>
      <c r="E894" s="61"/>
      <c r="F894" s="62"/>
    </row>
    <row r="895" spans="1:6" ht="41.4" x14ac:dyDescent="0.25">
      <c r="A895" s="42">
        <v>1201008062</v>
      </c>
      <c r="B895" s="40" t="s">
        <v>14627</v>
      </c>
      <c r="C895" s="33" t="s">
        <v>14</v>
      </c>
      <c r="D895" s="66">
        <v>2843.05</v>
      </c>
      <c r="E895" s="61"/>
      <c r="F895" s="62"/>
    </row>
    <row r="896" spans="1:6" ht="41.4" x14ac:dyDescent="0.25">
      <c r="A896" s="42">
        <v>1201008104</v>
      </c>
      <c r="B896" s="40" t="s">
        <v>14628</v>
      </c>
      <c r="C896" s="33" t="s">
        <v>14</v>
      </c>
      <c r="D896" s="66">
        <v>1508.43</v>
      </c>
      <c r="E896" s="61"/>
      <c r="F896" s="62"/>
    </row>
    <row r="897" spans="1:6" ht="41.4" x14ac:dyDescent="0.25">
      <c r="A897" s="42">
        <v>1201008107</v>
      </c>
      <c r="B897" s="40" t="s">
        <v>14629</v>
      </c>
      <c r="C897" s="33" t="s">
        <v>14</v>
      </c>
      <c r="D897" s="66">
        <v>2448.63</v>
      </c>
      <c r="E897" s="61"/>
      <c r="F897" s="62"/>
    </row>
    <row r="898" spans="1:6" ht="41.4" x14ac:dyDescent="0.25">
      <c r="A898" s="42">
        <v>1201008109</v>
      </c>
      <c r="B898" s="40" t="s">
        <v>14630</v>
      </c>
      <c r="C898" s="33" t="s">
        <v>14</v>
      </c>
      <c r="D898" s="66">
        <v>2520.44</v>
      </c>
      <c r="E898" s="61"/>
      <c r="F898" s="62"/>
    </row>
    <row r="899" spans="1:6" ht="41.4" x14ac:dyDescent="0.25">
      <c r="A899" s="42">
        <v>1201008111</v>
      </c>
      <c r="B899" s="40" t="s">
        <v>14631</v>
      </c>
      <c r="C899" s="33" t="s">
        <v>14</v>
      </c>
      <c r="D899" s="66">
        <v>3179.2</v>
      </c>
      <c r="E899" s="61"/>
      <c r="F899" s="62"/>
    </row>
    <row r="900" spans="1:6" ht="27.6" x14ac:dyDescent="0.25">
      <c r="A900" s="42">
        <v>1201008113</v>
      </c>
      <c r="B900" s="40" t="s">
        <v>14632</v>
      </c>
      <c r="C900" s="33" t="s">
        <v>14</v>
      </c>
      <c r="D900" s="66">
        <v>184027.86</v>
      </c>
      <c r="E900" s="61"/>
      <c r="F900" s="62"/>
    </row>
    <row r="901" spans="1:6" ht="27.6" x14ac:dyDescent="0.25">
      <c r="A901" s="42">
        <v>1201008114</v>
      </c>
      <c r="B901" s="40" t="s">
        <v>14633</v>
      </c>
      <c r="C901" s="33" t="s">
        <v>14</v>
      </c>
      <c r="D901" s="66">
        <v>13079.35</v>
      </c>
      <c r="E901" s="61"/>
      <c r="F901" s="62"/>
    </row>
    <row r="902" spans="1:6" ht="41.4" x14ac:dyDescent="0.25">
      <c r="A902" s="42">
        <v>1201008116</v>
      </c>
      <c r="B902" s="40" t="s">
        <v>14634</v>
      </c>
      <c r="C902" s="33" t="s">
        <v>14</v>
      </c>
      <c r="D902" s="66">
        <v>16398.509999999998</v>
      </c>
      <c r="E902" s="61"/>
      <c r="F902" s="62"/>
    </row>
    <row r="903" spans="1:6" ht="41.4" x14ac:dyDescent="0.25">
      <c r="A903" s="42">
        <v>1201008118</v>
      </c>
      <c r="B903" s="40" t="s">
        <v>14635</v>
      </c>
      <c r="C903" s="33" t="s">
        <v>14</v>
      </c>
      <c r="D903" s="66">
        <v>18272.990000000002</v>
      </c>
      <c r="E903" s="61"/>
      <c r="F903" s="62"/>
    </row>
    <row r="904" spans="1:6" ht="41.4" x14ac:dyDescent="0.25">
      <c r="A904" s="42">
        <v>1201008119</v>
      </c>
      <c r="B904" s="40" t="s">
        <v>14636</v>
      </c>
      <c r="C904" s="33" t="s">
        <v>14</v>
      </c>
      <c r="D904" s="66">
        <v>59266.73</v>
      </c>
      <c r="E904" s="61"/>
      <c r="F904" s="62"/>
    </row>
    <row r="905" spans="1:6" ht="41.4" x14ac:dyDescent="0.25">
      <c r="A905" s="42">
        <v>1201008120</v>
      </c>
      <c r="B905" s="40" t="s">
        <v>14637</v>
      </c>
      <c r="C905" s="33" t="s">
        <v>14</v>
      </c>
      <c r="D905" s="66">
        <v>23507.29</v>
      </c>
      <c r="E905" s="61"/>
      <c r="F905" s="62"/>
    </row>
    <row r="906" spans="1:6" ht="41.4" x14ac:dyDescent="0.25">
      <c r="A906" s="42">
        <v>1201008122</v>
      </c>
      <c r="B906" s="40" t="s">
        <v>14638</v>
      </c>
      <c r="C906" s="33" t="s">
        <v>14</v>
      </c>
      <c r="D906" s="66">
        <v>28946.36</v>
      </c>
      <c r="E906" s="61"/>
      <c r="F906" s="62"/>
    </row>
    <row r="907" spans="1:6" ht="41.4" x14ac:dyDescent="0.25">
      <c r="A907" s="42">
        <v>1201008123</v>
      </c>
      <c r="B907" s="40" t="s">
        <v>14639</v>
      </c>
      <c r="C907" s="33" t="s">
        <v>14</v>
      </c>
      <c r="D907" s="66">
        <v>36379.800000000003</v>
      </c>
      <c r="E907" s="61"/>
      <c r="F907" s="62"/>
    </row>
    <row r="908" spans="1:6" ht="41.4" x14ac:dyDescent="0.25">
      <c r="A908" s="42">
        <v>1201008124</v>
      </c>
      <c r="B908" s="40" t="s">
        <v>14640</v>
      </c>
      <c r="C908" s="33" t="s">
        <v>14</v>
      </c>
      <c r="D908" s="66">
        <v>50860.6</v>
      </c>
      <c r="E908" s="61"/>
      <c r="F908" s="62"/>
    </row>
    <row r="909" spans="1:6" ht="27.6" x14ac:dyDescent="0.25">
      <c r="A909" s="42">
        <v>1201008125</v>
      </c>
      <c r="B909" s="40" t="s">
        <v>14641</v>
      </c>
      <c r="C909" s="33" t="s">
        <v>14</v>
      </c>
      <c r="D909" s="66">
        <v>131490.13</v>
      </c>
      <c r="E909" s="61"/>
      <c r="F909" s="62"/>
    </row>
    <row r="910" spans="1:6" x14ac:dyDescent="0.25">
      <c r="A910" s="42">
        <v>1201008126</v>
      </c>
      <c r="B910" s="40" t="s">
        <v>14642</v>
      </c>
      <c r="C910" s="33" t="s">
        <v>14</v>
      </c>
      <c r="D910" s="66">
        <v>240.68</v>
      </c>
      <c r="E910" s="61"/>
      <c r="F910" s="62"/>
    </row>
    <row r="911" spans="1:6" x14ac:dyDescent="0.25">
      <c r="A911" s="42">
        <v>1201008127</v>
      </c>
      <c r="B911" s="40" t="s">
        <v>14643</v>
      </c>
      <c r="C911" s="33" t="s">
        <v>14</v>
      </c>
      <c r="D911" s="66">
        <v>182.64</v>
      </c>
      <c r="E911" s="61"/>
      <c r="F911" s="62"/>
    </row>
    <row r="912" spans="1:6" x14ac:dyDescent="0.25">
      <c r="A912" s="42">
        <v>1201008128</v>
      </c>
      <c r="B912" s="40" t="s">
        <v>13852</v>
      </c>
      <c r="C912" s="33" t="s">
        <v>14</v>
      </c>
      <c r="D912" s="66">
        <v>48.9</v>
      </c>
      <c r="E912" s="61"/>
      <c r="F912" s="62"/>
    </row>
    <row r="913" spans="1:6" x14ac:dyDescent="0.25">
      <c r="A913" s="42">
        <v>1201008129</v>
      </c>
      <c r="B913" s="40" t="s">
        <v>14644</v>
      </c>
      <c r="C913" s="33" t="s">
        <v>14</v>
      </c>
      <c r="D913" s="66">
        <v>151.81</v>
      </c>
      <c r="E913" s="61"/>
      <c r="F913" s="62"/>
    </row>
    <row r="914" spans="1:6" ht="27.6" x14ac:dyDescent="0.25">
      <c r="A914" s="42">
        <v>1201008130</v>
      </c>
      <c r="B914" s="40" t="s">
        <v>14645</v>
      </c>
      <c r="C914" s="33" t="s">
        <v>14</v>
      </c>
      <c r="D914" s="66">
        <v>81.27</v>
      </c>
      <c r="E914" s="61"/>
      <c r="F914" s="62"/>
    </row>
    <row r="915" spans="1:6" ht="27.6" x14ac:dyDescent="0.25">
      <c r="A915" s="42">
        <v>1201008131</v>
      </c>
      <c r="B915" s="40" t="s">
        <v>14646</v>
      </c>
      <c r="C915" s="33" t="s">
        <v>14</v>
      </c>
      <c r="D915" s="66">
        <v>180.04</v>
      </c>
      <c r="E915" s="61"/>
      <c r="F915" s="62"/>
    </row>
    <row r="916" spans="1:6" x14ac:dyDescent="0.25">
      <c r="A916" s="42">
        <v>1201008133</v>
      </c>
      <c r="B916" s="40" t="s">
        <v>13848</v>
      </c>
      <c r="C916" s="33" t="s">
        <v>14</v>
      </c>
      <c r="D916" s="66">
        <v>94.42</v>
      </c>
      <c r="E916" s="61"/>
      <c r="F916" s="62"/>
    </row>
    <row r="917" spans="1:6" x14ac:dyDescent="0.25">
      <c r="A917" s="42">
        <v>1201008134</v>
      </c>
      <c r="B917" s="40" t="s">
        <v>11190</v>
      </c>
      <c r="C917" s="33" t="s">
        <v>14</v>
      </c>
      <c r="D917" s="66">
        <v>24.44</v>
      </c>
      <c r="E917" s="61"/>
      <c r="F917" s="62"/>
    </row>
    <row r="918" spans="1:6" x14ac:dyDescent="0.25">
      <c r="A918" s="42">
        <v>1201008135</v>
      </c>
      <c r="B918" s="40" t="s">
        <v>14647</v>
      </c>
      <c r="C918" s="33" t="s">
        <v>14</v>
      </c>
      <c r="D918" s="66">
        <v>251.17</v>
      </c>
      <c r="E918" s="61"/>
      <c r="F918" s="62"/>
    </row>
    <row r="919" spans="1:6" x14ac:dyDescent="0.25">
      <c r="A919" s="42">
        <v>1201008136</v>
      </c>
      <c r="B919" s="40" t="s">
        <v>13851</v>
      </c>
      <c r="C919" s="33" t="s">
        <v>14</v>
      </c>
      <c r="D919" s="66">
        <v>20.47</v>
      </c>
      <c r="E919" s="61"/>
      <c r="F919" s="62"/>
    </row>
    <row r="920" spans="1:6" ht="27.6" x14ac:dyDescent="0.25">
      <c r="A920" s="42">
        <v>1201008140</v>
      </c>
      <c r="B920" s="40" t="s">
        <v>14648</v>
      </c>
      <c r="C920" s="33" t="s">
        <v>14</v>
      </c>
      <c r="D920" s="66">
        <v>231.79</v>
      </c>
      <c r="E920" s="61"/>
      <c r="F920" s="62"/>
    </row>
    <row r="921" spans="1:6" x14ac:dyDescent="0.25">
      <c r="A921" s="42">
        <v>1201008141</v>
      </c>
      <c r="B921" s="40" t="s">
        <v>14649</v>
      </c>
      <c r="C921" s="33" t="s">
        <v>14</v>
      </c>
      <c r="D921" s="66">
        <v>246.23</v>
      </c>
      <c r="E921" s="61"/>
      <c r="F921" s="62"/>
    </row>
    <row r="922" spans="1:6" x14ac:dyDescent="0.25">
      <c r="A922" s="42">
        <v>1201008142</v>
      </c>
      <c r="B922" s="40" t="s">
        <v>14650</v>
      </c>
      <c r="C922" s="33" t="s">
        <v>14</v>
      </c>
      <c r="D922" s="66">
        <v>544.37</v>
      </c>
      <c r="E922" s="61"/>
      <c r="F922" s="62"/>
    </row>
    <row r="923" spans="1:6" x14ac:dyDescent="0.25">
      <c r="A923" s="42">
        <v>1201008143</v>
      </c>
      <c r="B923" s="40" t="s">
        <v>13850</v>
      </c>
      <c r="C923" s="33" t="s">
        <v>14</v>
      </c>
      <c r="D923" s="66">
        <v>14.75</v>
      </c>
      <c r="E923" s="61"/>
      <c r="F923" s="62"/>
    </row>
    <row r="924" spans="1:6" ht="27.6" x14ac:dyDescent="0.25">
      <c r="A924" s="42">
        <v>1201008144</v>
      </c>
      <c r="B924" s="40" t="s">
        <v>14651</v>
      </c>
      <c r="C924" s="33" t="s">
        <v>14</v>
      </c>
      <c r="D924" s="66">
        <v>293.42</v>
      </c>
      <c r="E924" s="61"/>
      <c r="F924" s="62"/>
    </row>
    <row r="925" spans="1:6" x14ac:dyDescent="0.25">
      <c r="A925" s="42">
        <v>1201008145</v>
      </c>
      <c r="B925" s="40" t="s">
        <v>13849</v>
      </c>
      <c r="C925" s="33" t="s">
        <v>14</v>
      </c>
      <c r="D925" s="66">
        <v>13.15</v>
      </c>
      <c r="E925" s="61"/>
      <c r="F925" s="62"/>
    </row>
    <row r="926" spans="1:6" x14ac:dyDescent="0.25">
      <c r="A926" s="42">
        <v>1201008146</v>
      </c>
      <c r="B926" s="40" t="s">
        <v>14652</v>
      </c>
      <c r="C926" s="33" t="s">
        <v>16</v>
      </c>
      <c r="D926" s="66">
        <v>4.84</v>
      </c>
      <c r="E926" s="61"/>
      <c r="F926" s="62"/>
    </row>
    <row r="927" spans="1:6" x14ac:dyDescent="0.25">
      <c r="A927" s="42">
        <v>1201008149</v>
      </c>
      <c r="B927" s="40" t="s">
        <v>14653</v>
      </c>
      <c r="C927" s="33" t="s">
        <v>14</v>
      </c>
      <c r="D927" s="66">
        <v>22.92</v>
      </c>
      <c r="E927" s="61"/>
      <c r="F927" s="62"/>
    </row>
    <row r="928" spans="1:6" ht="27.6" x14ac:dyDescent="0.25">
      <c r="A928" s="42">
        <v>1201008150</v>
      </c>
      <c r="B928" s="40" t="s">
        <v>18732</v>
      </c>
      <c r="C928" s="33" t="s">
        <v>14</v>
      </c>
      <c r="D928" s="66">
        <v>9.5</v>
      </c>
      <c r="E928" s="61"/>
      <c r="F928" s="62"/>
    </row>
    <row r="929" spans="1:6" x14ac:dyDescent="0.25">
      <c r="A929" s="42">
        <v>1201008151</v>
      </c>
      <c r="B929" s="40" t="s">
        <v>14654</v>
      </c>
      <c r="C929" s="33" t="s">
        <v>14</v>
      </c>
      <c r="D929" s="66">
        <v>22.92</v>
      </c>
      <c r="E929" s="61"/>
      <c r="F929" s="62"/>
    </row>
    <row r="930" spans="1:6" x14ac:dyDescent="0.25">
      <c r="A930" s="42">
        <v>1201008152</v>
      </c>
      <c r="B930" s="40" t="s">
        <v>14655</v>
      </c>
      <c r="C930" s="33" t="s">
        <v>14</v>
      </c>
      <c r="D930" s="66">
        <v>15.12</v>
      </c>
      <c r="E930" s="61"/>
      <c r="F930" s="62"/>
    </row>
    <row r="931" spans="1:6" x14ac:dyDescent="0.25">
      <c r="A931" s="42">
        <v>1201008153</v>
      </c>
      <c r="B931" s="40" t="s">
        <v>14656</v>
      </c>
      <c r="C931" s="33" t="s">
        <v>14</v>
      </c>
      <c r="D931" s="66">
        <v>10.31</v>
      </c>
      <c r="E931" s="61"/>
      <c r="F931" s="62"/>
    </row>
    <row r="932" spans="1:6" x14ac:dyDescent="0.25">
      <c r="A932" s="42">
        <v>1201008154</v>
      </c>
      <c r="B932" s="40" t="s">
        <v>14657</v>
      </c>
      <c r="C932" s="33" t="s">
        <v>14</v>
      </c>
      <c r="D932" s="66">
        <v>14.29</v>
      </c>
      <c r="E932" s="61"/>
      <c r="F932" s="62"/>
    </row>
    <row r="933" spans="1:6" x14ac:dyDescent="0.25">
      <c r="A933" s="42">
        <v>1201008156</v>
      </c>
      <c r="B933" s="40" t="s">
        <v>14658</v>
      </c>
      <c r="C933" s="33" t="s">
        <v>14</v>
      </c>
      <c r="D933" s="66">
        <v>12.58</v>
      </c>
      <c r="E933" s="61"/>
      <c r="F933" s="62"/>
    </row>
    <row r="934" spans="1:6" x14ac:dyDescent="0.25">
      <c r="A934" s="42">
        <v>1201008157</v>
      </c>
      <c r="B934" s="40" t="s">
        <v>14659</v>
      </c>
      <c r="C934" s="33" t="s">
        <v>14</v>
      </c>
      <c r="D934" s="66">
        <v>10.98</v>
      </c>
      <c r="E934" s="61"/>
      <c r="F934" s="62"/>
    </row>
    <row r="935" spans="1:6" x14ac:dyDescent="0.25">
      <c r="A935" s="42">
        <v>1201008158</v>
      </c>
      <c r="B935" s="40" t="s">
        <v>14660</v>
      </c>
      <c r="C935" s="33" t="s">
        <v>14</v>
      </c>
      <c r="D935" s="66">
        <v>10.15</v>
      </c>
      <c r="E935" s="61"/>
      <c r="F935" s="62"/>
    </row>
    <row r="936" spans="1:6" x14ac:dyDescent="0.25">
      <c r="A936" s="42">
        <v>1201008160</v>
      </c>
      <c r="B936" s="40" t="s">
        <v>14661</v>
      </c>
      <c r="C936" s="33" t="s">
        <v>14</v>
      </c>
      <c r="D936" s="66">
        <v>13.18</v>
      </c>
      <c r="E936" s="61"/>
      <c r="F936" s="62"/>
    </row>
    <row r="937" spans="1:6" x14ac:dyDescent="0.25">
      <c r="A937" s="42">
        <v>1201008164</v>
      </c>
      <c r="B937" s="40" t="s">
        <v>18733</v>
      </c>
      <c r="C937" s="33" t="s">
        <v>16</v>
      </c>
      <c r="D937" s="66">
        <v>21.02</v>
      </c>
      <c r="E937" s="61"/>
      <c r="F937" s="62"/>
    </row>
    <row r="938" spans="1:6" x14ac:dyDescent="0.25">
      <c r="A938" s="42">
        <v>1201008168</v>
      </c>
      <c r="B938" s="40" t="s">
        <v>14663</v>
      </c>
      <c r="C938" s="33" t="s">
        <v>14</v>
      </c>
      <c r="D938" s="66">
        <v>15.85</v>
      </c>
      <c r="E938" s="61"/>
      <c r="F938" s="62"/>
    </row>
    <row r="939" spans="1:6" x14ac:dyDescent="0.25">
      <c r="A939" s="42">
        <v>1201008170</v>
      </c>
      <c r="B939" s="40" t="s">
        <v>14664</v>
      </c>
      <c r="C939" s="33" t="s">
        <v>14</v>
      </c>
      <c r="D939" s="66">
        <v>16.93</v>
      </c>
      <c r="E939" s="61"/>
      <c r="F939" s="62"/>
    </row>
    <row r="940" spans="1:6" x14ac:dyDescent="0.25">
      <c r="A940" s="42">
        <v>1201008172</v>
      </c>
      <c r="B940" s="40" t="s">
        <v>14665</v>
      </c>
      <c r="C940" s="33" t="s">
        <v>14</v>
      </c>
      <c r="D940" s="66">
        <v>20.88</v>
      </c>
      <c r="E940" s="61"/>
      <c r="F940" s="62"/>
    </row>
    <row r="941" spans="1:6" x14ac:dyDescent="0.25">
      <c r="A941" s="42">
        <v>1201008174</v>
      </c>
      <c r="B941" s="40" t="s">
        <v>14666</v>
      </c>
      <c r="C941" s="33" t="s">
        <v>14</v>
      </c>
      <c r="D941" s="66">
        <v>37.78</v>
      </c>
      <c r="E941" s="61"/>
      <c r="F941" s="62"/>
    </row>
    <row r="942" spans="1:6" x14ac:dyDescent="0.25">
      <c r="A942" s="42">
        <v>1201008176</v>
      </c>
      <c r="B942" s="40" t="s">
        <v>14667</v>
      </c>
      <c r="C942" s="33" t="s">
        <v>14</v>
      </c>
      <c r="D942" s="66">
        <v>12.19</v>
      </c>
      <c r="E942" s="61"/>
      <c r="F942" s="62"/>
    </row>
    <row r="943" spans="1:6" x14ac:dyDescent="0.25">
      <c r="A943" s="42">
        <v>1201008178</v>
      </c>
      <c r="B943" s="40" t="s">
        <v>14668</v>
      </c>
      <c r="C943" s="33" t="s">
        <v>14</v>
      </c>
      <c r="D943" s="66">
        <v>17.12</v>
      </c>
      <c r="E943" s="61"/>
      <c r="F943" s="62"/>
    </row>
    <row r="944" spans="1:6" x14ac:dyDescent="0.25">
      <c r="A944" s="42">
        <v>1201008180</v>
      </c>
      <c r="B944" s="40" t="s">
        <v>14669</v>
      </c>
      <c r="C944" s="33" t="s">
        <v>14</v>
      </c>
      <c r="D944" s="66">
        <v>2.44</v>
      </c>
      <c r="E944" s="61"/>
      <c r="F944" s="62"/>
    </row>
    <row r="945" spans="1:6" x14ac:dyDescent="0.25">
      <c r="A945" s="42">
        <v>1201008182</v>
      </c>
      <c r="B945" s="40" t="s">
        <v>14670</v>
      </c>
      <c r="C945" s="33" t="s">
        <v>14</v>
      </c>
      <c r="D945" s="66">
        <v>1.47</v>
      </c>
      <c r="E945" s="61"/>
      <c r="F945" s="62"/>
    </row>
    <row r="946" spans="1:6" ht="41.4" x14ac:dyDescent="0.25">
      <c r="A946" s="42">
        <v>1201008183</v>
      </c>
      <c r="B946" s="40" t="s">
        <v>14671</v>
      </c>
      <c r="C946" s="33" t="s">
        <v>14</v>
      </c>
      <c r="D946" s="66">
        <v>43707.81</v>
      </c>
      <c r="E946" s="61"/>
      <c r="F946" s="62"/>
    </row>
    <row r="947" spans="1:6" ht="27.6" x14ac:dyDescent="0.25">
      <c r="A947" s="42">
        <v>1201008186</v>
      </c>
      <c r="B947" s="40" t="s">
        <v>14672</v>
      </c>
      <c r="C947" s="33" t="s">
        <v>14</v>
      </c>
      <c r="D947" s="66">
        <v>3581.56</v>
      </c>
      <c r="E947" s="61"/>
      <c r="F947" s="62"/>
    </row>
    <row r="948" spans="1:6" ht="27.6" x14ac:dyDescent="0.25">
      <c r="A948" s="42">
        <v>1201008187</v>
      </c>
      <c r="B948" s="40" t="s">
        <v>14673</v>
      </c>
      <c r="C948" s="33" t="s">
        <v>14</v>
      </c>
      <c r="D948" s="66">
        <v>1477.86</v>
      </c>
      <c r="E948" s="61"/>
      <c r="F948" s="62"/>
    </row>
    <row r="949" spans="1:6" ht="27.6" x14ac:dyDescent="0.25">
      <c r="A949" s="42">
        <v>1201008188</v>
      </c>
      <c r="B949" s="40" t="s">
        <v>14674</v>
      </c>
      <c r="C949" s="33" t="s">
        <v>14</v>
      </c>
      <c r="D949" s="66">
        <v>3540.49</v>
      </c>
      <c r="E949" s="61"/>
      <c r="F949" s="62"/>
    </row>
    <row r="950" spans="1:6" ht="27.6" x14ac:dyDescent="0.25">
      <c r="A950" s="42">
        <v>1201008189</v>
      </c>
      <c r="B950" s="40" t="s">
        <v>14675</v>
      </c>
      <c r="C950" s="33" t="s">
        <v>14</v>
      </c>
      <c r="D950" s="66">
        <v>1910.69</v>
      </c>
      <c r="E950" s="61"/>
      <c r="F950" s="62"/>
    </row>
    <row r="951" spans="1:6" ht="27.6" x14ac:dyDescent="0.25">
      <c r="A951" s="42">
        <v>1201008190</v>
      </c>
      <c r="B951" s="40" t="s">
        <v>14676</v>
      </c>
      <c r="C951" s="33" t="s">
        <v>14</v>
      </c>
      <c r="D951" s="66">
        <v>442.24</v>
      </c>
      <c r="E951" s="61"/>
      <c r="F951" s="62"/>
    </row>
    <row r="952" spans="1:6" x14ac:dyDescent="0.25">
      <c r="A952" s="42">
        <v>1201008192</v>
      </c>
      <c r="B952" s="40" t="s">
        <v>14677</v>
      </c>
      <c r="C952" s="33" t="s">
        <v>14</v>
      </c>
      <c r="D952" s="66">
        <v>761.89</v>
      </c>
      <c r="E952" s="61"/>
      <c r="F952" s="62"/>
    </row>
    <row r="953" spans="1:6" x14ac:dyDescent="0.25">
      <c r="A953" s="42">
        <v>1201008194</v>
      </c>
      <c r="B953" s="40" t="s">
        <v>14678</v>
      </c>
      <c r="C953" s="33" t="s">
        <v>14</v>
      </c>
      <c r="D953" s="66">
        <v>283.73</v>
      </c>
      <c r="E953" s="61"/>
      <c r="F953" s="62"/>
    </row>
    <row r="954" spans="1:6" x14ac:dyDescent="0.25">
      <c r="A954" s="42">
        <v>1201008196</v>
      </c>
      <c r="B954" s="40" t="s">
        <v>14679</v>
      </c>
      <c r="C954" s="33" t="s">
        <v>14</v>
      </c>
      <c r="D954" s="66">
        <v>1472.16</v>
      </c>
      <c r="E954" s="61"/>
      <c r="F954" s="62"/>
    </row>
    <row r="955" spans="1:6" ht="27.6" x14ac:dyDescent="0.25">
      <c r="A955" s="42">
        <v>1201008197</v>
      </c>
      <c r="B955" s="40" t="s">
        <v>14680</v>
      </c>
      <c r="C955" s="33" t="s">
        <v>14</v>
      </c>
      <c r="D955" s="66">
        <v>337.26</v>
      </c>
      <c r="E955" s="61"/>
      <c r="F955" s="62"/>
    </row>
    <row r="956" spans="1:6" x14ac:dyDescent="0.25">
      <c r="A956" s="42">
        <v>1201008198</v>
      </c>
      <c r="B956" s="40" t="s">
        <v>14681</v>
      </c>
      <c r="C956" s="33" t="s">
        <v>14</v>
      </c>
      <c r="D956" s="66">
        <v>296.93</v>
      </c>
      <c r="E956" s="61"/>
      <c r="F956" s="62"/>
    </row>
    <row r="957" spans="1:6" x14ac:dyDescent="0.25">
      <c r="A957" s="33"/>
      <c r="B957" s="40" t="s">
        <v>14682</v>
      </c>
      <c r="C957" s="33"/>
      <c r="D957" s="66"/>
      <c r="E957" s="61"/>
      <c r="F957" s="62"/>
    </row>
    <row r="958" spans="1:6" ht="27.6" x14ac:dyDescent="0.25">
      <c r="A958" s="42">
        <v>1201008300</v>
      </c>
      <c r="B958" s="40" t="s">
        <v>14683</v>
      </c>
      <c r="C958" s="33" t="s">
        <v>14</v>
      </c>
      <c r="D958" s="66">
        <v>420.96</v>
      </c>
      <c r="E958" s="61"/>
      <c r="F958" s="62"/>
    </row>
    <row r="959" spans="1:6" ht="41.4" x14ac:dyDescent="0.25">
      <c r="A959" s="42">
        <v>1201008301</v>
      </c>
      <c r="B959" s="40" t="s">
        <v>14684</v>
      </c>
      <c r="C959" s="33" t="s">
        <v>14</v>
      </c>
      <c r="D959" s="66">
        <v>729.52</v>
      </c>
      <c r="E959" s="61"/>
      <c r="F959" s="62"/>
    </row>
    <row r="960" spans="1:6" ht="27.6" x14ac:dyDescent="0.25">
      <c r="A960" s="42">
        <v>1201008302</v>
      </c>
      <c r="B960" s="40" t="s">
        <v>14685</v>
      </c>
      <c r="C960" s="33" t="s">
        <v>14</v>
      </c>
      <c r="D960" s="66">
        <v>399.46</v>
      </c>
      <c r="E960" s="61"/>
      <c r="F960" s="62"/>
    </row>
    <row r="961" spans="1:6" ht="27.6" x14ac:dyDescent="0.25">
      <c r="A961" s="42">
        <v>1201008304</v>
      </c>
      <c r="B961" s="40" t="s">
        <v>14686</v>
      </c>
      <c r="C961" s="33" t="s">
        <v>14</v>
      </c>
      <c r="D961" s="66">
        <v>450.28</v>
      </c>
      <c r="E961" s="61"/>
      <c r="F961" s="62"/>
    </row>
    <row r="962" spans="1:6" ht="27.6" x14ac:dyDescent="0.25">
      <c r="A962" s="42">
        <v>1201008306</v>
      </c>
      <c r="B962" s="40" t="s">
        <v>14687</v>
      </c>
      <c r="C962" s="33" t="s">
        <v>14</v>
      </c>
      <c r="D962" s="66">
        <v>1174.75</v>
      </c>
      <c r="E962" s="61"/>
      <c r="F962" s="62"/>
    </row>
    <row r="963" spans="1:6" ht="27.6" x14ac:dyDescent="0.25">
      <c r="A963" s="42">
        <v>1201008308</v>
      </c>
      <c r="B963" s="40" t="s">
        <v>14688</v>
      </c>
      <c r="C963" s="33" t="s">
        <v>16</v>
      </c>
      <c r="D963" s="66">
        <v>52.31</v>
      </c>
      <c r="E963" s="61"/>
      <c r="F963" s="62"/>
    </row>
    <row r="964" spans="1:6" ht="27.6" x14ac:dyDescent="0.25">
      <c r="A964" s="42">
        <v>1201008309</v>
      </c>
      <c r="B964" s="40" t="s">
        <v>14689</v>
      </c>
      <c r="C964" s="33" t="s">
        <v>16</v>
      </c>
      <c r="D964" s="66">
        <v>130.41</v>
      </c>
      <c r="E964" s="61"/>
      <c r="F964" s="62"/>
    </row>
    <row r="965" spans="1:6" x14ac:dyDescent="0.25">
      <c r="A965" s="42">
        <v>1201008316</v>
      </c>
      <c r="B965" s="40" t="s">
        <v>14690</v>
      </c>
      <c r="C965" s="33" t="s">
        <v>14</v>
      </c>
      <c r="D965" s="66">
        <v>45</v>
      </c>
      <c r="E965" s="61"/>
      <c r="F965" s="62"/>
    </row>
    <row r="966" spans="1:6" x14ac:dyDescent="0.25">
      <c r="A966" s="42">
        <v>1201008318</v>
      </c>
      <c r="B966" s="40" t="s">
        <v>14691</v>
      </c>
      <c r="C966" s="33" t="s">
        <v>14</v>
      </c>
      <c r="D966" s="66">
        <v>49.04</v>
      </c>
      <c r="E966" s="61"/>
      <c r="F966" s="62"/>
    </row>
    <row r="967" spans="1:6" x14ac:dyDescent="0.25">
      <c r="A967" s="42">
        <v>1201008320</v>
      </c>
      <c r="B967" s="40" t="s">
        <v>14692</v>
      </c>
      <c r="C967" s="33" t="s">
        <v>14</v>
      </c>
      <c r="D967" s="66">
        <v>82</v>
      </c>
      <c r="E967" s="61"/>
      <c r="F967" s="62"/>
    </row>
    <row r="968" spans="1:6" ht="27.6" x14ac:dyDescent="0.25">
      <c r="A968" s="42">
        <v>1201008334</v>
      </c>
      <c r="B968" s="40" t="s">
        <v>14693</v>
      </c>
      <c r="C968" s="33" t="s">
        <v>14</v>
      </c>
      <c r="D968" s="66">
        <v>225.36</v>
      </c>
      <c r="E968" s="61"/>
      <c r="F968" s="62"/>
    </row>
    <row r="969" spans="1:6" ht="27.6" x14ac:dyDescent="0.25">
      <c r="A969" s="42">
        <v>1201008336</v>
      </c>
      <c r="B969" s="40" t="s">
        <v>14694</v>
      </c>
      <c r="C969" s="33" t="s">
        <v>14</v>
      </c>
      <c r="D969" s="66">
        <v>213.1</v>
      </c>
      <c r="E969" s="61"/>
      <c r="F969" s="62"/>
    </row>
    <row r="970" spans="1:6" ht="27.6" x14ac:dyDescent="0.25">
      <c r="A970" s="42">
        <v>1201008338</v>
      </c>
      <c r="B970" s="40" t="s">
        <v>14695</v>
      </c>
      <c r="C970" s="33" t="s">
        <v>14</v>
      </c>
      <c r="D970" s="66">
        <v>262.08999999999997</v>
      </c>
      <c r="E970" s="61"/>
      <c r="F970" s="62"/>
    </row>
    <row r="971" spans="1:6" ht="27.6" x14ac:dyDescent="0.25">
      <c r="A971" s="42">
        <v>1201008340</v>
      </c>
      <c r="B971" s="40" t="s">
        <v>14696</v>
      </c>
      <c r="C971" s="33" t="s">
        <v>14</v>
      </c>
      <c r="D971" s="66">
        <v>105.61</v>
      </c>
      <c r="E971" s="61"/>
      <c r="F971" s="62"/>
    </row>
    <row r="972" spans="1:6" ht="27.6" x14ac:dyDescent="0.25">
      <c r="A972" s="42">
        <v>1201008342</v>
      </c>
      <c r="B972" s="40" t="s">
        <v>14697</v>
      </c>
      <c r="C972" s="33" t="s">
        <v>14</v>
      </c>
      <c r="D972" s="66">
        <v>583.67999999999995</v>
      </c>
      <c r="E972" s="61"/>
      <c r="F972" s="62"/>
    </row>
    <row r="973" spans="1:6" ht="27.6" x14ac:dyDescent="0.25">
      <c r="A973" s="42">
        <v>1201008344</v>
      </c>
      <c r="B973" s="40" t="s">
        <v>14698</v>
      </c>
      <c r="C973" s="33" t="s">
        <v>14</v>
      </c>
      <c r="D973" s="66">
        <v>713.11</v>
      </c>
      <c r="E973" s="61"/>
      <c r="F973" s="62"/>
    </row>
    <row r="974" spans="1:6" ht="27.6" x14ac:dyDescent="0.25">
      <c r="A974" s="42">
        <v>1201008346</v>
      </c>
      <c r="B974" s="40" t="s">
        <v>14699</v>
      </c>
      <c r="C974" s="33" t="s">
        <v>14</v>
      </c>
      <c r="D974" s="66">
        <v>17.47</v>
      </c>
      <c r="E974" s="61"/>
      <c r="F974" s="62"/>
    </row>
    <row r="975" spans="1:6" x14ac:dyDescent="0.25">
      <c r="A975" s="42">
        <v>1201008348</v>
      </c>
      <c r="B975" s="40" t="s">
        <v>14700</v>
      </c>
      <c r="C975" s="33" t="s">
        <v>14</v>
      </c>
      <c r="D975" s="66">
        <v>21.48</v>
      </c>
      <c r="E975" s="61"/>
      <c r="F975" s="62"/>
    </row>
    <row r="976" spans="1:6" ht="27.6" x14ac:dyDescent="0.25">
      <c r="A976" s="42">
        <v>1201008352</v>
      </c>
      <c r="B976" s="40" t="s">
        <v>14701</v>
      </c>
      <c r="C976" s="33" t="s">
        <v>14</v>
      </c>
      <c r="D976" s="66">
        <v>6.56</v>
      </c>
      <c r="E976" s="61"/>
      <c r="F976" s="62"/>
    </row>
    <row r="977" spans="1:6" x14ac:dyDescent="0.25">
      <c r="A977" s="42">
        <v>1201008354</v>
      </c>
      <c r="B977" s="40" t="s">
        <v>14702</v>
      </c>
      <c r="C977" s="33" t="s">
        <v>14</v>
      </c>
      <c r="D977" s="66">
        <v>10.79</v>
      </c>
      <c r="E977" s="61"/>
      <c r="F977" s="62"/>
    </row>
    <row r="978" spans="1:6" ht="27.6" x14ac:dyDescent="0.25">
      <c r="A978" s="42">
        <v>1201008356</v>
      </c>
      <c r="B978" s="40" t="s">
        <v>14703</v>
      </c>
      <c r="C978" s="33" t="s">
        <v>14</v>
      </c>
      <c r="D978" s="66">
        <v>22.77</v>
      </c>
      <c r="E978" s="61"/>
      <c r="F978" s="62"/>
    </row>
    <row r="979" spans="1:6" x14ac:dyDescent="0.25">
      <c r="A979" s="42">
        <v>1201008358</v>
      </c>
      <c r="B979" s="40" t="s">
        <v>14704</v>
      </c>
      <c r="C979" s="33" t="s">
        <v>14</v>
      </c>
      <c r="D979" s="66">
        <v>39.770000000000003</v>
      </c>
      <c r="E979" s="61"/>
      <c r="F979" s="62"/>
    </row>
    <row r="980" spans="1:6" ht="27.6" x14ac:dyDescent="0.25">
      <c r="A980" s="42">
        <v>1201008359</v>
      </c>
      <c r="B980" s="40" t="s">
        <v>14705</v>
      </c>
      <c r="C980" s="33" t="s">
        <v>16</v>
      </c>
      <c r="D980" s="66">
        <v>366.75</v>
      </c>
      <c r="E980" s="61"/>
      <c r="F980" s="62"/>
    </row>
    <row r="981" spans="1:6" ht="27.6" x14ac:dyDescent="0.25">
      <c r="A981" s="42">
        <v>1201008360</v>
      </c>
      <c r="B981" s="40" t="s">
        <v>14706</v>
      </c>
      <c r="C981" s="33" t="s">
        <v>16</v>
      </c>
      <c r="D981" s="66">
        <v>387.8</v>
      </c>
      <c r="E981" s="61"/>
      <c r="F981" s="62"/>
    </row>
    <row r="982" spans="1:6" ht="27.6" x14ac:dyDescent="0.25">
      <c r="A982" s="42">
        <v>1201008361</v>
      </c>
      <c r="B982" s="40" t="s">
        <v>14707</v>
      </c>
      <c r="C982" s="33" t="s">
        <v>16</v>
      </c>
      <c r="D982" s="66">
        <v>266.5</v>
      </c>
      <c r="E982" s="61"/>
      <c r="F982" s="62"/>
    </row>
    <row r="983" spans="1:6" x14ac:dyDescent="0.25">
      <c r="A983" s="42">
        <v>1201008362</v>
      </c>
      <c r="B983" s="40" t="s">
        <v>14708</v>
      </c>
      <c r="C983" s="33" t="s">
        <v>14</v>
      </c>
      <c r="D983" s="66">
        <v>27.98</v>
      </c>
      <c r="E983" s="61"/>
      <c r="F983" s="62"/>
    </row>
    <row r="984" spans="1:6" x14ac:dyDescent="0.25">
      <c r="A984" s="42">
        <v>1201008364</v>
      </c>
      <c r="B984" s="40" t="s">
        <v>14709</v>
      </c>
      <c r="C984" s="33" t="s">
        <v>14</v>
      </c>
      <c r="D984" s="66">
        <v>54.24</v>
      </c>
      <c r="E984" s="61"/>
      <c r="F984" s="62"/>
    </row>
    <row r="985" spans="1:6" x14ac:dyDescent="0.25">
      <c r="A985" s="42">
        <v>1201008366</v>
      </c>
      <c r="B985" s="40" t="s">
        <v>18734</v>
      </c>
      <c r="C985" s="33" t="s">
        <v>14</v>
      </c>
      <c r="D985" s="66">
        <v>12.59</v>
      </c>
      <c r="E985" s="61"/>
      <c r="F985" s="62"/>
    </row>
    <row r="986" spans="1:6" x14ac:dyDescent="0.25">
      <c r="A986" s="42">
        <v>1201008372</v>
      </c>
      <c r="B986" s="40" t="s">
        <v>18735</v>
      </c>
      <c r="C986" s="33" t="s">
        <v>16</v>
      </c>
      <c r="D986" s="66">
        <v>17.13</v>
      </c>
      <c r="E986" s="61"/>
      <c r="F986" s="62"/>
    </row>
    <row r="987" spans="1:6" x14ac:dyDescent="0.25">
      <c r="A987" s="42">
        <v>1201008386</v>
      </c>
      <c r="B987" s="40" t="s">
        <v>13864</v>
      </c>
      <c r="C987" s="33" t="s">
        <v>14</v>
      </c>
      <c r="D987" s="66">
        <v>121</v>
      </c>
      <c r="E987" s="61"/>
      <c r="F987" s="62"/>
    </row>
    <row r="988" spans="1:6" x14ac:dyDescent="0.25">
      <c r="A988" s="42">
        <v>1201008388</v>
      </c>
      <c r="B988" s="40" t="s">
        <v>13838</v>
      </c>
      <c r="C988" s="33" t="s">
        <v>16</v>
      </c>
      <c r="D988" s="66">
        <v>44.45</v>
      </c>
      <c r="E988" s="61"/>
      <c r="F988" s="62"/>
    </row>
    <row r="989" spans="1:6" x14ac:dyDescent="0.25">
      <c r="A989" s="42">
        <v>1201008390</v>
      </c>
      <c r="B989" s="40" t="s">
        <v>13837</v>
      </c>
      <c r="C989" s="33" t="s">
        <v>16</v>
      </c>
      <c r="D989" s="66">
        <v>29.88</v>
      </c>
      <c r="E989" s="61"/>
      <c r="F989" s="62"/>
    </row>
    <row r="990" spans="1:6" x14ac:dyDescent="0.25">
      <c r="A990" s="42">
        <v>1201008392</v>
      </c>
      <c r="B990" s="40" t="s">
        <v>13833</v>
      </c>
      <c r="C990" s="33" t="s">
        <v>14</v>
      </c>
      <c r="D990" s="66">
        <v>26.5</v>
      </c>
      <c r="E990" s="61"/>
      <c r="F990" s="62"/>
    </row>
    <row r="991" spans="1:6" ht="27.6" x14ac:dyDescent="0.25">
      <c r="A991" s="42">
        <v>1201008394</v>
      </c>
      <c r="B991" s="40" t="s">
        <v>14710</v>
      </c>
      <c r="C991" s="33" t="s">
        <v>14</v>
      </c>
      <c r="D991" s="66">
        <v>7.78</v>
      </c>
      <c r="E991" s="61"/>
      <c r="F991" s="62"/>
    </row>
    <row r="992" spans="1:6" x14ac:dyDescent="0.25">
      <c r="A992" s="42">
        <v>1201008414</v>
      </c>
      <c r="B992" s="40" t="s">
        <v>14711</v>
      </c>
      <c r="C992" s="33" t="s">
        <v>14</v>
      </c>
      <c r="D992" s="66">
        <v>56.55</v>
      </c>
      <c r="E992" s="61"/>
      <c r="F992" s="62"/>
    </row>
    <row r="993" spans="1:6" x14ac:dyDescent="0.25">
      <c r="A993" s="42">
        <v>1201008416</v>
      </c>
      <c r="B993" s="40" t="s">
        <v>14712</v>
      </c>
      <c r="C993" s="33" t="s">
        <v>14</v>
      </c>
      <c r="D993" s="66">
        <v>80.569999999999993</v>
      </c>
      <c r="E993" s="61"/>
      <c r="F993" s="62"/>
    </row>
    <row r="994" spans="1:6" x14ac:dyDescent="0.25">
      <c r="A994" s="42">
        <v>1201008418</v>
      </c>
      <c r="B994" s="40" t="s">
        <v>13840</v>
      </c>
      <c r="C994" s="33" t="s">
        <v>14</v>
      </c>
      <c r="D994" s="66">
        <v>73.760000000000005</v>
      </c>
      <c r="E994" s="61"/>
      <c r="F994" s="62"/>
    </row>
    <row r="995" spans="1:6" x14ac:dyDescent="0.25">
      <c r="A995" s="42">
        <v>1201008420</v>
      </c>
      <c r="B995" s="40" t="s">
        <v>13841</v>
      </c>
      <c r="C995" s="33" t="s">
        <v>14</v>
      </c>
      <c r="D995" s="66">
        <v>68.94</v>
      </c>
      <c r="E995" s="61"/>
      <c r="F995" s="62"/>
    </row>
    <row r="996" spans="1:6" x14ac:dyDescent="0.25">
      <c r="A996" s="42">
        <v>1201008422</v>
      </c>
      <c r="B996" s="40" t="s">
        <v>13842</v>
      </c>
      <c r="C996" s="33" t="s">
        <v>14</v>
      </c>
      <c r="D996" s="66">
        <v>123.36</v>
      </c>
      <c r="E996" s="61"/>
      <c r="F996" s="62"/>
    </row>
    <row r="997" spans="1:6" x14ac:dyDescent="0.25">
      <c r="A997" s="42">
        <v>1201008424</v>
      </c>
      <c r="B997" s="40" t="s">
        <v>14713</v>
      </c>
      <c r="C997" s="33" t="s">
        <v>14</v>
      </c>
      <c r="D997" s="66">
        <v>35.11</v>
      </c>
      <c r="E997" s="61"/>
      <c r="F997" s="62"/>
    </row>
    <row r="998" spans="1:6" x14ac:dyDescent="0.25">
      <c r="A998" s="42">
        <v>1201008426</v>
      </c>
      <c r="B998" s="40" t="s">
        <v>13844</v>
      </c>
      <c r="C998" s="33" t="s">
        <v>14</v>
      </c>
      <c r="D998" s="66">
        <v>61.23</v>
      </c>
      <c r="E998" s="61"/>
      <c r="F998" s="62"/>
    </row>
    <row r="999" spans="1:6" x14ac:dyDescent="0.25">
      <c r="A999" s="42">
        <v>1201008428</v>
      </c>
      <c r="B999" s="40" t="s">
        <v>13836</v>
      </c>
      <c r="C999" s="33" t="s">
        <v>14</v>
      </c>
      <c r="D999" s="66">
        <v>154.11000000000001</v>
      </c>
      <c r="E999" s="61"/>
      <c r="F999" s="62"/>
    </row>
    <row r="1000" spans="1:6" x14ac:dyDescent="0.25">
      <c r="A1000" s="42">
        <v>1201008430</v>
      </c>
      <c r="B1000" s="40" t="s">
        <v>13835</v>
      </c>
      <c r="C1000" s="33" t="s">
        <v>14</v>
      </c>
      <c r="D1000" s="66">
        <v>188.45</v>
      </c>
      <c r="E1000" s="61"/>
      <c r="F1000" s="62"/>
    </row>
    <row r="1001" spans="1:6" x14ac:dyDescent="0.25">
      <c r="A1001" s="42">
        <v>1201008432</v>
      </c>
      <c r="B1001" s="40" t="s">
        <v>13862</v>
      </c>
      <c r="C1001" s="33" t="s">
        <v>14</v>
      </c>
      <c r="D1001" s="66">
        <v>46.89</v>
      </c>
      <c r="E1001" s="61"/>
      <c r="F1001" s="62"/>
    </row>
    <row r="1002" spans="1:6" x14ac:dyDescent="0.25">
      <c r="A1002" s="42">
        <v>1201008434</v>
      </c>
      <c r="B1002" s="40" t="s">
        <v>13861</v>
      </c>
      <c r="C1002" s="33" t="s">
        <v>14</v>
      </c>
      <c r="D1002" s="66">
        <v>151.46</v>
      </c>
      <c r="E1002" s="61"/>
      <c r="F1002" s="62"/>
    </row>
    <row r="1003" spans="1:6" x14ac:dyDescent="0.25">
      <c r="A1003" s="42">
        <v>1201008436</v>
      </c>
      <c r="B1003" s="40" t="s">
        <v>14714</v>
      </c>
      <c r="C1003" s="33" t="s">
        <v>14</v>
      </c>
      <c r="D1003" s="66">
        <v>21.28</v>
      </c>
      <c r="E1003" s="61"/>
      <c r="F1003" s="62"/>
    </row>
    <row r="1004" spans="1:6" x14ac:dyDescent="0.25">
      <c r="A1004" s="42">
        <v>1201008438</v>
      </c>
      <c r="B1004" s="40" t="s">
        <v>13854</v>
      </c>
      <c r="C1004" s="33" t="s">
        <v>14</v>
      </c>
      <c r="D1004" s="66">
        <v>46.99</v>
      </c>
      <c r="E1004" s="61"/>
      <c r="F1004" s="62"/>
    </row>
    <row r="1005" spans="1:6" x14ac:dyDescent="0.25">
      <c r="A1005" s="42">
        <v>1201008440</v>
      </c>
      <c r="B1005" s="40" t="s">
        <v>13847</v>
      </c>
      <c r="C1005" s="33" t="s">
        <v>14</v>
      </c>
      <c r="D1005" s="66">
        <v>64.099999999999994</v>
      </c>
      <c r="E1005" s="61"/>
      <c r="F1005" s="62"/>
    </row>
    <row r="1006" spans="1:6" x14ac:dyDescent="0.25">
      <c r="A1006" s="42">
        <v>1201008442</v>
      </c>
      <c r="B1006" s="40" t="s">
        <v>14715</v>
      </c>
      <c r="C1006" s="33" t="s">
        <v>14</v>
      </c>
      <c r="D1006" s="66">
        <v>75.77</v>
      </c>
      <c r="E1006" s="61"/>
      <c r="F1006" s="62"/>
    </row>
    <row r="1007" spans="1:6" x14ac:dyDescent="0.25">
      <c r="A1007" s="42">
        <v>1201008444</v>
      </c>
      <c r="B1007" s="40" t="s">
        <v>13846</v>
      </c>
      <c r="C1007" s="33" t="s">
        <v>14</v>
      </c>
      <c r="D1007" s="66">
        <v>54.25</v>
      </c>
      <c r="E1007" s="61"/>
      <c r="F1007" s="62"/>
    </row>
    <row r="1008" spans="1:6" ht="27.6" x14ac:dyDescent="0.25">
      <c r="A1008" s="42">
        <v>1201008470</v>
      </c>
      <c r="B1008" s="40" t="s">
        <v>14716</v>
      </c>
      <c r="C1008" s="33" t="s">
        <v>14</v>
      </c>
      <c r="D1008" s="66">
        <v>321.64999999999998</v>
      </c>
      <c r="E1008" s="61"/>
      <c r="F1008" s="62"/>
    </row>
    <row r="1009" spans="1:6" ht="27.6" x14ac:dyDescent="0.25">
      <c r="A1009" s="42">
        <v>1201008472</v>
      </c>
      <c r="B1009" s="40" t="s">
        <v>14717</v>
      </c>
      <c r="C1009" s="33" t="s">
        <v>14</v>
      </c>
      <c r="D1009" s="66">
        <v>482.47</v>
      </c>
      <c r="E1009" s="61"/>
      <c r="F1009" s="62"/>
    </row>
    <row r="1010" spans="1:6" x14ac:dyDescent="0.25">
      <c r="A1010" s="33"/>
      <c r="B1010" s="40"/>
      <c r="C1010" s="33"/>
      <c r="D1010" s="66"/>
      <c r="E1010" s="61"/>
      <c r="F1010" s="62"/>
    </row>
    <row r="1011" spans="1:6" x14ac:dyDescent="0.25">
      <c r="A1011" s="33"/>
      <c r="B1011" s="40" t="s">
        <v>14718</v>
      </c>
      <c r="C1011" s="33"/>
      <c r="D1011" s="66"/>
      <c r="E1011" s="61"/>
      <c r="F1011" s="62"/>
    </row>
    <row r="1012" spans="1:6" ht="41.4" x14ac:dyDescent="0.25">
      <c r="A1012" s="42">
        <v>1201009009</v>
      </c>
      <c r="B1012" s="40" t="s">
        <v>18736</v>
      </c>
      <c r="C1012" s="33" t="s">
        <v>14</v>
      </c>
      <c r="D1012" s="66">
        <v>4947.3599999999997</v>
      </c>
      <c r="E1012" s="61"/>
      <c r="F1012" s="62"/>
    </row>
    <row r="1013" spans="1:6" x14ac:dyDescent="0.25">
      <c r="A1013" s="42">
        <v>1201009010</v>
      </c>
      <c r="B1013" s="40" t="s">
        <v>14719</v>
      </c>
      <c r="C1013" s="33" t="s">
        <v>14</v>
      </c>
      <c r="D1013" s="66">
        <v>4963.6499999999996</v>
      </c>
      <c r="E1013" s="61"/>
      <c r="F1013" s="62"/>
    </row>
    <row r="1014" spans="1:6" x14ac:dyDescent="0.25">
      <c r="A1014" s="42">
        <v>1201009011</v>
      </c>
      <c r="B1014" s="40" t="s">
        <v>14720</v>
      </c>
      <c r="C1014" s="33" t="s">
        <v>14</v>
      </c>
      <c r="D1014" s="66">
        <v>5324.1</v>
      </c>
      <c r="E1014" s="61"/>
      <c r="F1014" s="62"/>
    </row>
    <row r="1015" spans="1:6" x14ac:dyDescent="0.25">
      <c r="A1015" s="42">
        <v>1201009013</v>
      </c>
      <c r="B1015" s="40" t="s">
        <v>18737</v>
      </c>
      <c r="C1015" s="33" t="s">
        <v>14</v>
      </c>
      <c r="D1015" s="66">
        <v>5351.36</v>
      </c>
      <c r="E1015" s="61"/>
      <c r="F1015" s="62"/>
    </row>
    <row r="1016" spans="1:6" x14ac:dyDescent="0.25">
      <c r="A1016" s="42">
        <v>1201009014</v>
      </c>
      <c r="B1016" s="40" t="s">
        <v>18738</v>
      </c>
      <c r="C1016" s="33" t="s">
        <v>14</v>
      </c>
      <c r="D1016" s="66">
        <v>5408.7</v>
      </c>
      <c r="E1016" s="61"/>
      <c r="F1016" s="62"/>
    </row>
    <row r="1017" spans="1:6" x14ac:dyDescent="0.25">
      <c r="A1017" s="42">
        <v>1201009015</v>
      </c>
      <c r="B1017" s="40" t="s">
        <v>18739</v>
      </c>
      <c r="C1017" s="33" t="s">
        <v>14</v>
      </c>
      <c r="D1017" s="66">
        <v>5824.9</v>
      </c>
      <c r="E1017" s="61"/>
      <c r="F1017" s="62"/>
    </row>
    <row r="1018" spans="1:6" x14ac:dyDescent="0.25">
      <c r="A1018" s="42">
        <v>1201009016</v>
      </c>
      <c r="B1018" s="40" t="s">
        <v>18740</v>
      </c>
      <c r="C1018" s="33" t="s">
        <v>14</v>
      </c>
      <c r="D1018" s="66">
        <v>6604.78</v>
      </c>
      <c r="E1018" s="61"/>
      <c r="F1018" s="62"/>
    </row>
    <row r="1019" spans="1:6" x14ac:dyDescent="0.25">
      <c r="A1019" s="42">
        <v>1201009017</v>
      </c>
      <c r="B1019" s="40" t="s">
        <v>18741</v>
      </c>
      <c r="C1019" s="33" t="s">
        <v>14</v>
      </c>
      <c r="D1019" s="66">
        <v>10050.540000000001</v>
      </c>
      <c r="E1019" s="61"/>
      <c r="F1019" s="62"/>
    </row>
    <row r="1020" spans="1:6" x14ac:dyDescent="0.25">
      <c r="A1020" s="42">
        <v>1201009018</v>
      </c>
      <c r="B1020" s="40" t="s">
        <v>18742</v>
      </c>
      <c r="C1020" s="33" t="s">
        <v>14</v>
      </c>
      <c r="D1020" s="66">
        <v>10679.56</v>
      </c>
      <c r="E1020" s="61"/>
      <c r="F1020" s="62"/>
    </row>
    <row r="1021" spans="1:6" x14ac:dyDescent="0.25">
      <c r="A1021" s="42">
        <v>1201009052</v>
      </c>
      <c r="B1021" s="40" t="s">
        <v>18743</v>
      </c>
      <c r="C1021" s="33" t="s">
        <v>14</v>
      </c>
      <c r="D1021" s="66">
        <v>178.24</v>
      </c>
      <c r="E1021" s="61"/>
      <c r="F1021" s="62"/>
    </row>
    <row r="1022" spans="1:6" x14ac:dyDescent="0.25">
      <c r="A1022" s="42">
        <v>1201009054</v>
      </c>
      <c r="B1022" s="40" t="s">
        <v>18744</v>
      </c>
      <c r="C1022" s="33" t="s">
        <v>14</v>
      </c>
      <c r="D1022" s="66">
        <v>1140.8800000000001</v>
      </c>
      <c r="E1022" s="61"/>
      <c r="F1022" s="62"/>
    </row>
    <row r="1023" spans="1:6" x14ac:dyDescent="0.25">
      <c r="A1023" s="42">
        <v>1201009058</v>
      </c>
      <c r="B1023" s="40" t="s">
        <v>14721</v>
      </c>
      <c r="C1023" s="33" t="s">
        <v>14</v>
      </c>
      <c r="D1023" s="66">
        <v>770.23</v>
      </c>
      <c r="E1023" s="61"/>
      <c r="F1023" s="62"/>
    </row>
    <row r="1024" spans="1:6" x14ac:dyDescent="0.25">
      <c r="A1024" s="42">
        <v>1201009060</v>
      </c>
      <c r="B1024" s="40" t="s">
        <v>14722</v>
      </c>
      <c r="C1024" s="33" t="s">
        <v>14</v>
      </c>
      <c r="D1024" s="66">
        <v>9.85</v>
      </c>
      <c r="E1024" s="61"/>
      <c r="F1024" s="62"/>
    </row>
    <row r="1025" spans="1:6" x14ac:dyDescent="0.25">
      <c r="A1025" s="42">
        <v>1201009062</v>
      </c>
      <c r="B1025" s="40" t="s">
        <v>14723</v>
      </c>
      <c r="C1025" s="33" t="s">
        <v>14</v>
      </c>
      <c r="D1025" s="66">
        <v>73.94</v>
      </c>
      <c r="E1025" s="61"/>
      <c r="F1025" s="62"/>
    </row>
    <row r="1026" spans="1:6" ht="27.6" x14ac:dyDescent="0.25">
      <c r="A1026" s="42">
        <v>1201009064</v>
      </c>
      <c r="B1026" s="40" t="s">
        <v>14724</v>
      </c>
      <c r="C1026" s="33" t="s">
        <v>14</v>
      </c>
      <c r="D1026" s="66">
        <v>108.23</v>
      </c>
      <c r="E1026" s="61"/>
      <c r="F1026" s="62"/>
    </row>
    <row r="1027" spans="1:6" ht="27.6" x14ac:dyDescent="0.25">
      <c r="A1027" s="42">
        <v>1201009065</v>
      </c>
      <c r="B1027" s="40" t="s">
        <v>14725</v>
      </c>
      <c r="C1027" s="33" t="s">
        <v>14</v>
      </c>
      <c r="D1027" s="66">
        <v>185.79</v>
      </c>
      <c r="E1027" s="61"/>
      <c r="F1027" s="62"/>
    </row>
    <row r="1028" spans="1:6" ht="27.6" x14ac:dyDescent="0.25">
      <c r="A1028" s="42">
        <v>1201009066</v>
      </c>
      <c r="B1028" s="40" t="s">
        <v>14726</v>
      </c>
      <c r="C1028" s="33" t="s">
        <v>14</v>
      </c>
      <c r="D1028" s="66">
        <v>241.54</v>
      </c>
      <c r="E1028" s="61"/>
      <c r="F1028" s="62"/>
    </row>
    <row r="1029" spans="1:6" x14ac:dyDescent="0.25">
      <c r="A1029" s="42">
        <v>1201009090</v>
      </c>
      <c r="B1029" s="40" t="s">
        <v>14727</v>
      </c>
      <c r="C1029" s="33" t="s">
        <v>16</v>
      </c>
      <c r="D1029" s="66">
        <v>29.65</v>
      </c>
      <c r="E1029" s="61"/>
      <c r="F1029" s="62"/>
    </row>
    <row r="1030" spans="1:6" x14ac:dyDescent="0.25">
      <c r="A1030" s="42">
        <v>1201009094</v>
      </c>
      <c r="B1030" s="40" t="s">
        <v>14662</v>
      </c>
      <c r="C1030" s="33" t="s">
        <v>16</v>
      </c>
      <c r="D1030" s="66">
        <v>49.23</v>
      </c>
      <c r="E1030" s="61"/>
      <c r="F1030" s="62"/>
    </row>
    <row r="1031" spans="1:6" x14ac:dyDescent="0.25">
      <c r="A1031" s="32"/>
      <c r="B1031" s="35"/>
      <c r="C1031" s="32"/>
      <c r="D1031" s="67"/>
      <c r="E1031" s="61"/>
      <c r="F1031" s="62"/>
    </row>
    <row r="1032" spans="1:6" x14ac:dyDescent="0.25">
      <c r="A1032" s="32"/>
      <c r="B1032" s="38" t="s">
        <v>14728</v>
      </c>
      <c r="C1032" s="32"/>
      <c r="D1032" s="67"/>
      <c r="E1032" s="61"/>
      <c r="F1032" s="62"/>
    </row>
    <row r="1033" spans="1:6" x14ac:dyDescent="0.25">
      <c r="A1033" s="32"/>
      <c r="B1033" s="35"/>
      <c r="C1033" s="32"/>
      <c r="D1033" s="67"/>
      <c r="E1033" s="61"/>
      <c r="F1033" s="62"/>
    </row>
    <row r="1034" spans="1:6" x14ac:dyDescent="0.25">
      <c r="A1034" s="32" t="s">
        <v>13874</v>
      </c>
      <c r="B1034" s="35" t="s">
        <v>13875</v>
      </c>
      <c r="C1034" s="32"/>
      <c r="D1034" s="67" t="s">
        <v>92</v>
      </c>
      <c r="E1034" s="61"/>
      <c r="F1034" s="62"/>
    </row>
    <row r="1035" spans="1:6" x14ac:dyDescent="0.25">
      <c r="A1035" s="32"/>
      <c r="B1035" s="35"/>
      <c r="C1035" s="32"/>
      <c r="D1035" s="67"/>
      <c r="E1035" s="61"/>
      <c r="F1035" s="62"/>
    </row>
    <row r="1036" spans="1:6" ht="27.6" x14ac:dyDescent="0.25">
      <c r="A1036" s="42">
        <v>2501000070</v>
      </c>
      <c r="B1036" s="40" t="s">
        <v>14729</v>
      </c>
      <c r="C1036" s="33" t="s">
        <v>16</v>
      </c>
      <c r="D1036" s="66">
        <v>30.15</v>
      </c>
      <c r="E1036" s="61"/>
      <c r="F1036" s="62"/>
    </row>
    <row r="1037" spans="1:6" ht="27.6" x14ac:dyDescent="0.25">
      <c r="A1037" s="42">
        <v>2501000074</v>
      </c>
      <c r="B1037" s="40" t="s">
        <v>14730</v>
      </c>
      <c r="C1037" s="33" t="s">
        <v>16</v>
      </c>
      <c r="D1037" s="66">
        <v>31.69</v>
      </c>
      <c r="E1037" s="61"/>
      <c r="F1037" s="62"/>
    </row>
    <row r="1038" spans="1:6" ht="27.6" x14ac:dyDescent="0.25">
      <c r="A1038" s="42">
        <v>2501000080</v>
      </c>
      <c r="B1038" s="40" t="s">
        <v>14731</v>
      </c>
      <c r="C1038" s="33" t="s">
        <v>16</v>
      </c>
      <c r="D1038" s="66">
        <v>29.72</v>
      </c>
      <c r="E1038" s="61"/>
      <c r="F1038" s="62"/>
    </row>
    <row r="1039" spans="1:6" ht="27.6" x14ac:dyDescent="0.25">
      <c r="A1039" s="42">
        <v>2501000084</v>
      </c>
      <c r="B1039" s="40" t="s">
        <v>14732</v>
      </c>
      <c r="C1039" s="33" t="s">
        <v>16</v>
      </c>
      <c r="D1039" s="66">
        <v>33.15</v>
      </c>
      <c r="E1039" s="61"/>
      <c r="F1039" s="62"/>
    </row>
    <row r="1040" spans="1:6" ht="41.4" x14ac:dyDescent="0.25">
      <c r="A1040" s="42">
        <v>2501000086</v>
      </c>
      <c r="B1040" s="40" t="s">
        <v>14733</v>
      </c>
      <c r="C1040" s="33" t="s">
        <v>14</v>
      </c>
      <c r="D1040" s="66">
        <v>28.91</v>
      </c>
      <c r="E1040" s="61"/>
      <c r="F1040" s="62"/>
    </row>
    <row r="1041" spans="1:6" ht="41.4" x14ac:dyDescent="0.25">
      <c r="A1041" s="42">
        <v>2501000088</v>
      </c>
      <c r="B1041" s="40" t="s">
        <v>14734</v>
      </c>
      <c r="C1041" s="33" t="s">
        <v>14</v>
      </c>
      <c r="D1041" s="66">
        <v>23.94</v>
      </c>
      <c r="E1041" s="61"/>
      <c r="F1041" s="62"/>
    </row>
    <row r="1042" spans="1:6" ht="41.4" x14ac:dyDescent="0.25">
      <c r="A1042" s="42">
        <v>2501000090</v>
      </c>
      <c r="B1042" s="40" t="s">
        <v>14735</v>
      </c>
      <c r="C1042" s="33" t="s">
        <v>14</v>
      </c>
      <c r="D1042" s="66">
        <v>32.729999999999997</v>
      </c>
      <c r="E1042" s="61"/>
      <c r="F1042" s="62"/>
    </row>
    <row r="1043" spans="1:6" ht="41.4" x14ac:dyDescent="0.25">
      <c r="A1043" s="42">
        <v>2501000092</v>
      </c>
      <c r="B1043" s="40" t="s">
        <v>14736</v>
      </c>
      <c r="C1043" s="33" t="s">
        <v>14</v>
      </c>
      <c r="D1043" s="66">
        <v>35.15</v>
      </c>
      <c r="E1043" s="61"/>
      <c r="F1043" s="62"/>
    </row>
    <row r="1044" spans="1:6" ht="41.4" x14ac:dyDescent="0.25">
      <c r="A1044" s="42">
        <v>2501000094</v>
      </c>
      <c r="B1044" s="40" t="s">
        <v>14737</v>
      </c>
      <c r="C1044" s="33" t="s">
        <v>14</v>
      </c>
      <c r="D1044" s="66">
        <v>33.36</v>
      </c>
      <c r="E1044" s="61"/>
      <c r="F1044" s="62"/>
    </row>
    <row r="1045" spans="1:6" ht="41.4" x14ac:dyDescent="0.25">
      <c r="A1045" s="42">
        <v>2501000096</v>
      </c>
      <c r="B1045" s="40" t="s">
        <v>14738</v>
      </c>
      <c r="C1045" s="33" t="s">
        <v>14</v>
      </c>
      <c r="D1045" s="66">
        <v>46.51</v>
      </c>
      <c r="E1045" s="61"/>
      <c r="F1045" s="62"/>
    </row>
    <row r="1046" spans="1:6" ht="27.6" x14ac:dyDescent="0.25">
      <c r="A1046" s="42">
        <v>2501000100</v>
      </c>
      <c r="B1046" s="40" t="s">
        <v>14739</v>
      </c>
      <c r="C1046" s="33" t="s">
        <v>16</v>
      </c>
      <c r="D1046" s="66">
        <v>29.47</v>
      </c>
      <c r="E1046" s="61"/>
      <c r="F1046" s="62"/>
    </row>
    <row r="1047" spans="1:6" ht="27.6" x14ac:dyDescent="0.25">
      <c r="A1047" s="42">
        <v>2501000105</v>
      </c>
      <c r="B1047" s="40" t="s">
        <v>14740</v>
      </c>
      <c r="C1047" s="33" t="s">
        <v>14</v>
      </c>
      <c r="D1047" s="66">
        <v>653.30999999999995</v>
      </c>
      <c r="E1047" s="61"/>
      <c r="F1047" s="62"/>
    </row>
    <row r="1048" spans="1:6" ht="27.6" x14ac:dyDescent="0.25">
      <c r="A1048" s="42">
        <v>2501000110</v>
      </c>
      <c r="B1048" s="40" t="s">
        <v>14741</v>
      </c>
      <c r="C1048" s="33" t="s">
        <v>14</v>
      </c>
      <c r="D1048" s="66">
        <v>1221.98</v>
      </c>
      <c r="E1048" s="61"/>
      <c r="F1048" s="62"/>
    </row>
    <row r="1049" spans="1:6" ht="27.6" x14ac:dyDescent="0.25">
      <c r="A1049" s="42">
        <v>2501000115</v>
      </c>
      <c r="B1049" s="40" t="s">
        <v>14742</v>
      </c>
      <c r="C1049" s="33" t="s">
        <v>14</v>
      </c>
      <c r="D1049" s="66">
        <v>3823.58</v>
      </c>
      <c r="E1049" s="61"/>
      <c r="F1049" s="62"/>
    </row>
    <row r="1050" spans="1:6" ht="27.6" x14ac:dyDescent="0.25">
      <c r="A1050" s="42">
        <v>2501000120</v>
      </c>
      <c r="B1050" s="40" t="s">
        <v>14743</v>
      </c>
      <c r="C1050" s="33" t="s">
        <v>14</v>
      </c>
      <c r="D1050" s="66">
        <v>2664.05</v>
      </c>
      <c r="E1050" s="61"/>
      <c r="F1050" s="62"/>
    </row>
    <row r="1051" spans="1:6" ht="27.6" x14ac:dyDescent="0.25">
      <c r="A1051" s="42">
        <v>2501000125</v>
      </c>
      <c r="B1051" s="40" t="s">
        <v>14744</v>
      </c>
      <c r="C1051" s="33" t="s">
        <v>14</v>
      </c>
      <c r="D1051" s="66">
        <v>1407.29</v>
      </c>
      <c r="E1051" s="61"/>
      <c r="F1051" s="62"/>
    </row>
    <row r="1052" spans="1:6" ht="27.6" x14ac:dyDescent="0.25">
      <c r="A1052" s="42">
        <v>2501000130</v>
      </c>
      <c r="B1052" s="40" t="s">
        <v>14745</v>
      </c>
      <c r="C1052" s="33" t="s">
        <v>14</v>
      </c>
      <c r="D1052" s="66">
        <v>539.85</v>
      </c>
      <c r="E1052" s="61"/>
      <c r="F1052" s="62"/>
    </row>
    <row r="1053" spans="1:6" ht="27.6" x14ac:dyDescent="0.25">
      <c r="A1053" s="42">
        <v>2501000135</v>
      </c>
      <c r="B1053" s="40" t="s">
        <v>14746</v>
      </c>
      <c r="C1053" s="33" t="s">
        <v>14</v>
      </c>
      <c r="D1053" s="66">
        <v>867.11</v>
      </c>
      <c r="E1053" s="61"/>
      <c r="F1053" s="62"/>
    </row>
    <row r="1054" spans="1:6" ht="27.6" x14ac:dyDescent="0.25">
      <c r="A1054" s="42">
        <v>2501000140</v>
      </c>
      <c r="B1054" s="40" t="s">
        <v>14747</v>
      </c>
      <c r="C1054" s="33" t="s">
        <v>14</v>
      </c>
      <c r="D1054" s="66">
        <v>1799.64</v>
      </c>
      <c r="E1054" s="61"/>
      <c r="F1054" s="62"/>
    </row>
    <row r="1055" spans="1:6" ht="27.6" x14ac:dyDescent="0.25">
      <c r="A1055" s="42">
        <v>2501000145</v>
      </c>
      <c r="B1055" s="40" t="s">
        <v>14748</v>
      </c>
      <c r="C1055" s="33" t="s">
        <v>14</v>
      </c>
      <c r="D1055" s="66">
        <v>2647.38</v>
      </c>
      <c r="E1055" s="61"/>
      <c r="F1055" s="62"/>
    </row>
    <row r="1056" spans="1:6" ht="27.6" x14ac:dyDescent="0.25">
      <c r="A1056" s="42">
        <v>2501000150</v>
      </c>
      <c r="B1056" s="40" t="s">
        <v>14749</v>
      </c>
      <c r="C1056" s="33" t="s">
        <v>14</v>
      </c>
      <c r="D1056" s="66">
        <v>2684.21</v>
      </c>
      <c r="E1056" s="61"/>
      <c r="F1056" s="62"/>
    </row>
    <row r="1057" spans="1:6" ht="27.6" x14ac:dyDescent="0.25">
      <c r="A1057" s="42">
        <v>2501000155</v>
      </c>
      <c r="B1057" s="40" t="s">
        <v>14750</v>
      </c>
      <c r="C1057" s="33" t="s">
        <v>14</v>
      </c>
      <c r="D1057" s="66">
        <v>41.57</v>
      </c>
      <c r="E1057" s="61"/>
      <c r="F1057" s="62"/>
    </row>
    <row r="1058" spans="1:6" ht="27.6" x14ac:dyDescent="0.25">
      <c r="A1058" s="42">
        <v>2501000160</v>
      </c>
      <c r="B1058" s="40" t="s">
        <v>14751</v>
      </c>
      <c r="C1058" s="33" t="s">
        <v>14</v>
      </c>
      <c r="D1058" s="66">
        <v>118.17</v>
      </c>
      <c r="E1058" s="61"/>
      <c r="F1058" s="62"/>
    </row>
    <row r="1059" spans="1:6" ht="41.4" x14ac:dyDescent="0.25">
      <c r="A1059" s="42">
        <v>2501000165</v>
      </c>
      <c r="B1059" s="40" t="s">
        <v>14752</v>
      </c>
      <c r="C1059" s="33" t="s">
        <v>14</v>
      </c>
      <c r="D1059" s="66">
        <v>70.930000000000007</v>
      </c>
      <c r="E1059" s="61"/>
      <c r="F1059" s="62"/>
    </row>
    <row r="1060" spans="1:6" ht="27.6" x14ac:dyDescent="0.25">
      <c r="A1060" s="42">
        <v>2501000170</v>
      </c>
      <c r="B1060" s="40" t="s">
        <v>14753</v>
      </c>
      <c r="C1060" s="33" t="s">
        <v>14</v>
      </c>
      <c r="D1060" s="66">
        <v>34.49</v>
      </c>
      <c r="E1060" s="61"/>
      <c r="F1060" s="62"/>
    </row>
    <row r="1061" spans="1:6" ht="27.6" x14ac:dyDescent="0.25">
      <c r="A1061" s="42">
        <v>2501000175</v>
      </c>
      <c r="B1061" s="40" t="s">
        <v>14754</v>
      </c>
      <c r="C1061" s="33" t="s">
        <v>14</v>
      </c>
      <c r="D1061" s="66">
        <v>41.57</v>
      </c>
      <c r="E1061" s="61"/>
      <c r="F1061" s="62"/>
    </row>
    <row r="1062" spans="1:6" ht="27.6" x14ac:dyDescent="0.25">
      <c r="A1062" s="42">
        <v>2501000180</v>
      </c>
      <c r="B1062" s="40" t="s">
        <v>14755</v>
      </c>
      <c r="C1062" s="33" t="s">
        <v>14</v>
      </c>
      <c r="D1062" s="66">
        <v>124.63</v>
      </c>
      <c r="E1062" s="61"/>
      <c r="F1062" s="62"/>
    </row>
    <row r="1063" spans="1:6" ht="27.6" x14ac:dyDescent="0.25">
      <c r="A1063" s="42">
        <v>2501000200</v>
      </c>
      <c r="B1063" s="40" t="s">
        <v>14756</v>
      </c>
      <c r="C1063" s="33" t="s">
        <v>14</v>
      </c>
      <c r="D1063" s="66">
        <v>69.05</v>
      </c>
      <c r="E1063" s="61"/>
      <c r="F1063" s="62"/>
    </row>
    <row r="1064" spans="1:6" ht="27.6" x14ac:dyDescent="0.25">
      <c r="A1064" s="42">
        <v>2501000205</v>
      </c>
      <c r="B1064" s="40" t="s">
        <v>18745</v>
      </c>
      <c r="C1064" s="33" t="s">
        <v>14</v>
      </c>
      <c r="D1064" s="66">
        <v>4298.58</v>
      </c>
      <c r="E1064" s="61"/>
      <c r="F1064" s="62"/>
    </row>
    <row r="1065" spans="1:6" ht="27.6" x14ac:dyDescent="0.25">
      <c r="A1065" s="42">
        <v>2501000210</v>
      </c>
      <c r="B1065" s="40" t="s">
        <v>18746</v>
      </c>
      <c r="C1065" s="33" t="s">
        <v>14</v>
      </c>
      <c r="D1065" s="66">
        <v>2011.42</v>
      </c>
      <c r="E1065" s="61"/>
      <c r="F1065" s="62"/>
    </row>
    <row r="1066" spans="1:6" ht="27.6" x14ac:dyDescent="0.25">
      <c r="A1066" s="42">
        <v>2501000215</v>
      </c>
      <c r="B1066" s="40" t="s">
        <v>14757</v>
      </c>
      <c r="C1066" s="33" t="s">
        <v>14</v>
      </c>
      <c r="D1066" s="66">
        <v>42.9</v>
      </c>
      <c r="E1066" s="61"/>
      <c r="F1066" s="62"/>
    </row>
    <row r="1067" spans="1:6" ht="27.6" x14ac:dyDescent="0.25">
      <c r="A1067" s="42">
        <v>2501000220</v>
      </c>
      <c r="B1067" s="40" t="s">
        <v>14758</v>
      </c>
      <c r="C1067" s="33" t="s">
        <v>14</v>
      </c>
      <c r="D1067" s="66">
        <v>58.73</v>
      </c>
      <c r="E1067" s="61"/>
      <c r="F1067" s="62"/>
    </row>
    <row r="1068" spans="1:6" ht="27.6" x14ac:dyDescent="0.25">
      <c r="A1068" s="42">
        <v>2501000500</v>
      </c>
      <c r="B1068" s="40" t="s">
        <v>14759</v>
      </c>
      <c r="C1068" s="33" t="s">
        <v>14</v>
      </c>
      <c r="D1068" s="66">
        <v>9969.23</v>
      </c>
      <c r="E1068" s="61"/>
      <c r="F1068" s="62"/>
    </row>
    <row r="1069" spans="1:6" ht="27.6" x14ac:dyDescent="0.25">
      <c r="A1069" s="42">
        <v>2501000510</v>
      </c>
      <c r="B1069" s="40" t="s">
        <v>14760</v>
      </c>
      <c r="C1069" s="33" t="s">
        <v>14</v>
      </c>
      <c r="D1069" s="66">
        <v>11883.47</v>
      </c>
      <c r="E1069" s="61"/>
      <c r="F1069" s="62"/>
    </row>
    <row r="1070" spans="1:6" x14ac:dyDescent="0.25">
      <c r="A1070" s="32"/>
      <c r="B1070" s="35"/>
      <c r="C1070" s="32"/>
      <c r="D1070" s="67"/>
      <c r="E1070" s="61"/>
      <c r="F1070" s="62"/>
    </row>
    <row r="1071" spans="1:6" x14ac:dyDescent="0.25">
      <c r="A1071" s="32"/>
      <c r="B1071" s="38" t="s">
        <v>14761</v>
      </c>
      <c r="C1071" s="32"/>
      <c r="D1071" s="67"/>
      <c r="E1071" s="61"/>
      <c r="F1071" s="62"/>
    </row>
    <row r="1072" spans="1:6" x14ac:dyDescent="0.25">
      <c r="A1072" s="32"/>
      <c r="B1072" s="35"/>
      <c r="C1072" s="32"/>
      <c r="D1072" s="67"/>
      <c r="E1072" s="61"/>
      <c r="F1072" s="62"/>
    </row>
    <row r="1073" spans="1:6" x14ac:dyDescent="0.25">
      <c r="A1073" s="32" t="s">
        <v>13874</v>
      </c>
      <c r="B1073" s="35" t="s">
        <v>13875</v>
      </c>
      <c r="C1073" s="32"/>
      <c r="D1073" s="67" t="s">
        <v>92</v>
      </c>
      <c r="E1073" s="61"/>
      <c r="F1073" s="62"/>
    </row>
    <row r="1074" spans="1:6" x14ac:dyDescent="0.25">
      <c r="A1074" s="32"/>
      <c r="B1074" s="35"/>
      <c r="C1074" s="32"/>
      <c r="D1074" s="67"/>
      <c r="E1074" s="61"/>
      <c r="F1074" s="62"/>
    </row>
    <row r="1075" spans="1:6" ht="27.6" x14ac:dyDescent="0.25">
      <c r="A1075" s="42">
        <v>2601000100</v>
      </c>
      <c r="B1075" s="40" t="s">
        <v>14762</v>
      </c>
      <c r="C1075" s="33" t="s">
        <v>14</v>
      </c>
      <c r="D1075" s="66">
        <v>2474.64</v>
      </c>
      <c r="E1075" s="61"/>
      <c r="F1075" s="62"/>
    </row>
    <row r="1076" spans="1:6" ht="27.6" x14ac:dyDescent="0.25">
      <c r="A1076" s="42">
        <v>2601000105</v>
      </c>
      <c r="B1076" s="40" t="s">
        <v>14763</v>
      </c>
      <c r="C1076" s="33" t="s">
        <v>14</v>
      </c>
      <c r="D1076" s="66">
        <v>2748.23</v>
      </c>
      <c r="E1076" s="61"/>
      <c r="F1076" s="62"/>
    </row>
    <row r="1077" spans="1:6" ht="27.6" x14ac:dyDescent="0.25">
      <c r="A1077" s="42">
        <v>2601000110</v>
      </c>
      <c r="B1077" s="40" t="s">
        <v>14764</v>
      </c>
      <c r="C1077" s="33" t="s">
        <v>14</v>
      </c>
      <c r="D1077" s="66">
        <v>3997.82</v>
      </c>
      <c r="E1077" s="61"/>
      <c r="F1077" s="62"/>
    </row>
    <row r="1078" spans="1:6" ht="27.6" x14ac:dyDescent="0.25">
      <c r="A1078" s="42">
        <v>2601000115</v>
      </c>
      <c r="B1078" s="40" t="s">
        <v>14765</v>
      </c>
      <c r="C1078" s="33" t="s">
        <v>14</v>
      </c>
      <c r="D1078" s="66">
        <v>5455</v>
      </c>
      <c r="E1078" s="61"/>
      <c r="F1078" s="62"/>
    </row>
    <row r="1079" spans="1:6" ht="27.6" x14ac:dyDescent="0.25">
      <c r="A1079" s="42">
        <v>2601000117</v>
      </c>
      <c r="B1079" s="40" t="s">
        <v>18747</v>
      </c>
      <c r="C1079" s="33" t="s">
        <v>14</v>
      </c>
      <c r="D1079" s="66">
        <v>6430.3</v>
      </c>
      <c r="E1079" s="61"/>
      <c r="F1079" s="62"/>
    </row>
    <row r="1080" spans="1:6" ht="27.6" x14ac:dyDescent="0.25">
      <c r="A1080" s="42">
        <v>2601000120</v>
      </c>
      <c r="B1080" s="40" t="s">
        <v>14766</v>
      </c>
      <c r="C1080" s="33" t="s">
        <v>14</v>
      </c>
      <c r="D1080" s="66">
        <v>10139.41</v>
      </c>
      <c r="E1080" s="61"/>
      <c r="F1080" s="62"/>
    </row>
    <row r="1081" spans="1:6" ht="27.6" x14ac:dyDescent="0.25">
      <c r="A1081" s="42">
        <v>2601000125</v>
      </c>
      <c r="B1081" s="40" t="s">
        <v>14767</v>
      </c>
      <c r="C1081" s="33" t="s">
        <v>14</v>
      </c>
      <c r="D1081" s="66">
        <v>11337.57</v>
      </c>
      <c r="E1081" s="61"/>
      <c r="F1081" s="62"/>
    </row>
    <row r="1082" spans="1:6" ht="27.6" x14ac:dyDescent="0.25">
      <c r="A1082" s="42">
        <v>2601000130</v>
      </c>
      <c r="B1082" s="40" t="s">
        <v>14768</v>
      </c>
      <c r="C1082" s="33" t="s">
        <v>14</v>
      </c>
      <c r="D1082" s="66">
        <v>12790.88</v>
      </c>
      <c r="E1082" s="61"/>
      <c r="F1082" s="62"/>
    </row>
    <row r="1083" spans="1:6" ht="27.6" x14ac:dyDescent="0.25">
      <c r="A1083" s="42">
        <v>2601000135</v>
      </c>
      <c r="B1083" s="40" t="s">
        <v>14769</v>
      </c>
      <c r="C1083" s="33" t="s">
        <v>14</v>
      </c>
      <c r="D1083" s="66">
        <v>17768.53</v>
      </c>
      <c r="E1083" s="61"/>
      <c r="F1083" s="62"/>
    </row>
    <row r="1084" spans="1:6" ht="41.4" x14ac:dyDescent="0.25">
      <c r="A1084" s="42">
        <v>2601000140</v>
      </c>
      <c r="B1084" s="40" t="s">
        <v>14770</v>
      </c>
      <c r="C1084" s="33" t="s">
        <v>16</v>
      </c>
      <c r="D1084" s="66">
        <v>116.62</v>
      </c>
      <c r="E1084" s="61"/>
      <c r="F1084" s="62"/>
    </row>
    <row r="1085" spans="1:6" x14ac:dyDescent="0.25">
      <c r="A1085" s="42">
        <v>2601000145</v>
      </c>
      <c r="B1085" s="40" t="s">
        <v>13839</v>
      </c>
      <c r="C1085" s="33" t="s">
        <v>16</v>
      </c>
      <c r="D1085" s="66">
        <v>18.86</v>
      </c>
      <c r="E1085" s="61"/>
      <c r="F1085" s="62"/>
    </row>
    <row r="1086" spans="1:6" ht="41.4" x14ac:dyDescent="0.25">
      <c r="A1086" s="42">
        <v>2601000150</v>
      </c>
      <c r="B1086" s="40" t="s">
        <v>14771</v>
      </c>
      <c r="C1086" s="33" t="s">
        <v>16</v>
      </c>
      <c r="D1086" s="66">
        <v>41.58</v>
      </c>
      <c r="E1086" s="61"/>
      <c r="F1086" s="62"/>
    </row>
    <row r="1087" spans="1:6" ht="41.4" x14ac:dyDescent="0.25">
      <c r="A1087" s="42">
        <v>2601000155</v>
      </c>
      <c r="B1087" s="40" t="s">
        <v>14772</v>
      </c>
      <c r="C1087" s="33" t="s">
        <v>16</v>
      </c>
      <c r="D1087" s="66">
        <v>36.659999999999997</v>
      </c>
      <c r="E1087" s="61"/>
      <c r="F1087" s="62"/>
    </row>
    <row r="1088" spans="1:6" ht="27.6" x14ac:dyDescent="0.25">
      <c r="A1088" s="42">
        <v>2601000160</v>
      </c>
      <c r="B1088" s="40" t="s">
        <v>14773</v>
      </c>
      <c r="C1088" s="33" t="s">
        <v>14</v>
      </c>
      <c r="D1088" s="66">
        <v>203.24</v>
      </c>
      <c r="E1088" s="61"/>
      <c r="F1088" s="62"/>
    </row>
    <row r="1089" spans="1:6" ht="27.6" x14ac:dyDescent="0.25">
      <c r="A1089" s="42">
        <v>2601000165</v>
      </c>
      <c r="B1089" s="40" t="s">
        <v>14774</v>
      </c>
      <c r="C1089" s="33" t="s">
        <v>14</v>
      </c>
      <c r="D1089" s="66">
        <v>355.67</v>
      </c>
      <c r="E1089" s="61"/>
      <c r="F1089" s="62"/>
    </row>
    <row r="1090" spans="1:6" ht="27.6" x14ac:dyDescent="0.25">
      <c r="A1090" s="42">
        <v>2601000170</v>
      </c>
      <c r="B1090" s="40" t="s">
        <v>14775</v>
      </c>
      <c r="C1090" s="33" t="s">
        <v>14</v>
      </c>
      <c r="D1090" s="66">
        <v>254.05</v>
      </c>
      <c r="E1090" s="61"/>
      <c r="F1090" s="62"/>
    </row>
    <row r="1091" spans="1:6" ht="41.4" x14ac:dyDescent="0.25">
      <c r="A1091" s="42">
        <v>2601000175</v>
      </c>
      <c r="B1091" s="40" t="s">
        <v>14776</v>
      </c>
      <c r="C1091" s="33" t="s">
        <v>14</v>
      </c>
      <c r="D1091" s="66">
        <v>658.95</v>
      </c>
      <c r="E1091" s="61"/>
      <c r="F1091" s="62"/>
    </row>
    <row r="1092" spans="1:6" ht="27.6" x14ac:dyDescent="0.25">
      <c r="A1092" s="42">
        <v>2601000180</v>
      </c>
      <c r="B1092" s="40" t="s">
        <v>14777</v>
      </c>
      <c r="C1092" s="33" t="s">
        <v>14</v>
      </c>
      <c r="D1092" s="66">
        <v>6.49</v>
      </c>
      <c r="E1092" s="61"/>
      <c r="F1092" s="62"/>
    </row>
    <row r="1093" spans="1:6" x14ac:dyDescent="0.25">
      <c r="A1093" s="32"/>
      <c r="B1093" s="35"/>
      <c r="C1093" s="32"/>
      <c r="D1093" s="67"/>
      <c r="E1093" s="61"/>
      <c r="F1093" s="62"/>
    </row>
    <row r="1094" spans="1:6" x14ac:dyDescent="0.25">
      <c r="A1094" s="32"/>
      <c r="B1094" s="38" t="s">
        <v>14778</v>
      </c>
      <c r="C1094" s="32"/>
      <c r="D1094" s="67"/>
      <c r="E1094" s="61"/>
      <c r="F1094" s="62"/>
    </row>
    <row r="1095" spans="1:6" x14ac:dyDescent="0.25">
      <c r="A1095" s="32"/>
      <c r="B1095" s="35"/>
      <c r="C1095" s="32"/>
      <c r="D1095" s="67"/>
      <c r="E1095" s="61"/>
      <c r="F1095" s="62"/>
    </row>
    <row r="1096" spans="1:6" x14ac:dyDescent="0.25">
      <c r="A1096" s="32" t="s">
        <v>13874</v>
      </c>
      <c r="B1096" s="35" t="s">
        <v>13875</v>
      </c>
      <c r="C1096" s="32"/>
      <c r="D1096" s="67" t="s">
        <v>92</v>
      </c>
      <c r="E1096" s="61"/>
      <c r="F1096" s="62"/>
    </row>
    <row r="1097" spans="1:6" x14ac:dyDescent="0.25">
      <c r="A1097" s="32"/>
      <c r="B1097" s="35"/>
      <c r="C1097" s="32"/>
      <c r="D1097" s="67"/>
      <c r="E1097" s="61"/>
      <c r="F1097" s="62"/>
    </row>
    <row r="1098" spans="1:6" x14ac:dyDescent="0.25">
      <c r="A1098" s="33"/>
      <c r="B1098" s="40" t="s">
        <v>14779</v>
      </c>
      <c r="C1098" s="33"/>
      <c r="D1098" s="66"/>
      <c r="E1098" s="61"/>
      <c r="F1098" s="62"/>
    </row>
    <row r="1099" spans="1:6" ht="27.6" x14ac:dyDescent="0.25">
      <c r="A1099" s="42">
        <v>1301001000</v>
      </c>
      <c r="B1099" s="40" t="s">
        <v>18748</v>
      </c>
      <c r="C1099" s="33" t="s">
        <v>16</v>
      </c>
      <c r="D1099" s="66">
        <v>28.18</v>
      </c>
      <c r="E1099" s="61"/>
      <c r="F1099" s="62"/>
    </row>
    <row r="1100" spans="1:6" ht="27.6" x14ac:dyDescent="0.25">
      <c r="A1100" s="42">
        <v>1301001050</v>
      </c>
      <c r="B1100" s="40" t="s">
        <v>14780</v>
      </c>
      <c r="C1100" s="33" t="s">
        <v>14</v>
      </c>
      <c r="D1100" s="66">
        <v>19.72</v>
      </c>
      <c r="E1100" s="61"/>
      <c r="F1100" s="62"/>
    </row>
    <row r="1101" spans="1:6" x14ac:dyDescent="0.25">
      <c r="A1101" s="42">
        <v>1301001052</v>
      </c>
      <c r="B1101" s="40" t="s">
        <v>14781</v>
      </c>
      <c r="C1101" s="33" t="s">
        <v>14</v>
      </c>
      <c r="D1101" s="66">
        <v>35.06</v>
      </c>
      <c r="E1101" s="61"/>
      <c r="F1101" s="62"/>
    </row>
    <row r="1102" spans="1:6" x14ac:dyDescent="0.25">
      <c r="A1102" s="42">
        <v>1301001054</v>
      </c>
      <c r="B1102" s="40" t="s">
        <v>14782</v>
      </c>
      <c r="C1102" s="33" t="s">
        <v>14</v>
      </c>
      <c r="D1102" s="66">
        <v>56.49</v>
      </c>
      <c r="E1102" s="61"/>
      <c r="F1102" s="62"/>
    </row>
    <row r="1103" spans="1:6" x14ac:dyDescent="0.25">
      <c r="A1103" s="42">
        <v>1301001056</v>
      </c>
      <c r="B1103" s="40" t="s">
        <v>14783</v>
      </c>
      <c r="C1103" s="33" t="s">
        <v>14</v>
      </c>
      <c r="D1103" s="66">
        <v>52.2</v>
      </c>
      <c r="E1103" s="61"/>
      <c r="F1103" s="62"/>
    </row>
    <row r="1104" spans="1:6" ht="27.6" x14ac:dyDescent="0.25">
      <c r="A1104" s="42">
        <v>1301001060</v>
      </c>
      <c r="B1104" s="40" t="s">
        <v>13912</v>
      </c>
      <c r="C1104" s="33" t="s">
        <v>16</v>
      </c>
      <c r="D1104" s="66">
        <v>22.04</v>
      </c>
      <c r="E1104" s="61"/>
      <c r="F1104" s="62"/>
    </row>
    <row r="1105" spans="1:6" ht="27.6" x14ac:dyDescent="0.25">
      <c r="A1105" s="42">
        <v>1301001062</v>
      </c>
      <c r="B1105" s="40" t="s">
        <v>14784</v>
      </c>
      <c r="C1105" s="33" t="s">
        <v>16</v>
      </c>
      <c r="D1105" s="66">
        <v>28.22</v>
      </c>
      <c r="E1105" s="61"/>
      <c r="F1105" s="62"/>
    </row>
    <row r="1106" spans="1:6" ht="27.6" x14ac:dyDescent="0.25">
      <c r="A1106" s="42">
        <v>1301001063</v>
      </c>
      <c r="B1106" s="40" t="s">
        <v>14785</v>
      </c>
      <c r="C1106" s="33" t="s">
        <v>16</v>
      </c>
      <c r="D1106" s="66">
        <v>38.51</v>
      </c>
      <c r="E1106" s="61"/>
      <c r="F1106" s="62"/>
    </row>
    <row r="1107" spans="1:6" ht="27.6" x14ac:dyDescent="0.25">
      <c r="A1107" s="42">
        <v>1301001064</v>
      </c>
      <c r="B1107" s="40" t="s">
        <v>13913</v>
      </c>
      <c r="C1107" s="33" t="s">
        <v>16</v>
      </c>
      <c r="D1107" s="66">
        <v>45.07</v>
      </c>
      <c r="E1107" s="61"/>
      <c r="F1107" s="62"/>
    </row>
    <row r="1108" spans="1:6" ht="27.6" x14ac:dyDescent="0.25">
      <c r="A1108" s="42">
        <v>1301001065</v>
      </c>
      <c r="B1108" s="40" t="s">
        <v>14786</v>
      </c>
      <c r="C1108" s="33" t="s">
        <v>16</v>
      </c>
      <c r="D1108" s="66">
        <v>60.95</v>
      </c>
      <c r="E1108" s="61"/>
      <c r="F1108" s="62"/>
    </row>
    <row r="1109" spans="1:6" ht="27.6" x14ac:dyDescent="0.25">
      <c r="A1109" s="42">
        <v>1301001066</v>
      </c>
      <c r="B1109" s="40" t="s">
        <v>14787</v>
      </c>
      <c r="C1109" s="33" t="s">
        <v>16</v>
      </c>
      <c r="D1109" s="66">
        <v>89.08</v>
      </c>
      <c r="E1109" s="61"/>
      <c r="F1109" s="62"/>
    </row>
    <row r="1110" spans="1:6" ht="27.6" x14ac:dyDescent="0.25">
      <c r="A1110" s="42">
        <v>1301001067</v>
      </c>
      <c r="B1110" s="40" t="s">
        <v>14788</v>
      </c>
      <c r="C1110" s="33" t="s">
        <v>16</v>
      </c>
      <c r="D1110" s="66">
        <v>112.36</v>
      </c>
      <c r="E1110" s="61"/>
      <c r="F1110" s="62"/>
    </row>
    <row r="1111" spans="1:6" ht="27.6" x14ac:dyDescent="0.25">
      <c r="A1111" s="42">
        <v>1301001068</v>
      </c>
      <c r="B1111" s="40" t="s">
        <v>14789</v>
      </c>
      <c r="C1111" s="33" t="s">
        <v>16</v>
      </c>
      <c r="D1111" s="66">
        <v>154.59</v>
      </c>
      <c r="E1111" s="61"/>
      <c r="F1111" s="62"/>
    </row>
    <row r="1112" spans="1:6" ht="27.6" x14ac:dyDescent="0.25">
      <c r="A1112" s="42">
        <v>1301001069</v>
      </c>
      <c r="B1112" s="40" t="s">
        <v>14790</v>
      </c>
      <c r="C1112" s="33" t="s">
        <v>16</v>
      </c>
      <c r="D1112" s="66">
        <v>5.66</v>
      </c>
      <c r="E1112" s="61"/>
      <c r="F1112" s="62"/>
    </row>
    <row r="1113" spans="1:6" x14ac:dyDescent="0.25">
      <c r="A1113" s="42">
        <v>1301001070</v>
      </c>
      <c r="B1113" s="40" t="s">
        <v>14454</v>
      </c>
      <c r="C1113" s="33" t="s">
        <v>16</v>
      </c>
      <c r="D1113" s="66">
        <v>5.53</v>
      </c>
      <c r="E1113" s="61"/>
      <c r="F1113" s="62"/>
    </row>
    <row r="1114" spans="1:6" ht="41.4" x14ac:dyDescent="0.25">
      <c r="A1114" s="42">
        <v>1301001072</v>
      </c>
      <c r="B1114" s="40" t="s">
        <v>18749</v>
      </c>
      <c r="C1114" s="33" t="s">
        <v>14</v>
      </c>
      <c r="D1114" s="66">
        <v>15.55</v>
      </c>
      <c r="E1114" s="61"/>
      <c r="F1114" s="62"/>
    </row>
    <row r="1115" spans="1:6" ht="41.4" x14ac:dyDescent="0.25">
      <c r="A1115" s="42">
        <v>1301001074</v>
      </c>
      <c r="B1115" s="40" t="s">
        <v>18750</v>
      </c>
      <c r="C1115" s="33" t="s">
        <v>14</v>
      </c>
      <c r="D1115" s="66">
        <v>12.4</v>
      </c>
      <c r="E1115" s="61"/>
      <c r="F1115" s="62"/>
    </row>
    <row r="1116" spans="1:6" x14ac:dyDescent="0.25">
      <c r="A1116" s="42">
        <v>1301001076</v>
      </c>
      <c r="B1116" s="40" t="s">
        <v>14791</v>
      </c>
      <c r="C1116" s="33" t="s">
        <v>14</v>
      </c>
      <c r="D1116" s="66">
        <v>34.96</v>
      </c>
      <c r="E1116" s="61"/>
      <c r="F1116" s="62"/>
    </row>
    <row r="1117" spans="1:6" ht="27.6" x14ac:dyDescent="0.25">
      <c r="A1117" s="42">
        <v>1301001078</v>
      </c>
      <c r="B1117" s="40" t="s">
        <v>14792</v>
      </c>
      <c r="C1117" s="33" t="s">
        <v>14</v>
      </c>
      <c r="D1117" s="66">
        <v>6.76</v>
      </c>
      <c r="E1117" s="61"/>
      <c r="F1117" s="62"/>
    </row>
    <row r="1118" spans="1:6" x14ac:dyDescent="0.25">
      <c r="A1118" s="42">
        <v>1301001080</v>
      </c>
      <c r="B1118" s="40" t="s">
        <v>14793</v>
      </c>
      <c r="C1118" s="33" t="s">
        <v>14</v>
      </c>
      <c r="D1118" s="66">
        <v>11.82</v>
      </c>
      <c r="E1118" s="61"/>
      <c r="F1118" s="62"/>
    </row>
    <row r="1119" spans="1:6" x14ac:dyDescent="0.25">
      <c r="A1119" s="42">
        <v>1301001082</v>
      </c>
      <c r="B1119" s="40" t="s">
        <v>14794</v>
      </c>
      <c r="C1119" s="33" t="s">
        <v>14</v>
      </c>
      <c r="D1119" s="66">
        <v>22.09</v>
      </c>
      <c r="E1119" s="61"/>
      <c r="F1119" s="62"/>
    </row>
    <row r="1120" spans="1:6" ht="41.4" x14ac:dyDescent="0.25">
      <c r="A1120" s="42">
        <v>1301001084</v>
      </c>
      <c r="B1120" s="40" t="s">
        <v>18751</v>
      </c>
      <c r="C1120" s="33" t="s">
        <v>14</v>
      </c>
      <c r="D1120" s="66">
        <v>19.55</v>
      </c>
      <c r="E1120" s="61"/>
      <c r="F1120" s="62"/>
    </row>
    <row r="1121" spans="1:6" ht="41.4" x14ac:dyDescent="0.25">
      <c r="A1121" s="42">
        <v>1301001086</v>
      </c>
      <c r="B1121" s="40" t="s">
        <v>18752</v>
      </c>
      <c r="C1121" s="33" t="s">
        <v>14</v>
      </c>
      <c r="D1121" s="66">
        <v>23.76</v>
      </c>
      <c r="E1121" s="61"/>
      <c r="F1121" s="62"/>
    </row>
    <row r="1122" spans="1:6" ht="41.4" x14ac:dyDescent="0.25">
      <c r="A1122" s="42">
        <v>1301001090</v>
      </c>
      <c r="B1122" s="40" t="s">
        <v>18753</v>
      </c>
      <c r="C1122" s="33" t="s">
        <v>14</v>
      </c>
      <c r="D1122" s="66">
        <v>18.84</v>
      </c>
      <c r="E1122" s="61"/>
      <c r="F1122" s="62"/>
    </row>
    <row r="1123" spans="1:6" ht="41.4" x14ac:dyDescent="0.25">
      <c r="A1123" s="42">
        <v>1301001092</v>
      </c>
      <c r="B1123" s="40" t="s">
        <v>14795</v>
      </c>
      <c r="C1123" s="33" t="s">
        <v>14</v>
      </c>
      <c r="D1123" s="66">
        <v>25.35</v>
      </c>
      <c r="E1123" s="61"/>
      <c r="F1123" s="62"/>
    </row>
    <row r="1124" spans="1:6" ht="41.4" x14ac:dyDescent="0.25">
      <c r="A1124" s="42">
        <v>1301001093</v>
      </c>
      <c r="B1124" s="40" t="s">
        <v>14796</v>
      </c>
      <c r="C1124" s="33" t="s">
        <v>14</v>
      </c>
      <c r="D1124" s="66">
        <v>34.86</v>
      </c>
      <c r="E1124" s="61"/>
      <c r="F1124" s="62"/>
    </row>
    <row r="1125" spans="1:6" ht="41.4" x14ac:dyDescent="0.25">
      <c r="A1125" s="42">
        <v>1301001094</v>
      </c>
      <c r="B1125" s="40" t="s">
        <v>14797</v>
      </c>
      <c r="C1125" s="33" t="s">
        <v>14</v>
      </c>
      <c r="D1125" s="66">
        <v>34.130000000000003</v>
      </c>
      <c r="E1125" s="61"/>
      <c r="F1125" s="62"/>
    </row>
    <row r="1126" spans="1:6" ht="41.4" x14ac:dyDescent="0.25">
      <c r="A1126" s="42">
        <v>1301001096</v>
      </c>
      <c r="B1126" s="40" t="s">
        <v>14798</v>
      </c>
      <c r="C1126" s="33" t="s">
        <v>14</v>
      </c>
      <c r="D1126" s="66">
        <v>54.22</v>
      </c>
      <c r="E1126" s="61"/>
      <c r="F1126" s="62"/>
    </row>
    <row r="1127" spans="1:6" ht="41.4" x14ac:dyDescent="0.25">
      <c r="A1127" s="42">
        <v>1301001097</v>
      </c>
      <c r="B1127" s="40" t="s">
        <v>18754</v>
      </c>
      <c r="C1127" s="33" t="s">
        <v>14</v>
      </c>
      <c r="D1127" s="66">
        <v>13.99</v>
      </c>
      <c r="E1127" s="61"/>
      <c r="F1127" s="62"/>
    </row>
    <row r="1128" spans="1:6" ht="41.4" x14ac:dyDescent="0.25">
      <c r="A1128" s="42">
        <v>1301001098</v>
      </c>
      <c r="B1128" s="40" t="s">
        <v>14799</v>
      </c>
      <c r="C1128" s="33" t="s">
        <v>14</v>
      </c>
      <c r="D1128" s="66">
        <v>225.95</v>
      </c>
      <c r="E1128" s="61"/>
      <c r="F1128" s="62"/>
    </row>
    <row r="1129" spans="1:6" ht="41.4" x14ac:dyDescent="0.25">
      <c r="A1129" s="42">
        <v>1301001099</v>
      </c>
      <c r="B1129" s="40" t="s">
        <v>18755</v>
      </c>
      <c r="C1129" s="33" t="s">
        <v>14</v>
      </c>
      <c r="D1129" s="66">
        <v>6.33</v>
      </c>
      <c r="E1129" s="61"/>
      <c r="F1129" s="62"/>
    </row>
    <row r="1130" spans="1:6" ht="41.4" x14ac:dyDescent="0.25">
      <c r="A1130" s="42">
        <v>1301001100</v>
      </c>
      <c r="B1130" s="40" t="s">
        <v>18756</v>
      </c>
      <c r="C1130" s="33" t="s">
        <v>14</v>
      </c>
      <c r="D1130" s="66">
        <v>7.83</v>
      </c>
      <c r="E1130" s="61"/>
      <c r="F1130" s="62"/>
    </row>
    <row r="1131" spans="1:6" ht="41.4" x14ac:dyDescent="0.25">
      <c r="A1131" s="42">
        <v>1301001101</v>
      </c>
      <c r="B1131" s="40" t="s">
        <v>18757</v>
      </c>
      <c r="C1131" s="33" t="s">
        <v>14</v>
      </c>
      <c r="D1131" s="66">
        <v>10.19</v>
      </c>
      <c r="E1131" s="61"/>
      <c r="F1131" s="62"/>
    </row>
    <row r="1132" spans="1:6" ht="41.4" x14ac:dyDescent="0.25">
      <c r="A1132" s="42">
        <v>1301001102</v>
      </c>
      <c r="B1132" s="40" t="s">
        <v>18758</v>
      </c>
      <c r="C1132" s="33" t="s">
        <v>14</v>
      </c>
      <c r="D1132" s="66">
        <v>6.94</v>
      </c>
      <c r="E1132" s="61"/>
      <c r="F1132" s="62"/>
    </row>
    <row r="1133" spans="1:6" ht="27.6" x14ac:dyDescent="0.25">
      <c r="A1133" s="42">
        <v>1301001105</v>
      </c>
      <c r="B1133" s="40" t="s">
        <v>14800</v>
      </c>
      <c r="C1133" s="33" t="s">
        <v>14</v>
      </c>
      <c r="D1133" s="66">
        <v>185.68</v>
      </c>
      <c r="E1133" s="61"/>
      <c r="F1133" s="62"/>
    </row>
    <row r="1134" spans="1:6" ht="27.6" x14ac:dyDescent="0.25">
      <c r="A1134" s="42">
        <v>1301001107</v>
      </c>
      <c r="B1134" s="40" t="s">
        <v>14801</v>
      </c>
      <c r="C1134" s="33" t="s">
        <v>14</v>
      </c>
      <c r="D1134" s="66">
        <v>276.98</v>
      </c>
      <c r="E1134" s="61"/>
      <c r="F1134" s="62"/>
    </row>
    <row r="1135" spans="1:6" ht="27.6" x14ac:dyDescent="0.25">
      <c r="A1135" s="42">
        <v>1301001108</v>
      </c>
      <c r="B1135" s="40" t="s">
        <v>18759</v>
      </c>
      <c r="C1135" s="33" t="s">
        <v>14</v>
      </c>
      <c r="D1135" s="66">
        <v>311.27999999999997</v>
      </c>
      <c r="E1135" s="61"/>
      <c r="F1135" s="62"/>
    </row>
    <row r="1136" spans="1:6" ht="27.6" x14ac:dyDescent="0.25">
      <c r="A1136" s="42">
        <v>1301001109</v>
      </c>
      <c r="B1136" s="40" t="s">
        <v>18760</v>
      </c>
      <c r="C1136" s="33" t="s">
        <v>14</v>
      </c>
      <c r="D1136" s="66">
        <v>434.71</v>
      </c>
      <c r="E1136" s="61"/>
      <c r="F1136" s="62"/>
    </row>
    <row r="1137" spans="1:6" ht="27.6" x14ac:dyDescent="0.25">
      <c r="A1137" s="42">
        <v>1301001110</v>
      </c>
      <c r="B1137" s="40" t="s">
        <v>14802</v>
      </c>
      <c r="C1137" s="33" t="s">
        <v>14</v>
      </c>
      <c r="D1137" s="66">
        <v>620.16999999999996</v>
      </c>
      <c r="E1137" s="61"/>
      <c r="F1137" s="62"/>
    </row>
    <row r="1138" spans="1:6" ht="27.6" x14ac:dyDescent="0.25">
      <c r="A1138" s="42">
        <v>1301001111</v>
      </c>
      <c r="B1138" s="40" t="s">
        <v>14803</v>
      </c>
      <c r="C1138" s="33" t="s">
        <v>14</v>
      </c>
      <c r="D1138" s="66">
        <v>853.79</v>
      </c>
      <c r="E1138" s="61"/>
      <c r="F1138" s="62"/>
    </row>
    <row r="1139" spans="1:6" ht="41.4" x14ac:dyDescent="0.25">
      <c r="A1139" s="42">
        <v>1301001115</v>
      </c>
      <c r="B1139" s="40" t="s">
        <v>18761</v>
      </c>
      <c r="C1139" s="33" t="s">
        <v>14</v>
      </c>
      <c r="D1139" s="66">
        <v>18.96</v>
      </c>
      <c r="E1139" s="61"/>
      <c r="F1139" s="62"/>
    </row>
    <row r="1140" spans="1:6" ht="41.4" x14ac:dyDescent="0.25">
      <c r="A1140" s="42">
        <v>1301001116</v>
      </c>
      <c r="B1140" s="40" t="s">
        <v>14804</v>
      </c>
      <c r="C1140" s="33" t="s">
        <v>14</v>
      </c>
      <c r="D1140" s="66">
        <v>29.53</v>
      </c>
      <c r="E1140" s="61"/>
      <c r="F1140" s="62"/>
    </row>
    <row r="1141" spans="1:6" ht="41.4" x14ac:dyDescent="0.25">
      <c r="A1141" s="42">
        <v>1301001117</v>
      </c>
      <c r="B1141" s="40" t="s">
        <v>18762</v>
      </c>
      <c r="C1141" s="33" t="s">
        <v>14</v>
      </c>
      <c r="D1141" s="66">
        <v>39.51</v>
      </c>
      <c r="E1141" s="61"/>
      <c r="F1141" s="62"/>
    </row>
    <row r="1142" spans="1:6" ht="41.4" x14ac:dyDescent="0.25">
      <c r="A1142" s="42">
        <v>1301001118</v>
      </c>
      <c r="B1142" s="40" t="s">
        <v>14805</v>
      </c>
      <c r="C1142" s="33" t="s">
        <v>14</v>
      </c>
      <c r="D1142" s="66">
        <v>65.489999999999995</v>
      </c>
      <c r="E1142" s="61"/>
      <c r="F1142" s="62"/>
    </row>
    <row r="1143" spans="1:6" ht="27.6" x14ac:dyDescent="0.25">
      <c r="A1143" s="42">
        <v>1301001120</v>
      </c>
      <c r="B1143" s="40" t="s">
        <v>14806</v>
      </c>
      <c r="C1143" s="33" t="s">
        <v>14</v>
      </c>
      <c r="D1143" s="66">
        <v>99.08</v>
      </c>
      <c r="E1143" s="61"/>
      <c r="F1143" s="62"/>
    </row>
    <row r="1144" spans="1:6" ht="27.6" x14ac:dyDescent="0.25">
      <c r="A1144" s="42">
        <v>1301001121</v>
      </c>
      <c r="B1144" s="40" t="s">
        <v>14807</v>
      </c>
      <c r="C1144" s="33" t="s">
        <v>14</v>
      </c>
      <c r="D1144" s="66">
        <v>147.65</v>
      </c>
      <c r="E1144" s="61"/>
      <c r="F1144" s="62"/>
    </row>
    <row r="1145" spans="1:6" ht="27.6" x14ac:dyDescent="0.25">
      <c r="A1145" s="42">
        <v>1301001122</v>
      </c>
      <c r="B1145" s="40" t="s">
        <v>14808</v>
      </c>
      <c r="C1145" s="33" t="s">
        <v>14</v>
      </c>
      <c r="D1145" s="66">
        <v>171.5</v>
      </c>
      <c r="E1145" s="61"/>
      <c r="F1145" s="62"/>
    </row>
    <row r="1146" spans="1:6" ht="27.6" x14ac:dyDescent="0.25">
      <c r="A1146" s="42">
        <v>1301001123</v>
      </c>
      <c r="B1146" s="40" t="s">
        <v>14809</v>
      </c>
      <c r="C1146" s="33" t="s">
        <v>14</v>
      </c>
      <c r="D1146" s="66">
        <v>247.81</v>
      </c>
      <c r="E1146" s="61"/>
      <c r="F1146" s="62"/>
    </row>
    <row r="1147" spans="1:6" x14ac:dyDescent="0.25">
      <c r="A1147" s="42">
        <v>1301001124</v>
      </c>
      <c r="B1147" s="40" t="s">
        <v>14810</v>
      </c>
      <c r="C1147" s="33" t="s">
        <v>14</v>
      </c>
      <c r="D1147" s="66">
        <v>409.61</v>
      </c>
      <c r="E1147" s="61"/>
      <c r="F1147" s="62"/>
    </row>
    <row r="1148" spans="1:6" ht="27.6" x14ac:dyDescent="0.25">
      <c r="A1148" s="42">
        <v>1301001125</v>
      </c>
      <c r="B1148" s="40" t="s">
        <v>14811</v>
      </c>
      <c r="C1148" s="33" t="s">
        <v>14</v>
      </c>
      <c r="D1148" s="66">
        <v>534.02</v>
      </c>
      <c r="E1148" s="61"/>
      <c r="F1148" s="62"/>
    </row>
    <row r="1149" spans="1:6" x14ac:dyDescent="0.25">
      <c r="A1149" s="42">
        <v>1301001130</v>
      </c>
      <c r="B1149" s="40" t="s">
        <v>14812</v>
      </c>
      <c r="C1149" s="33" t="s">
        <v>14</v>
      </c>
      <c r="D1149" s="66">
        <v>42815.17</v>
      </c>
      <c r="E1149" s="61"/>
      <c r="F1149" s="62"/>
    </row>
    <row r="1150" spans="1:6" x14ac:dyDescent="0.25">
      <c r="A1150" s="42">
        <v>1301001132</v>
      </c>
      <c r="B1150" s="40" t="s">
        <v>14813</v>
      </c>
      <c r="C1150" s="33" t="s">
        <v>14</v>
      </c>
      <c r="D1150" s="66">
        <v>15237.59</v>
      </c>
      <c r="E1150" s="61"/>
      <c r="F1150" s="62"/>
    </row>
    <row r="1151" spans="1:6" x14ac:dyDescent="0.25">
      <c r="A1151" s="42">
        <v>1301001134</v>
      </c>
      <c r="B1151" s="40" t="s">
        <v>14814</v>
      </c>
      <c r="C1151" s="33" t="s">
        <v>14</v>
      </c>
      <c r="D1151" s="66">
        <v>21860.62</v>
      </c>
      <c r="E1151" s="61"/>
      <c r="F1151" s="62"/>
    </row>
    <row r="1152" spans="1:6" x14ac:dyDescent="0.25">
      <c r="A1152" s="42">
        <v>1301001136</v>
      </c>
      <c r="B1152" s="40" t="s">
        <v>14815</v>
      </c>
      <c r="C1152" s="33" t="s">
        <v>14</v>
      </c>
      <c r="D1152" s="66">
        <v>41463.79</v>
      </c>
      <c r="E1152" s="61"/>
      <c r="F1152" s="62"/>
    </row>
    <row r="1153" spans="1:6" x14ac:dyDescent="0.25">
      <c r="A1153" s="42">
        <v>1301001138</v>
      </c>
      <c r="B1153" s="40" t="s">
        <v>14816</v>
      </c>
      <c r="C1153" s="33" t="s">
        <v>14</v>
      </c>
      <c r="D1153" s="66">
        <v>119847.71</v>
      </c>
      <c r="E1153" s="61"/>
      <c r="F1153" s="62"/>
    </row>
    <row r="1154" spans="1:6" ht="41.4" x14ac:dyDescent="0.25">
      <c r="A1154" s="42">
        <v>1301001140</v>
      </c>
      <c r="B1154" s="40" t="s">
        <v>14817</v>
      </c>
      <c r="C1154" s="33" t="s">
        <v>14</v>
      </c>
      <c r="D1154" s="66">
        <v>19900</v>
      </c>
      <c r="E1154" s="61"/>
      <c r="F1154" s="62"/>
    </row>
    <row r="1155" spans="1:6" x14ac:dyDescent="0.25">
      <c r="A1155" s="42">
        <v>1301001144</v>
      </c>
      <c r="B1155" s="40" t="s">
        <v>14818</v>
      </c>
      <c r="C1155" s="33" t="s">
        <v>14</v>
      </c>
      <c r="D1155" s="66">
        <v>25990</v>
      </c>
      <c r="E1155" s="61"/>
      <c r="F1155" s="62"/>
    </row>
    <row r="1156" spans="1:6" x14ac:dyDescent="0.25">
      <c r="A1156" s="42">
        <v>1301001146</v>
      </c>
      <c r="B1156" s="40" t="s">
        <v>14819</v>
      </c>
      <c r="C1156" s="33" t="s">
        <v>14</v>
      </c>
      <c r="D1156" s="66">
        <v>31450</v>
      </c>
      <c r="E1156" s="61"/>
      <c r="F1156" s="62"/>
    </row>
    <row r="1157" spans="1:6" x14ac:dyDescent="0.25">
      <c r="A1157" s="42">
        <v>1301001148</v>
      </c>
      <c r="B1157" s="40" t="s">
        <v>14820</v>
      </c>
      <c r="C1157" s="33" t="s">
        <v>14</v>
      </c>
      <c r="D1157" s="66">
        <v>41500</v>
      </c>
      <c r="E1157" s="61"/>
      <c r="F1157" s="62"/>
    </row>
    <row r="1158" spans="1:6" ht="41.4" x14ac:dyDescent="0.25">
      <c r="A1158" s="42">
        <v>1301001160</v>
      </c>
      <c r="B1158" s="40" t="s">
        <v>14821</v>
      </c>
      <c r="C1158" s="33" t="s">
        <v>14</v>
      </c>
      <c r="D1158" s="66">
        <v>6942.7</v>
      </c>
      <c r="E1158" s="61"/>
      <c r="F1158" s="62"/>
    </row>
    <row r="1159" spans="1:6" x14ac:dyDescent="0.25">
      <c r="A1159" s="42">
        <v>1301001165</v>
      </c>
      <c r="B1159" s="40" t="s">
        <v>14822</v>
      </c>
      <c r="C1159" s="33" t="s">
        <v>14</v>
      </c>
      <c r="D1159" s="66">
        <v>5482.21</v>
      </c>
      <c r="E1159" s="61"/>
      <c r="F1159" s="62"/>
    </row>
    <row r="1160" spans="1:6" x14ac:dyDescent="0.25">
      <c r="A1160" s="42">
        <v>1301001166</v>
      </c>
      <c r="B1160" s="40" t="s">
        <v>14823</v>
      </c>
      <c r="C1160" s="33" t="s">
        <v>14</v>
      </c>
      <c r="D1160" s="66">
        <v>5793.08</v>
      </c>
      <c r="E1160" s="61"/>
      <c r="F1160" s="62"/>
    </row>
    <row r="1161" spans="1:6" x14ac:dyDescent="0.25">
      <c r="A1161" s="42">
        <v>1301001168</v>
      </c>
      <c r="B1161" s="40" t="s">
        <v>14824</v>
      </c>
      <c r="C1161" s="33" t="s">
        <v>14</v>
      </c>
      <c r="D1161" s="66">
        <v>8912.51</v>
      </c>
      <c r="E1161" s="61"/>
      <c r="F1161" s="62"/>
    </row>
    <row r="1162" spans="1:6" ht="27.6" x14ac:dyDescent="0.25">
      <c r="A1162" s="42">
        <v>1301001174</v>
      </c>
      <c r="B1162" s="40" t="s">
        <v>18763</v>
      </c>
      <c r="C1162" s="33" t="s">
        <v>14</v>
      </c>
      <c r="D1162" s="66">
        <v>40156.120000000003</v>
      </c>
      <c r="E1162" s="61"/>
      <c r="F1162" s="62"/>
    </row>
    <row r="1163" spans="1:6" ht="27.6" x14ac:dyDescent="0.25">
      <c r="A1163" s="42">
        <v>1301001175</v>
      </c>
      <c r="B1163" s="40" t="s">
        <v>18764</v>
      </c>
      <c r="C1163" s="33" t="s">
        <v>14</v>
      </c>
      <c r="D1163" s="66">
        <v>20180.009999999998</v>
      </c>
      <c r="E1163" s="61"/>
      <c r="F1163" s="62"/>
    </row>
    <row r="1164" spans="1:6" ht="27.6" x14ac:dyDescent="0.25">
      <c r="A1164" s="42">
        <v>1301001176</v>
      </c>
      <c r="B1164" s="40" t="s">
        <v>18765</v>
      </c>
      <c r="C1164" s="33" t="s">
        <v>14</v>
      </c>
      <c r="D1164" s="66">
        <v>7580.01</v>
      </c>
      <c r="E1164" s="61"/>
      <c r="F1164" s="62"/>
    </row>
    <row r="1165" spans="1:6" ht="27.6" x14ac:dyDescent="0.25">
      <c r="A1165" s="42">
        <v>1301001177</v>
      </c>
      <c r="B1165" s="40" t="s">
        <v>18766</v>
      </c>
      <c r="C1165" s="33" t="s">
        <v>14</v>
      </c>
      <c r="D1165" s="66">
        <v>4150.01</v>
      </c>
      <c r="E1165" s="61"/>
      <c r="F1165" s="62"/>
    </row>
    <row r="1166" spans="1:6" ht="27.6" x14ac:dyDescent="0.25">
      <c r="A1166" s="42">
        <v>1301001180</v>
      </c>
      <c r="B1166" s="40" t="s">
        <v>14825</v>
      </c>
      <c r="C1166" s="33" t="s">
        <v>14</v>
      </c>
      <c r="D1166" s="66">
        <v>584.59</v>
      </c>
      <c r="E1166" s="61"/>
      <c r="F1166" s="62"/>
    </row>
    <row r="1167" spans="1:6" ht="27.6" x14ac:dyDescent="0.25">
      <c r="A1167" s="42">
        <v>1301001184</v>
      </c>
      <c r="B1167" s="40" t="s">
        <v>14826</v>
      </c>
      <c r="C1167" s="33" t="s">
        <v>14</v>
      </c>
      <c r="D1167" s="66">
        <v>821.47</v>
      </c>
      <c r="E1167" s="61"/>
      <c r="F1167" s="62"/>
    </row>
    <row r="1168" spans="1:6" x14ac:dyDescent="0.25">
      <c r="A1168" s="42">
        <v>1301001190</v>
      </c>
      <c r="B1168" s="40" t="s">
        <v>14827</v>
      </c>
      <c r="C1168" s="33" t="s">
        <v>14</v>
      </c>
      <c r="D1168" s="66">
        <v>1105.6099999999999</v>
      </c>
      <c r="E1168" s="61"/>
      <c r="F1168" s="62"/>
    </row>
    <row r="1169" spans="1:6" ht="27.6" x14ac:dyDescent="0.25">
      <c r="A1169" s="42">
        <v>1301001195</v>
      </c>
      <c r="B1169" s="40" t="s">
        <v>14828</v>
      </c>
      <c r="C1169" s="33" t="s">
        <v>14</v>
      </c>
      <c r="D1169" s="66">
        <v>1196.07</v>
      </c>
      <c r="E1169" s="61"/>
      <c r="F1169" s="62"/>
    </row>
    <row r="1170" spans="1:6" ht="27.6" x14ac:dyDescent="0.25">
      <c r="A1170" s="42">
        <v>1301001196</v>
      </c>
      <c r="B1170" s="40" t="s">
        <v>14829</v>
      </c>
      <c r="C1170" s="33" t="s">
        <v>14</v>
      </c>
      <c r="D1170" s="66">
        <v>1928.04</v>
      </c>
      <c r="E1170" s="61"/>
      <c r="F1170" s="62"/>
    </row>
    <row r="1171" spans="1:6" ht="27.6" x14ac:dyDescent="0.25">
      <c r="A1171" s="42">
        <v>1301001197</v>
      </c>
      <c r="B1171" s="40" t="s">
        <v>14830</v>
      </c>
      <c r="C1171" s="33" t="s">
        <v>14</v>
      </c>
      <c r="D1171" s="66">
        <v>2061.02</v>
      </c>
      <c r="E1171" s="61"/>
      <c r="F1171" s="62"/>
    </row>
    <row r="1172" spans="1:6" ht="27.6" x14ac:dyDescent="0.25">
      <c r="A1172" s="42">
        <v>1301001199</v>
      </c>
      <c r="B1172" s="40" t="s">
        <v>14831</v>
      </c>
      <c r="C1172" s="33" t="s">
        <v>14</v>
      </c>
      <c r="D1172" s="66">
        <v>2823.63</v>
      </c>
      <c r="E1172" s="61"/>
      <c r="F1172" s="62"/>
    </row>
    <row r="1173" spans="1:6" ht="27.6" x14ac:dyDescent="0.25">
      <c r="A1173" s="42">
        <v>1301001200</v>
      </c>
      <c r="B1173" s="40" t="s">
        <v>14832</v>
      </c>
      <c r="C1173" s="33" t="s">
        <v>14</v>
      </c>
      <c r="D1173" s="66">
        <v>9640.74</v>
      </c>
      <c r="E1173" s="61"/>
      <c r="F1173" s="62"/>
    </row>
    <row r="1174" spans="1:6" ht="27.6" x14ac:dyDescent="0.25">
      <c r="A1174" s="42">
        <v>1301001210</v>
      </c>
      <c r="B1174" s="40" t="s">
        <v>14833</v>
      </c>
      <c r="C1174" s="33" t="s">
        <v>14</v>
      </c>
      <c r="D1174" s="66">
        <v>43.24</v>
      </c>
      <c r="E1174" s="61"/>
      <c r="F1174" s="62"/>
    </row>
    <row r="1175" spans="1:6" ht="27.6" x14ac:dyDescent="0.25">
      <c r="A1175" s="42">
        <v>1301001211</v>
      </c>
      <c r="B1175" s="40" t="s">
        <v>14834</v>
      </c>
      <c r="C1175" s="33" t="s">
        <v>14</v>
      </c>
      <c r="D1175" s="66">
        <v>89.37</v>
      </c>
      <c r="E1175" s="61"/>
      <c r="F1175" s="62"/>
    </row>
    <row r="1176" spans="1:6" ht="27.6" x14ac:dyDescent="0.25">
      <c r="A1176" s="42">
        <v>1301001212</v>
      </c>
      <c r="B1176" s="40" t="s">
        <v>14835</v>
      </c>
      <c r="C1176" s="33" t="s">
        <v>14</v>
      </c>
      <c r="D1176" s="66">
        <v>87.59</v>
      </c>
      <c r="E1176" s="61"/>
      <c r="F1176" s="62"/>
    </row>
    <row r="1177" spans="1:6" ht="27.6" x14ac:dyDescent="0.25">
      <c r="A1177" s="42">
        <v>1301001220</v>
      </c>
      <c r="B1177" s="40" t="s">
        <v>14836</v>
      </c>
      <c r="C1177" s="33" t="s">
        <v>14</v>
      </c>
      <c r="D1177" s="66">
        <v>116.06</v>
      </c>
      <c r="E1177" s="61"/>
      <c r="F1177" s="62"/>
    </row>
    <row r="1178" spans="1:6" x14ac:dyDescent="0.25">
      <c r="A1178" s="42">
        <v>1301001221</v>
      </c>
      <c r="B1178" s="40" t="s">
        <v>14837</v>
      </c>
      <c r="C1178" s="33" t="s">
        <v>14</v>
      </c>
      <c r="D1178" s="66">
        <v>183.76</v>
      </c>
      <c r="E1178" s="61"/>
      <c r="F1178" s="62"/>
    </row>
    <row r="1179" spans="1:6" x14ac:dyDescent="0.25">
      <c r="A1179" s="42">
        <v>1301001222</v>
      </c>
      <c r="B1179" s="40" t="s">
        <v>14782</v>
      </c>
      <c r="C1179" s="33" t="s">
        <v>14</v>
      </c>
      <c r="D1179" s="66">
        <v>193.59</v>
      </c>
      <c r="E1179" s="61"/>
      <c r="F1179" s="62"/>
    </row>
    <row r="1180" spans="1:6" x14ac:dyDescent="0.25">
      <c r="A1180" s="42">
        <v>1301001223</v>
      </c>
      <c r="B1180" s="40" t="s">
        <v>14783</v>
      </c>
      <c r="C1180" s="33" t="s">
        <v>14</v>
      </c>
      <c r="D1180" s="66">
        <v>273.02999999999997</v>
      </c>
      <c r="E1180" s="61"/>
      <c r="F1180" s="62"/>
    </row>
    <row r="1181" spans="1:6" x14ac:dyDescent="0.25">
      <c r="A1181" s="42">
        <v>1301001224</v>
      </c>
      <c r="B1181" s="40" t="s">
        <v>14810</v>
      </c>
      <c r="C1181" s="33" t="s">
        <v>14</v>
      </c>
      <c r="D1181" s="66">
        <v>470.61</v>
      </c>
      <c r="E1181" s="61"/>
      <c r="F1181" s="62"/>
    </row>
    <row r="1182" spans="1:6" x14ac:dyDescent="0.25">
      <c r="A1182" s="42">
        <v>1301001226</v>
      </c>
      <c r="B1182" s="40" t="s">
        <v>14838</v>
      </c>
      <c r="C1182" s="33" t="s">
        <v>14</v>
      </c>
      <c r="D1182" s="66">
        <v>625.41999999999996</v>
      </c>
      <c r="E1182" s="61"/>
      <c r="F1182" s="62"/>
    </row>
    <row r="1183" spans="1:6" x14ac:dyDescent="0.25">
      <c r="A1183" s="33"/>
      <c r="B1183" s="40"/>
      <c r="C1183" s="33"/>
      <c r="D1183" s="66"/>
      <c r="E1183" s="61"/>
      <c r="F1183" s="62"/>
    </row>
    <row r="1184" spans="1:6" x14ac:dyDescent="0.25">
      <c r="A1184" s="33"/>
      <c r="B1184" s="40" t="s">
        <v>14839</v>
      </c>
      <c r="C1184" s="33"/>
      <c r="D1184" s="66"/>
      <c r="E1184" s="61"/>
      <c r="F1184" s="62"/>
    </row>
    <row r="1185" spans="1:6" ht="41.4" x14ac:dyDescent="0.25">
      <c r="A1185" s="42">
        <v>1301002000</v>
      </c>
      <c r="B1185" s="40" t="s">
        <v>14840</v>
      </c>
      <c r="C1185" s="33" t="s">
        <v>14</v>
      </c>
      <c r="D1185" s="66">
        <v>709.19</v>
      </c>
      <c r="E1185" s="61"/>
      <c r="F1185" s="62"/>
    </row>
    <row r="1186" spans="1:6" ht="27.6" x14ac:dyDescent="0.25">
      <c r="A1186" s="42">
        <v>1301002001</v>
      </c>
      <c r="B1186" s="40" t="s">
        <v>14841</v>
      </c>
      <c r="C1186" s="33" t="s">
        <v>14</v>
      </c>
      <c r="D1186" s="66">
        <v>584.46</v>
      </c>
      <c r="E1186" s="61"/>
      <c r="F1186" s="62"/>
    </row>
    <row r="1187" spans="1:6" ht="41.4" x14ac:dyDescent="0.25">
      <c r="A1187" s="42">
        <v>1301002002</v>
      </c>
      <c r="B1187" s="40" t="s">
        <v>18767</v>
      </c>
      <c r="C1187" s="33" t="s">
        <v>14</v>
      </c>
      <c r="D1187" s="66">
        <v>605.04999999999995</v>
      </c>
      <c r="E1187" s="61"/>
      <c r="F1187" s="62"/>
    </row>
    <row r="1188" spans="1:6" ht="41.4" x14ac:dyDescent="0.25">
      <c r="A1188" s="42">
        <v>1301002003</v>
      </c>
      <c r="B1188" s="40" t="s">
        <v>14842</v>
      </c>
      <c r="C1188" s="33" t="s">
        <v>14</v>
      </c>
      <c r="D1188" s="66">
        <v>1204.6199999999999</v>
      </c>
      <c r="E1188" s="61"/>
      <c r="F1188" s="62"/>
    </row>
    <row r="1189" spans="1:6" x14ac:dyDescent="0.25">
      <c r="A1189" s="42">
        <v>1301002004</v>
      </c>
      <c r="B1189" s="40" t="s">
        <v>14843</v>
      </c>
      <c r="C1189" s="33" t="s">
        <v>14</v>
      </c>
      <c r="D1189" s="66">
        <v>100.63</v>
      </c>
      <c r="E1189" s="61"/>
      <c r="F1189" s="62"/>
    </row>
    <row r="1190" spans="1:6" ht="27.6" x14ac:dyDescent="0.25">
      <c r="A1190" s="42">
        <v>1301002006</v>
      </c>
      <c r="B1190" s="40" t="s">
        <v>14844</v>
      </c>
      <c r="C1190" s="33" t="s">
        <v>14</v>
      </c>
      <c r="D1190" s="66">
        <v>44.79</v>
      </c>
      <c r="E1190" s="61"/>
      <c r="F1190" s="62"/>
    </row>
    <row r="1191" spans="1:6" ht="27.6" x14ac:dyDescent="0.25">
      <c r="A1191" s="42">
        <v>1301002007</v>
      </c>
      <c r="B1191" s="40" t="s">
        <v>14845</v>
      </c>
      <c r="C1191" s="33" t="s">
        <v>14</v>
      </c>
      <c r="D1191" s="66">
        <v>353.07</v>
      </c>
      <c r="E1191" s="61"/>
      <c r="F1191" s="62"/>
    </row>
    <row r="1192" spans="1:6" ht="27.6" x14ac:dyDescent="0.25">
      <c r="A1192" s="42">
        <v>1301002008</v>
      </c>
      <c r="B1192" s="40" t="s">
        <v>14846</v>
      </c>
      <c r="C1192" s="33" t="s">
        <v>14</v>
      </c>
      <c r="D1192" s="66">
        <v>89.85</v>
      </c>
      <c r="E1192" s="61"/>
      <c r="F1192" s="62"/>
    </row>
    <row r="1193" spans="1:6" ht="27.6" x14ac:dyDescent="0.25">
      <c r="A1193" s="42">
        <v>1301002013</v>
      </c>
      <c r="B1193" s="40" t="s">
        <v>14847</v>
      </c>
      <c r="C1193" s="33" t="s">
        <v>14</v>
      </c>
      <c r="D1193" s="66">
        <v>629.35</v>
      </c>
      <c r="E1193" s="61"/>
      <c r="F1193" s="62"/>
    </row>
    <row r="1194" spans="1:6" ht="41.4" x14ac:dyDescent="0.25">
      <c r="A1194" s="42">
        <v>1301002014</v>
      </c>
      <c r="B1194" s="40" t="s">
        <v>14848</v>
      </c>
      <c r="C1194" s="33" t="s">
        <v>14</v>
      </c>
      <c r="D1194" s="66">
        <v>1463.6</v>
      </c>
      <c r="E1194" s="61"/>
      <c r="F1194" s="62"/>
    </row>
    <row r="1195" spans="1:6" ht="41.4" x14ac:dyDescent="0.25">
      <c r="A1195" s="42">
        <v>1301002018</v>
      </c>
      <c r="B1195" s="40" t="s">
        <v>14849</v>
      </c>
      <c r="C1195" s="33" t="s">
        <v>14</v>
      </c>
      <c r="D1195" s="66">
        <v>905.42</v>
      </c>
      <c r="E1195" s="61"/>
      <c r="F1195" s="62"/>
    </row>
    <row r="1196" spans="1:6" ht="55.2" x14ac:dyDescent="0.25">
      <c r="A1196" s="42">
        <v>1301002019</v>
      </c>
      <c r="B1196" s="40" t="s">
        <v>14850</v>
      </c>
      <c r="C1196" s="33" t="s">
        <v>14</v>
      </c>
      <c r="D1196" s="66">
        <v>267.83</v>
      </c>
      <c r="E1196" s="61"/>
      <c r="F1196" s="62"/>
    </row>
    <row r="1197" spans="1:6" ht="41.4" x14ac:dyDescent="0.25">
      <c r="A1197" s="42">
        <v>1301002020</v>
      </c>
      <c r="B1197" s="40" t="s">
        <v>14851</v>
      </c>
      <c r="C1197" s="33" t="s">
        <v>10431</v>
      </c>
      <c r="D1197" s="66">
        <v>690.88</v>
      </c>
      <c r="E1197" s="61"/>
      <c r="F1197" s="62"/>
    </row>
    <row r="1198" spans="1:6" ht="41.4" x14ac:dyDescent="0.25">
      <c r="A1198" s="42">
        <v>1301002021</v>
      </c>
      <c r="B1198" s="40" t="s">
        <v>14852</v>
      </c>
      <c r="C1198" s="33" t="s">
        <v>10431</v>
      </c>
      <c r="D1198" s="66">
        <v>975.88</v>
      </c>
      <c r="E1198" s="61"/>
      <c r="F1198" s="62"/>
    </row>
    <row r="1199" spans="1:6" ht="41.4" x14ac:dyDescent="0.25">
      <c r="A1199" s="42">
        <v>1301002022</v>
      </c>
      <c r="B1199" s="40" t="s">
        <v>14853</v>
      </c>
      <c r="C1199" s="33" t="s">
        <v>14</v>
      </c>
      <c r="D1199" s="66">
        <v>604.75</v>
      </c>
      <c r="E1199" s="61"/>
      <c r="F1199" s="62"/>
    </row>
    <row r="1200" spans="1:6" ht="41.4" x14ac:dyDescent="0.25">
      <c r="A1200" s="42">
        <v>1301002024</v>
      </c>
      <c r="B1200" s="40" t="s">
        <v>14854</v>
      </c>
      <c r="C1200" s="33" t="s">
        <v>14</v>
      </c>
      <c r="D1200" s="66">
        <v>988.64</v>
      </c>
      <c r="E1200" s="61"/>
      <c r="F1200" s="62"/>
    </row>
    <row r="1201" spans="1:6" ht="27.6" x14ac:dyDescent="0.25">
      <c r="A1201" s="42">
        <v>1301002026</v>
      </c>
      <c r="B1201" s="40" t="s">
        <v>14855</v>
      </c>
      <c r="C1201" s="33" t="s">
        <v>14</v>
      </c>
      <c r="D1201" s="66">
        <v>35.17</v>
      </c>
      <c r="E1201" s="61"/>
      <c r="F1201" s="62"/>
    </row>
    <row r="1202" spans="1:6" ht="27.6" x14ac:dyDescent="0.25">
      <c r="A1202" s="42">
        <v>1301002029</v>
      </c>
      <c r="B1202" s="40" t="s">
        <v>14856</v>
      </c>
      <c r="C1202" s="33" t="s">
        <v>14</v>
      </c>
      <c r="D1202" s="66">
        <v>35.82</v>
      </c>
      <c r="E1202" s="61"/>
      <c r="F1202" s="62"/>
    </row>
    <row r="1203" spans="1:6" ht="27.6" x14ac:dyDescent="0.25">
      <c r="A1203" s="42">
        <v>1301002030</v>
      </c>
      <c r="B1203" s="40" t="s">
        <v>14857</v>
      </c>
      <c r="C1203" s="33" t="s">
        <v>14</v>
      </c>
      <c r="D1203" s="66">
        <v>62.96</v>
      </c>
      <c r="E1203" s="61"/>
      <c r="F1203" s="62"/>
    </row>
    <row r="1204" spans="1:6" ht="27.6" x14ac:dyDescent="0.25">
      <c r="A1204" s="42">
        <v>1301002033</v>
      </c>
      <c r="B1204" s="40" t="s">
        <v>14858</v>
      </c>
      <c r="C1204" s="33" t="s">
        <v>14</v>
      </c>
      <c r="D1204" s="66">
        <v>50.71</v>
      </c>
      <c r="E1204" s="61"/>
      <c r="F1204" s="62"/>
    </row>
    <row r="1205" spans="1:6" x14ac:dyDescent="0.25">
      <c r="A1205" s="33"/>
      <c r="B1205" s="40"/>
      <c r="C1205" s="33"/>
      <c r="D1205" s="66"/>
      <c r="E1205" s="61"/>
      <c r="F1205" s="62"/>
    </row>
    <row r="1206" spans="1:6" x14ac:dyDescent="0.25">
      <c r="A1206" s="33"/>
      <c r="B1206" s="40" t="s">
        <v>14859</v>
      </c>
      <c r="C1206" s="33"/>
      <c r="D1206" s="66"/>
      <c r="E1206" s="61"/>
      <c r="F1206" s="62"/>
    </row>
    <row r="1207" spans="1:6" ht="27.6" x14ac:dyDescent="0.25">
      <c r="A1207" s="42">
        <v>1301003000</v>
      </c>
      <c r="B1207" s="40" t="s">
        <v>14860</v>
      </c>
      <c r="C1207" s="33" t="s">
        <v>14</v>
      </c>
      <c r="D1207" s="66">
        <v>79.47</v>
      </c>
      <c r="E1207" s="61"/>
      <c r="F1207" s="62"/>
    </row>
    <row r="1208" spans="1:6" ht="27.6" x14ac:dyDescent="0.25">
      <c r="A1208" s="42">
        <v>1301003004</v>
      </c>
      <c r="B1208" s="40" t="s">
        <v>14861</v>
      </c>
      <c r="C1208" s="33" t="s">
        <v>14</v>
      </c>
      <c r="D1208" s="66">
        <v>152.36000000000001</v>
      </c>
      <c r="E1208" s="61"/>
      <c r="F1208" s="62"/>
    </row>
    <row r="1209" spans="1:6" x14ac:dyDescent="0.25">
      <c r="A1209" s="42">
        <v>1301003015</v>
      </c>
      <c r="B1209" s="40" t="s">
        <v>14862</v>
      </c>
      <c r="C1209" s="33" t="s">
        <v>14</v>
      </c>
      <c r="D1209" s="66">
        <v>66.48</v>
      </c>
      <c r="E1209" s="61"/>
      <c r="F1209" s="62"/>
    </row>
    <row r="1210" spans="1:6" ht="27.6" x14ac:dyDescent="0.25">
      <c r="A1210" s="42">
        <v>1301003026</v>
      </c>
      <c r="B1210" s="40" t="s">
        <v>14863</v>
      </c>
      <c r="C1210" s="33" t="s">
        <v>14</v>
      </c>
      <c r="D1210" s="66">
        <v>137.99</v>
      </c>
      <c r="E1210" s="61"/>
      <c r="F1210" s="62"/>
    </row>
    <row r="1211" spans="1:6" ht="27.6" x14ac:dyDescent="0.25">
      <c r="A1211" s="42">
        <v>1301003030</v>
      </c>
      <c r="B1211" s="40" t="s">
        <v>14864</v>
      </c>
      <c r="C1211" s="33" t="s">
        <v>14</v>
      </c>
      <c r="D1211" s="66">
        <v>136</v>
      </c>
      <c r="E1211" s="61"/>
      <c r="F1211" s="62"/>
    </row>
    <row r="1212" spans="1:6" ht="27.6" x14ac:dyDescent="0.25">
      <c r="A1212" s="42">
        <v>1301003050</v>
      </c>
      <c r="B1212" s="40" t="s">
        <v>14865</v>
      </c>
      <c r="C1212" s="33" t="s">
        <v>14</v>
      </c>
      <c r="D1212" s="66">
        <v>104.34</v>
      </c>
      <c r="E1212" s="61"/>
      <c r="F1212" s="62"/>
    </row>
    <row r="1213" spans="1:6" ht="27.6" x14ac:dyDescent="0.25">
      <c r="A1213" s="42">
        <v>1301003052</v>
      </c>
      <c r="B1213" s="40" t="s">
        <v>14866</v>
      </c>
      <c r="C1213" s="33" t="s">
        <v>14</v>
      </c>
      <c r="D1213" s="66">
        <v>53.62</v>
      </c>
      <c r="E1213" s="61"/>
      <c r="F1213" s="62"/>
    </row>
    <row r="1214" spans="1:6" ht="27.6" x14ac:dyDescent="0.25">
      <c r="A1214" s="42">
        <v>1301003058</v>
      </c>
      <c r="B1214" s="40" t="s">
        <v>14867</v>
      </c>
      <c r="C1214" s="33" t="s">
        <v>14</v>
      </c>
      <c r="D1214" s="66">
        <v>106.52</v>
      </c>
      <c r="E1214" s="61"/>
      <c r="F1214" s="62"/>
    </row>
    <row r="1215" spans="1:6" ht="27.6" x14ac:dyDescent="0.25">
      <c r="A1215" s="42">
        <v>1301003062</v>
      </c>
      <c r="B1215" s="40" t="s">
        <v>14868</v>
      </c>
      <c r="C1215" s="33" t="s">
        <v>14</v>
      </c>
      <c r="D1215" s="66">
        <v>2539.94</v>
      </c>
      <c r="E1215" s="61"/>
      <c r="F1215" s="62"/>
    </row>
    <row r="1216" spans="1:6" ht="27.6" x14ac:dyDescent="0.25">
      <c r="A1216" s="42">
        <v>1301003063</v>
      </c>
      <c r="B1216" s="40" t="s">
        <v>13865</v>
      </c>
      <c r="C1216" s="33" t="s">
        <v>14</v>
      </c>
      <c r="D1216" s="66">
        <v>696.06</v>
      </c>
      <c r="E1216" s="61"/>
      <c r="F1216" s="62"/>
    </row>
    <row r="1217" spans="1:6" ht="41.4" x14ac:dyDescent="0.25">
      <c r="A1217" s="42">
        <v>1301003064</v>
      </c>
      <c r="B1217" s="40" t="s">
        <v>14869</v>
      </c>
      <c r="C1217" s="33" t="s">
        <v>14</v>
      </c>
      <c r="D1217" s="66">
        <v>641.94000000000005</v>
      </c>
      <c r="E1217" s="61"/>
      <c r="F1217" s="62"/>
    </row>
    <row r="1218" spans="1:6" ht="41.4" x14ac:dyDescent="0.25">
      <c r="A1218" s="42">
        <v>1301003066</v>
      </c>
      <c r="B1218" s="40" t="s">
        <v>14870</v>
      </c>
      <c r="C1218" s="33" t="s">
        <v>14</v>
      </c>
      <c r="D1218" s="66">
        <v>232.48</v>
      </c>
      <c r="E1218" s="61"/>
      <c r="F1218" s="62"/>
    </row>
    <row r="1219" spans="1:6" ht="27.6" x14ac:dyDescent="0.25">
      <c r="A1219" s="42">
        <v>1301003068</v>
      </c>
      <c r="B1219" s="40" t="s">
        <v>14871</v>
      </c>
      <c r="C1219" s="33" t="s">
        <v>14</v>
      </c>
      <c r="D1219" s="66">
        <v>968.26</v>
      </c>
      <c r="E1219" s="61"/>
      <c r="F1219" s="62"/>
    </row>
    <row r="1220" spans="1:6" ht="27.6" x14ac:dyDescent="0.25">
      <c r="A1220" s="42">
        <v>1301003200</v>
      </c>
      <c r="B1220" s="40" t="s">
        <v>18768</v>
      </c>
      <c r="C1220" s="33" t="s">
        <v>14</v>
      </c>
      <c r="D1220" s="66">
        <v>25.59</v>
      </c>
      <c r="E1220" s="61"/>
      <c r="F1220" s="62"/>
    </row>
    <row r="1221" spans="1:6" ht="27.6" x14ac:dyDescent="0.25">
      <c r="A1221" s="42">
        <v>1301003209</v>
      </c>
      <c r="B1221" s="40" t="s">
        <v>14872</v>
      </c>
      <c r="C1221" s="33" t="s">
        <v>14</v>
      </c>
      <c r="D1221" s="66">
        <v>65.069999999999993</v>
      </c>
      <c r="E1221" s="61"/>
      <c r="F1221" s="62"/>
    </row>
    <row r="1222" spans="1:6" ht="27.6" x14ac:dyDescent="0.25">
      <c r="A1222" s="42">
        <v>1301003220</v>
      </c>
      <c r="B1222" s="40" t="s">
        <v>14873</v>
      </c>
      <c r="C1222" s="33" t="s">
        <v>14</v>
      </c>
      <c r="D1222" s="66">
        <v>68.760000000000005</v>
      </c>
      <c r="E1222" s="61"/>
      <c r="F1222" s="62"/>
    </row>
    <row r="1223" spans="1:6" ht="27.6" x14ac:dyDescent="0.25">
      <c r="A1223" s="42">
        <v>1301003230</v>
      </c>
      <c r="B1223" s="40" t="s">
        <v>14874</v>
      </c>
      <c r="C1223" s="33" t="s">
        <v>14</v>
      </c>
      <c r="D1223" s="66">
        <v>72.290000000000006</v>
      </c>
      <c r="E1223" s="61"/>
      <c r="F1223" s="62"/>
    </row>
    <row r="1224" spans="1:6" ht="27.6" x14ac:dyDescent="0.25">
      <c r="A1224" s="42">
        <v>1301003240</v>
      </c>
      <c r="B1224" s="40" t="s">
        <v>14875</v>
      </c>
      <c r="C1224" s="33" t="s">
        <v>14</v>
      </c>
      <c r="D1224" s="66">
        <v>87.98</v>
      </c>
      <c r="E1224" s="61"/>
      <c r="F1224" s="62"/>
    </row>
    <row r="1225" spans="1:6" ht="27.6" x14ac:dyDescent="0.25">
      <c r="A1225" s="42">
        <v>1301003249</v>
      </c>
      <c r="B1225" s="40" t="s">
        <v>14876</v>
      </c>
      <c r="C1225" s="33" t="s">
        <v>14</v>
      </c>
      <c r="D1225" s="66">
        <v>120.13</v>
      </c>
      <c r="E1225" s="61"/>
      <c r="F1225" s="62"/>
    </row>
    <row r="1226" spans="1:6" ht="27.6" x14ac:dyDescent="0.25">
      <c r="A1226" s="42">
        <v>1301003260</v>
      </c>
      <c r="B1226" s="40" t="s">
        <v>14877</v>
      </c>
      <c r="C1226" s="33" t="s">
        <v>14</v>
      </c>
      <c r="D1226" s="66">
        <v>127.83</v>
      </c>
      <c r="E1226" s="61"/>
      <c r="F1226" s="62"/>
    </row>
    <row r="1227" spans="1:6" ht="27.6" x14ac:dyDescent="0.25">
      <c r="A1227" s="42">
        <v>1301003270</v>
      </c>
      <c r="B1227" s="40" t="s">
        <v>14878</v>
      </c>
      <c r="C1227" s="33" t="s">
        <v>14</v>
      </c>
      <c r="D1227" s="66">
        <v>30.62</v>
      </c>
      <c r="E1227" s="61"/>
      <c r="F1227" s="62"/>
    </row>
    <row r="1228" spans="1:6" ht="27.6" x14ac:dyDescent="0.25">
      <c r="A1228" s="42">
        <v>1301003276</v>
      </c>
      <c r="B1228" s="40" t="s">
        <v>14879</v>
      </c>
      <c r="C1228" s="33" t="s">
        <v>14</v>
      </c>
      <c r="D1228" s="66">
        <v>47.13</v>
      </c>
      <c r="E1228" s="61"/>
      <c r="F1228" s="62"/>
    </row>
    <row r="1229" spans="1:6" ht="27.6" x14ac:dyDescent="0.25">
      <c r="A1229" s="42">
        <v>1301003282</v>
      </c>
      <c r="B1229" s="40" t="s">
        <v>14880</v>
      </c>
      <c r="C1229" s="33" t="s">
        <v>14</v>
      </c>
      <c r="D1229" s="66">
        <v>64.2</v>
      </c>
      <c r="E1229" s="61"/>
      <c r="F1229" s="62"/>
    </row>
    <row r="1230" spans="1:6" ht="27.6" x14ac:dyDescent="0.25">
      <c r="A1230" s="42">
        <v>1301003288</v>
      </c>
      <c r="B1230" s="40" t="s">
        <v>14881</v>
      </c>
      <c r="C1230" s="33" t="s">
        <v>14</v>
      </c>
      <c r="D1230" s="66">
        <v>81.400000000000006</v>
      </c>
      <c r="E1230" s="61"/>
      <c r="F1230" s="62"/>
    </row>
    <row r="1231" spans="1:6" ht="27.6" x14ac:dyDescent="0.25">
      <c r="A1231" s="42">
        <v>1301003294</v>
      </c>
      <c r="B1231" s="40" t="s">
        <v>14882</v>
      </c>
      <c r="C1231" s="33" t="s">
        <v>14</v>
      </c>
      <c r="D1231" s="66">
        <v>112.1</v>
      </c>
      <c r="E1231" s="61"/>
      <c r="F1231" s="62"/>
    </row>
    <row r="1232" spans="1:6" ht="27.6" x14ac:dyDescent="0.25">
      <c r="A1232" s="42">
        <v>1301003300</v>
      </c>
      <c r="B1232" s="40" t="s">
        <v>14883</v>
      </c>
      <c r="C1232" s="33" t="s">
        <v>14</v>
      </c>
      <c r="D1232" s="66">
        <v>220.71</v>
      </c>
      <c r="E1232" s="61"/>
      <c r="F1232" s="62"/>
    </row>
    <row r="1233" spans="1:6" ht="27.6" x14ac:dyDescent="0.25">
      <c r="A1233" s="42">
        <v>1301003304</v>
      </c>
      <c r="B1233" s="40" t="s">
        <v>14884</v>
      </c>
      <c r="C1233" s="33" t="s">
        <v>14</v>
      </c>
      <c r="D1233" s="66">
        <v>268.07</v>
      </c>
      <c r="E1233" s="61"/>
      <c r="F1233" s="62"/>
    </row>
    <row r="1234" spans="1:6" ht="27.6" x14ac:dyDescent="0.25">
      <c r="A1234" s="42">
        <v>1301003308</v>
      </c>
      <c r="B1234" s="40" t="s">
        <v>14885</v>
      </c>
      <c r="C1234" s="33" t="s">
        <v>14</v>
      </c>
      <c r="D1234" s="66">
        <v>536.83000000000004</v>
      </c>
      <c r="E1234" s="61"/>
      <c r="F1234" s="62"/>
    </row>
    <row r="1235" spans="1:6" ht="27.6" x14ac:dyDescent="0.25">
      <c r="A1235" s="42">
        <v>1301003500</v>
      </c>
      <c r="B1235" s="40" t="s">
        <v>14886</v>
      </c>
      <c r="C1235" s="33" t="s">
        <v>14</v>
      </c>
      <c r="D1235" s="66">
        <v>46.9</v>
      </c>
      <c r="E1235" s="61"/>
      <c r="F1235" s="62"/>
    </row>
    <row r="1236" spans="1:6" ht="27.6" x14ac:dyDescent="0.25">
      <c r="A1236" s="42">
        <v>1301003502</v>
      </c>
      <c r="B1236" s="40" t="s">
        <v>14887</v>
      </c>
      <c r="C1236" s="33" t="s">
        <v>14</v>
      </c>
      <c r="D1236" s="66">
        <v>63.3</v>
      </c>
      <c r="E1236" s="61"/>
      <c r="F1236" s="62"/>
    </row>
    <row r="1237" spans="1:6" ht="27.6" x14ac:dyDescent="0.25">
      <c r="A1237" s="42">
        <v>1301003504</v>
      </c>
      <c r="B1237" s="40" t="s">
        <v>14888</v>
      </c>
      <c r="C1237" s="33" t="s">
        <v>14</v>
      </c>
      <c r="D1237" s="66">
        <v>113.46</v>
      </c>
      <c r="E1237" s="61"/>
      <c r="F1237" s="62"/>
    </row>
    <row r="1238" spans="1:6" ht="27.6" x14ac:dyDescent="0.25">
      <c r="A1238" s="42">
        <v>1301003506</v>
      </c>
      <c r="B1238" s="40" t="s">
        <v>14889</v>
      </c>
      <c r="C1238" s="33" t="s">
        <v>14</v>
      </c>
      <c r="D1238" s="66">
        <v>171.83</v>
      </c>
      <c r="E1238" s="61"/>
      <c r="F1238" s="62"/>
    </row>
    <row r="1239" spans="1:6" ht="27.6" x14ac:dyDescent="0.25">
      <c r="A1239" s="42">
        <v>1301003520</v>
      </c>
      <c r="B1239" s="40" t="s">
        <v>14890</v>
      </c>
      <c r="C1239" s="33" t="s">
        <v>14</v>
      </c>
      <c r="D1239" s="66">
        <v>296.13</v>
      </c>
      <c r="E1239" s="61"/>
      <c r="F1239" s="62"/>
    </row>
    <row r="1240" spans="1:6" x14ac:dyDescent="0.25">
      <c r="A1240" s="33"/>
      <c r="B1240" s="40"/>
      <c r="C1240" s="33"/>
      <c r="D1240" s="66"/>
      <c r="E1240" s="61"/>
      <c r="F1240" s="62"/>
    </row>
    <row r="1241" spans="1:6" x14ac:dyDescent="0.25">
      <c r="A1241" s="33"/>
      <c r="B1241" s="40" t="s">
        <v>14564</v>
      </c>
      <c r="C1241" s="33"/>
      <c r="D1241" s="66"/>
      <c r="E1241" s="61"/>
      <c r="F1241" s="62"/>
    </row>
    <row r="1242" spans="1:6" x14ac:dyDescent="0.25">
      <c r="A1242" s="42">
        <v>1301004001</v>
      </c>
      <c r="B1242" s="40" t="s">
        <v>14891</v>
      </c>
      <c r="C1242" s="33" t="s">
        <v>14</v>
      </c>
      <c r="D1242" s="66">
        <v>109.65</v>
      </c>
      <c r="E1242" s="61"/>
      <c r="F1242" s="62"/>
    </row>
    <row r="1243" spans="1:6" ht="27.6" x14ac:dyDescent="0.25">
      <c r="A1243" s="42">
        <v>1301004004</v>
      </c>
      <c r="B1243" s="40" t="s">
        <v>14892</v>
      </c>
      <c r="C1243" s="33" t="s">
        <v>14</v>
      </c>
      <c r="D1243" s="66">
        <v>232.01</v>
      </c>
      <c r="E1243" s="61"/>
      <c r="F1243" s="62"/>
    </row>
    <row r="1244" spans="1:6" ht="27.6" x14ac:dyDescent="0.25">
      <c r="A1244" s="42">
        <v>1301004008</v>
      </c>
      <c r="B1244" s="40" t="s">
        <v>14893</v>
      </c>
      <c r="C1244" s="33" t="s">
        <v>14</v>
      </c>
      <c r="D1244" s="66">
        <v>325.36</v>
      </c>
      <c r="E1244" s="61"/>
      <c r="F1244" s="62"/>
    </row>
    <row r="1245" spans="1:6" x14ac:dyDescent="0.25">
      <c r="A1245" s="42">
        <v>1301004009</v>
      </c>
      <c r="B1245" s="40" t="s">
        <v>14894</v>
      </c>
      <c r="C1245" s="33" t="s">
        <v>14</v>
      </c>
      <c r="D1245" s="66">
        <v>235.41</v>
      </c>
      <c r="E1245" s="61"/>
      <c r="F1245" s="62"/>
    </row>
    <row r="1246" spans="1:6" ht="27.6" x14ac:dyDescent="0.25">
      <c r="A1246" s="42">
        <v>1301004011</v>
      </c>
      <c r="B1246" s="40" t="s">
        <v>14895</v>
      </c>
      <c r="C1246" s="33" t="s">
        <v>14</v>
      </c>
      <c r="D1246" s="66">
        <v>167.43</v>
      </c>
      <c r="E1246" s="61"/>
      <c r="F1246" s="62"/>
    </row>
    <row r="1247" spans="1:6" x14ac:dyDescent="0.25">
      <c r="A1247" s="42">
        <v>1301004012</v>
      </c>
      <c r="B1247" s="40" t="s">
        <v>14896</v>
      </c>
      <c r="C1247" s="33" t="s">
        <v>14</v>
      </c>
      <c r="D1247" s="66">
        <v>24</v>
      </c>
      <c r="E1247" s="61"/>
      <c r="F1247" s="62"/>
    </row>
    <row r="1248" spans="1:6" ht="27.6" x14ac:dyDescent="0.25">
      <c r="A1248" s="42">
        <v>1301004016</v>
      </c>
      <c r="B1248" s="40" t="s">
        <v>14897</v>
      </c>
      <c r="C1248" s="33" t="s">
        <v>14</v>
      </c>
      <c r="D1248" s="66">
        <v>3550.09</v>
      </c>
      <c r="E1248" s="61"/>
      <c r="F1248" s="62"/>
    </row>
    <row r="1249" spans="1:6" x14ac:dyDescent="0.25">
      <c r="A1249" s="42">
        <v>1301004024</v>
      </c>
      <c r="B1249" s="40" t="s">
        <v>14898</v>
      </c>
      <c r="C1249" s="33" t="s">
        <v>10431</v>
      </c>
      <c r="D1249" s="66">
        <v>388.9</v>
      </c>
      <c r="E1249" s="61"/>
      <c r="F1249" s="62"/>
    </row>
    <row r="1250" spans="1:6" x14ac:dyDescent="0.25">
      <c r="A1250" s="42">
        <v>1301004032</v>
      </c>
      <c r="B1250" s="40" t="s">
        <v>14899</v>
      </c>
      <c r="C1250" s="33" t="s">
        <v>10431</v>
      </c>
      <c r="D1250" s="66">
        <v>388.9</v>
      </c>
      <c r="E1250" s="61"/>
      <c r="F1250" s="62"/>
    </row>
    <row r="1251" spans="1:6" x14ac:dyDescent="0.25">
      <c r="A1251" s="42">
        <v>1301004042</v>
      </c>
      <c r="B1251" s="40" t="s">
        <v>14900</v>
      </c>
      <c r="C1251" s="33" t="s">
        <v>10431</v>
      </c>
      <c r="D1251" s="66">
        <v>388.9</v>
      </c>
      <c r="E1251" s="61"/>
      <c r="F1251" s="62"/>
    </row>
    <row r="1252" spans="1:6" ht="27.6" x14ac:dyDescent="0.25">
      <c r="A1252" s="42">
        <v>1301004043</v>
      </c>
      <c r="B1252" s="40" t="s">
        <v>14901</v>
      </c>
      <c r="C1252" s="33" t="s">
        <v>14</v>
      </c>
      <c r="D1252" s="66">
        <v>41.72</v>
      </c>
      <c r="E1252" s="61"/>
      <c r="F1252" s="62"/>
    </row>
    <row r="1253" spans="1:6" ht="27.6" x14ac:dyDescent="0.25">
      <c r="A1253" s="42">
        <v>1301004044</v>
      </c>
      <c r="B1253" s="40" t="s">
        <v>18769</v>
      </c>
      <c r="C1253" s="33" t="s">
        <v>14</v>
      </c>
      <c r="D1253" s="66">
        <v>22.59</v>
      </c>
      <c r="E1253" s="61"/>
      <c r="F1253" s="62"/>
    </row>
    <row r="1254" spans="1:6" ht="27.6" x14ac:dyDescent="0.25">
      <c r="A1254" s="42">
        <v>1301004045</v>
      </c>
      <c r="B1254" s="40" t="s">
        <v>14902</v>
      </c>
      <c r="C1254" s="33" t="s">
        <v>14</v>
      </c>
      <c r="D1254" s="66">
        <v>342.28</v>
      </c>
      <c r="E1254" s="61"/>
      <c r="F1254" s="62"/>
    </row>
    <row r="1255" spans="1:6" ht="41.4" x14ac:dyDescent="0.25">
      <c r="A1255" s="42">
        <v>1301004050</v>
      </c>
      <c r="B1255" s="40" t="s">
        <v>14903</v>
      </c>
      <c r="C1255" s="33" t="s">
        <v>14</v>
      </c>
      <c r="D1255" s="66">
        <v>673.28</v>
      </c>
      <c r="E1255" s="61"/>
      <c r="F1255" s="62"/>
    </row>
    <row r="1256" spans="1:6" ht="41.4" x14ac:dyDescent="0.25">
      <c r="A1256" s="42">
        <v>1301004052</v>
      </c>
      <c r="B1256" s="40" t="s">
        <v>14904</v>
      </c>
      <c r="C1256" s="33" t="s">
        <v>10431</v>
      </c>
      <c r="D1256" s="66">
        <v>1970.88</v>
      </c>
      <c r="E1256" s="61"/>
      <c r="F1256" s="62"/>
    </row>
    <row r="1257" spans="1:6" ht="27.6" x14ac:dyDescent="0.25">
      <c r="A1257" s="42">
        <v>1301004053</v>
      </c>
      <c r="B1257" s="40" t="s">
        <v>14905</v>
      </c>
      <c r="C1257" s="33" t="s">
        <v>14</v>
      </c>
      <c r="D1257" s="66">
        <v>119.62</v>
      </c>
      <c r="E1257" s="61"/>
      <c r="F1257" s="62"/>
    </row>
    <row r="1258" spans="1:6" ht="41.4" x14ac:dyDescent="0.25">
      <c r="A1258" s="42">
        <v>1301004054</v>
      </c>
      <c r="B1258" s="40" t="s">
        <v>18770</v>
      </c>
      <c r="C1258" s="33" t="s">
        <v>10431</v>
      </c>
      <c r="D1258" s="66">
        <v>1745.19</v>
      </c>
      <c r="E1258" s="61"/>
      <c r="F1258" s="62"/>
    </row>
    <row r="1259" spans="1:6" ht="55.2" x14ac:dyDescent="0.25">
      <c r="A1259" s="42">
        <v>1301004060</v>
      </c>
      <c r="B1259" s="40" t="s">
        <v>14906</v>
      </c>
      <c r="C1259" s="33" t="s">
        <v>14</v>
      </c>
      <c r="D1259" s="66">
        <v>441.96</v>
      </c>
      <c r="E1259" s="61"/>
      <c r="F1259" s="62"/>
    </row>
    <row r="1260" spans="1:6" x14ac:dyDescent="0.25">
      <c r="A1260" s="42">
        <v>1301004064</v>
      </c>
      <c r="B1260" s="40" t="s">
        <v>13286</v>
      </c>
      <c r="C1260" s="33" t="s">
        <v>14</v>
      </c>
      <c r="D1260" s="66">
        <v>62.96</v>
      </c>
      <c r="E1260" s="61"/>
      <c r="F1260" s="62"/>
    </row>
    <row r="1261" spans="1:6" ht="27.6" x14ac:dyDescent="0.25">
      <c r="A1261" s="42">
        <v>1301004065</v>
      </c>
      <c r="B1261" s="40" t="s">
        <v>14907</v>
      </c>
      <c r="C1261" s="33" t="s">
        <v>14</v>
      </c>
      <c r="D1261" s="66">
        <v>60.87</v>
      </c>
      <c r="E1261" s="61"/>
      <c r="F1261" s="62"/>
    </row>
    <row r="1262" spans="1:6" ht="27.6" x14ac:dyDescent="0.25">
      <c r="A1262" s="42">
        <v>1301004070</v>
      </c>
      <c r="B1262" s="40" t="s">
        <v>14908</v>
      </c>
      <c r="C1262" s="33" t="s">
        <v>14</v>
      </c>
      <c r="D1262" s="66">
        <v>109.14</v>
      </c>
      <c r="E1262" s="61"/>
      <c r="F1262" s="62"/>
    </row>
    <row r="1263" spans="1:6" ht="27.6" x14ac:dyDescent="0.25">
      <c r="A1263" s="42">
        <v>1301004072</v>
      </c>
      <c r="B1263" s="40" t="s">
        <v>14909</v>
      </c>
      <c r="C1263" s="33" t="s">
        <v>14</v>
      </c>
      <c r="D1263" s="66">
        <v>18.37</v>
      </c>
      <c r="E1263" s="61"/>
      <c r="F1263" s="62"/>
    </row>
    <row r="1264" spans="1:6" ht="27.6" x14ac:dyDescent="0.25">
      <c r="A1264" s="42">
        <v>1301004074</v>
      </c>
      <c r="B1264" s="40" t="s">
        <v>14910</v>
      </c>
      <c r="C1264" s="33" t="s">
        <v>14</v>
      </c>
      <c r="D1264" s="66">
        <v>109.25</v>
      </c>
      <c r="E1264" s="61"/>
      <c r="F1264" s="62"/>
    </row>
    <row r="1265" spans="1:6" ht="27.6" x14ac:dyDescent="0.25">
      <c r="A1265" s="42">
        <v>1301004078</v>
      </c>
      <c r="B1265" s="40" t="s">
        <v>14911</v>
      </c>
      <c r="C1265" s="33" t="s">
        <v>14</v>
      </c>
      <c r="D1265" s="66">
        <v>2059.0700000000002</v>
      </c>
      <c r="E1265" s="61"/>
      <c r="F1265" s="62"/>
    </row>
    <row r="1266" spans="1:6" ht="27.6" x14ac:dyDescent="0.25">
      <c r="A1266" s="42">
        <v>1301004079</v>
      </c>
      <c r="B1266" s="40" t="s">
        <v>14912</v>
      </c>
      <c r="C1266" s="33" t="s">
        <v>14</v>
      </c>
      <c r="D1266" s="66">
        <v>56.31</v>
      </c>
      <c r="E1266" s="61"/>
      <c r="F1266" s="62"/>
    </row>
    <row r="1267" spans="1:6" x14ac:dyDescent="0.25">
      <c r="A1267" s="42">
        <v>1301004080</v>
      </c>
      <c r="B1267" s="40" t="s">
        <v>14913</v>
      </c>
      <c r="C1267" s="33" t="s">
        <v>14</v>
      </c>
      <c r="D1267" s="66">
        <v>204.99</v>
      </c>
      <c r="E1267" s="61"/>
      <c r="F1267" s="62"/>
    </row>
    <row r="1268" spans="1:6" ht="41.4" x14ac:dyDescent="0.25">
      <c r="A1268" s="42">
        <v>1301004090</v>
      </c>
      <c r="B1268" s="40" t="s">
        <v>14914</v>
      </c>
      <c r="C1268" s="33" t="s">
        <v>14</v>
      </c>
      <c r="D1268" s="66">
        <v>77.72</v>
      </c>
      <c r="E1268" s="61"/>
      <c r="F1268" s="62"/>
    </row>
    <row r="1269" spans="1:6" x14ac:dyDescent="0.25">
      <c r="A1269" s="42">
        <v>1301004092</v>
      </c>
      <c r="B1269" s="40" t="s">
        <v>14915</v>
      </c>
      <c r="C1269" s="33" t="s">
        <v>16</v>
      </c>
      <c r="D1269" s="66">
        <v>10.17</v>
      </c>
      <c r="E1269" s="61"/>
      <c r="F1269" s="62"/>
    </row>
    <row r="1270" spans="1:6" x14ac:dyDescent="0.25">
      <c r="A1270" s="42">
        <v>1301004094</v>
      </c>
      <c r="B1270" s="40" t="s">
        <v>14916</v>
      </c>
      <c r="C1270" s="33" t="s">
        <v>14</v>
      </c>
      <c r="D1270" s="66">
        <v>118.86</v>
      </c>
      <c r="E1270" s="61"/>
      <c r="F1270" s="62"/>
    </row>
    <row r="1271" spans="1:6" x14ac:dyDescent="0.25">
      <c r="A1271" s="42">
        <v>1301004096</v>
      </c>
      <c r="B1271" s="40" t="s">
        <v>14917</v>
      </c>
      <c r="C1271" s="33" t="s">
        <v>14</v>
      </c>
      <c r="D1271" s="66">
        <v>33.200000000000003</v>
      </c>
      <c r="E1271" s="61"/>
      <c r="F1271" s="62"/>
    </row>
    <row r="1272" spans="1:6" x14ac:dyDescent="0.25">
      <c r="A1272" s="42">
        <v>1301004098</v>
      </c>
      <c r="B1272" s="40" t="s">
        <v>14918</v>
      </c>
      <c r="C1272" s="33" t="s">
        <v>14</v>
      </c>
      <c r="D1272" s="66">
        <v>36.06</v>
      </c>
      <c r="E1272" s="61"/>
      <c r="F1272" s="62"/>
    </row>
    <row r="1273" spans="1:6" x14ac:dyDescent="0.25">
      <c r="A1273" s="42">
        <v>1301004100</v>
      </c>
      <c r="B1273" s="40" t="s">
        <v>14919</v>
      </c>
      <c r="C1273" s="33" t="s">
        <v>14</v>
      </c>
      <c r="D1273" s="66">
        <v>37.39</v>
      </c>
      <c r="E1273" s="61"/>
      <c r="F1273" s="62"/>
    </row>
    <row r="1274" spans="1:6" x14ac:dyDescent="0.25">
      <c r="A1274" s="33"/>
      <c r="B1274" s="40"/>
      <c r="C1274" s="33"/>
      <c r="D1274" s="66"/>
      <c r="E1274" s="61"/>
      <c r="F1274" s="62"/>
    </row>
    <row r="1275" spans="1:6" x14ac:dyDescent="0.25">
      <c r="A1275" s="33"/>
      <c r="B1275" s="40" t="s">
        <v>14920</v>
      </c>
      <c r="C1275" s="33"/>
      <c r="D1275" s="66"/>
      <c r="E1275" s="61"/>
      <c r="F1275" s="62"/>
    </row>
    <row r="1276" spans="1:6" ht="27.6" x14ac:dyDescent="0.25">
      <c r="A1276" s="42">
        <v>1301005000</v>
      </c>
      <c r="B1276" s="40" t="s">
        <v>14921</v>
      </c>
      <c r="C1276" s="33" t="s">
        <v>16</v>
      </c>
      <c r="D1276" s="66">
        <v>30.64</v>
      </c>
      <c r="E1276" s="61"/>
      <c r="F1276" s="62"/>
    </row>
    <row r="1277" spans="1:6" ht="27.6" x14ac:dyDescent="0.25">
      <c r="A1277" s="42">
        <v>1301005001</v>
      </c>
      <c r="B1277" s="40" t="s">
        <v>14922</v>
      </c>
      <c r="C1277" s="33" t="s">
        <v>16</v>
      </c>
      <c r="D1277" s="66">
        <v>40.61</v>
      </c>
      <c r="E1277" s="61"/>
      <c r="F1277" s="62"/>
    </row>
    <row r="1278" spans="1:6" ht="27.6" x14ac:dyDescent="0.25">
      <c r="A1278" s="42">
        <v>1301005002</v>
      </c>
      <c r="B1278" s="40" t="s">
        <v>14923</v>
      </c>
      <c r="C1278" s="33" t="s">
        <v>16</v>
      </c>
      <c r="D1278" s="66">
        <v>61.7</v>
      </c>
      <c r="E1278" s="61"/>
      <c r="F1278" s="62"/>
    </row>
    <row r="1279" spans="1:6" ht="27.6" x14ac:dyDescent="0.25">
      <c r="A1279" s="42">
        <v>1301005003</v>
      </c>
      <c r="B1279" s="40" t="s">
        <v>13914</v>
      </c>
      <c r="C1279" s="33" t="s">
        <v>16</v>
      </c>
      <c r="D1279" s="66">
        <v>66.87</v>
      </c>
      <c r="E1279" s="61"/>
      <c r="F1279" s="62"/>
    </row>
    <row r="1280" spans="1:6" ht="27.6" x14ac:dyDescent="0.25">
      <c r="A1280" s="42">
        <v>1301005004</v>
      </c>
      <c r="B1280" s="40" t="s">
        <v>14924</v>
      </c>
      <c r="C1280" s="33" t="s">
        <v>16</v>
      </c>
      <c r="D1280" s="66">
        <v>97.55</v>
      </c>
      <c r="E1280" s="61"/>
      <c r="F1280" s="62"/>
    </row>
    <row r="1281" spans="1:6" ht="27.6" x14ac:dyDescent="0.25">
      <c r="A1281" s="42">
        <v>1301005007</v>
      </c>
      <c r="B1281" s="40" t="s">
        <v>14925</v>
      </c>
      <c r="C1281" s="33" t="s">
        <v>16</v>
      </c>
      <c r="D1281" s="66">
        <v>5.66</v>
      </c>
      <c r="E1281" s="61"/>
      <c r="F1281" s="62"/>
    </row>
    <row r="1282" spans="1:6" x14ac:dyDescent="0.25">
      <c r="A1282" s="42">
        <v>1301005008</v>
      </c>
      <c r="B1282" s="40" t="s">
        <v>14454</v>
      </c>
      <c r="C1282" s="33" t="s">
        <v>16</v>
      </c>
      <c r="D1282" s="66">
        <v>5.53</v>
      </c>
      <c r="E1282" s="61"/>
      <c r="F1282" s="62"/>
    </row>
    <row r="1283" spans="1:6" ht="41.4" x14ac:dyDescent="0.25">
      <c r="A1283" s="42">
        <v>1301005013</v>
      </c>
      <c r="B1283" s="40" t="s">
        <v>14926</v>
      </c>
      <c r="C1283" s="33" t="s">
        <v>14</v>
      </c>
      <c r="D1283" s="66">
        <v>13.02</v>
      </c>
      <c r="E1283" s="61"/>
      <c r="F1283" s="62"/>
    </row>
    <row r="1284" spans="1:6" ht="41.4" x14ac:dyDescent="0.25">
      <c r="A1284" s="42">
        <v>1301005014</v>
      </c>
      <c r="B1284" s="40" t="s">
        <v>14927</v>
      </c>
      <c r="C1284" s="33" t="s">
        <v>14</v>
      </c>
      <c r="D1284" s="66">
        <v>14.97</v>
      </c>
      <c r="E1284" s="61"/>
      <c r="F1284" s="62"/>
    </row>
    <row r="1285" spans="1:6" ht="41.4" x14ac:dyDescent="0.25">
      <c r="A1285" s="42">
        <v>1301005015</v>
      </c>
      <c r="B1285" s="40" t="s">
        <v>14928</v>
      </c>
      <c r="C1285" s="33" t="s">
        <v>14</v>
      </c>
      <c r="D1285" s="66">
        <v>10.27</v>
      </c>
      <c r="E1285" s="61"/>
      <c r="F1285" s="62"/>
    </row>
    <row r="1286" spans="1:6" ht="41.4" x14ac:dyDescent="0.25">
      <c r="A1286" s="42">
        <v>1301005016</v>
      </c>
      <c r="B1286" s="40" t="s">
        <v>14929</v>
      </c>
      <c r="C1286" s="33" t="s">
        <v>14</v>
      </c>
      <c r="D1286" s="66">
        <v>10.039999999999999</v>
      </c>
      <c r="E1286" s="61"/>
      <c r="F1286" s="62"/>
    </row>
    <row r="1287" spans="1:6" ht="41.4" x14ac:dyDescent="0.25">
      <c r="A1287" s="42">
        <v>1301005017</v>
      </c>
      <c r="B1287" s="40" t="s">
        <v>14930</v>
      </c>
      <c r="C1287" s="33" t="s">
        <v>14</v>
      </c>
      <c r="D1287" s="66">
        <v>14.72</v>
      </c>
      <c r="E1287" s="61"/>
      <c r="F1287" s="62"/>
    </row>
    <row r="1288" spans="1:6" ht="41.4" x14ac:dyDescent="0.25">
      <c r="A1288" s="42">
        <v>1301005018</v>
      </c>
      <c r="B1288" s="40" t="s">
        <v>14931</v>
      </c>
      <c r="C1288" s="33" t="s">
        <v>14</v>
      </c>
      <c r="D1288" s="66">
        <v>7.56</v>
      </c>
      <c r="E1288" s="61"/>
      <c r="F1288" s="62"/>
    </row>
    <row r="1289" spans="1:6" ht="41.4" x14ac:dyDescent="0.25">
      <c r="A1289" s="42">
        <v>1301005020</v>
      </c>
      <c r="B1289" s="40" t="s">
        <v>14932</v>
      </c>
      <c r="C1289" s="33" t="s">
        <v>14</v>
      </c>
      <c r="D1289" s="66">
        <v>14.61</v>
      </c>
      <c r="E1289" s="61"/>
      <c r="F1289" s="62"/>
    </row>
    <row r="1290" spans="1:6" ht="41.4" x14ac:dyDescent="0.25">
      <c r="A1290" s="42">
        <v>1301005022</v>
      </c>
      <c r="B1290" s="40" t="s">
        <v>14933</v>
      </c>
      <c r="C1290" s="33" t="s">
        <v>14</v>
      </c>
      <c r="D1290" s="66">
        <v>23.54</v>
      </c>
      <c r="E1290" s="61"/>
      <c r="F1290" s="62"/>
    </row>
    <row r="1291" spans="1:6" ht="27.6" x14ac:dyDescent="0.25">
      <c r="A1291" s="42">
        <v>1301005024</v>
      </c>
      <c r="B1291" s="40" t="s">
        <v>14934</v>
      </c>
      <c r="C1291" s="33" t="s">
        <v>14</v>
      </c>
      <c r="D1291" s="66">
        <v>19.62</v>
      </c>
      <c r="E1291" s="61"/>
      <c r="F1291" s="62"/>
    </row>
    <row r="1292" spans="1:6" ht="41.4" x14ac:dyDescent="0.25">
      <c r="A1292" s="42">
        <v>1301005034</v>
      </c>
      <c r="B1292" s="40" t="s">
        <v>18771</v>
      </c>
      <c r="C1292" s="33" t="s">
        <v>14</v>
      </c>
      <c r="D1292" s="66">
        <v>8.48</v>
      </c>
      <c r="E1292" s="61"/>
      <c r="F1292" s="62"/>
    </row>
    <row r="1293" spans="1:6" ht="41.4" x14ac:dyDescent="0.25">
      <c r="A1293" s="42">
        <v>1301005048</v>
      </c>
      <c r="B1293" s="40" t="s">
        <v>14935</v>
      </c>
      <c r="C1293" s="33" t="s">
        <v>14</v>
      </c>
      <c r="D1293" s="66">
        <v>32.72</v>
      </c>
      <c r="E1293" s="61"/>
      <c r="F1293" s="62"/>
    </row>
    <row r="1294" spans="1:6" ht="41.4" x14ac:dyDescent="0.25">
      <c r="A1294" s="42">
        <v>1301005057</v>
      </c>
      <c r="B1294" s="40" t="s">
        <v>14936</v>
      </c>
      <c r="C1294" s="33" t="s">
        <v>14</v>
      </c>
      <c r="D1294" s="66">
        <v>18.3</v>
      </c>
      <c r="E1294" s="61"/>
      <c r="F1294" s="62"/>
    </row>
    <row r="1295" spans="1:6" ht="41.4" x14ac:dyDescent="0.25">
      <c r="A1295" s="42">
        <v>1301005058</v>
      </c>
      <c r="B1295" s="40" t="s">
        <v>14937</v>
      </c>
      <c r="C1295" s="33" t="s">
        <v>14</v>
      </c>
      <c r="D1295" s="66">
        <v>37.68</v>
      </c>
      <c r="E1295" s="61"/>
      <c r="F1295" s="62"/>
    </row>
    <row r="1296" spans="1:6" ht="41.4" x14ac:dyDescent="0.25">
      <c r="A1296" s="42">
        <v>1301005059</v>
      </c>
      <c r="B1296" s="40" t="s">
        <v>14938</v>
      </c>
      <c r="C1296" s="33" t="s">
        <v>14</v>
      </c>
      <c r="D1296" s="66">
        <v>42.35</v>
      </c>
      <c r="E1296" s="61"/>
      <c r="F1296" s="62"/>
    </row>
    <row r="1297" spans="1:6" ht="41.4" x14ac:dyDescent="0.25">
      <c r="A1297" s="42">
        <v>1301005060</v>
      </c>
      <c r="B1297" s="40" t="s">
        <v>14939</v>
      </c>
      <c r="C1297" s="33" t="s">
        <v>14</v>
      </c>
      <c r="D1297" s="66">
        <v>20.53</v>
      </c>
      <c r="E1297" s="61"/>
      <c r="F1297" s="62"/>
    </row>
    <row r="1298" spans="1:6" ht="41.4" x14ac:dyDescent="0.25">
      <c r="A1298" s="42">
        <v>1301005061</v>
      </c>
      <c r="B1298" s="40" t="s">
        <v>14940</v>
      </c>
      <c r="C1298" s="33" t="s">
        <v>14</v>
      </c>
      <c r="D1298" s="66">
        <v>58.76</v>
      </c>
      <c r="E1298" s="61"/>
      <c r="F1298" s="62"/>
    </row>
    <row r="1299" spans="1:6" ht="41.4" x14ac:dyDescent="0.25">
      <c r="A1299" s="42">
        <v>1301005062</v>
      </c>
      <c r="B1299" s="40" t="s">
        <v>14941</v>
      </c>
      <c r="C1299" s="33" t="s">
        <v>14</v>
      </c>
      <c r="D1299" s="66">
        <v>78.23</v>
      </c>
      <c r="E1299" s="61"/>
      <c r="F1299" s="62"/>
    </row>
    <row r="1300" spans="1:6" ht="41.4" x14ac:dyDescent="0.25">
      <c r="A1300" s="42">
        <v>1301005065</v>
      </c>
      <c r="B1300" s="40" t="s">
        <v>14942</v>
      </c>
      <c r="C1300" s="33" t="s">
        <v>14</v>
      </c>
      <c r="D1300" s="66">
        <v>10.39</v>
      </c>
      <c r="E1300" s="61"/>
      <c r="F1300" s="62"/>
    </row>
    <row r="1301" spans="1:6" ht="41.4" x14ac:dyDescent="0.25">
      <c r="A1301" s="42">
        <v>1301005066</v>
      </c>
      <c r="B1301" s="40" t="s">
        <v>14943</v>
      </c>
      <c r="C1301" s="33" t="s">
        <v>14</v>
      </c>
      <c r="D1301" s="66">
        <v>21.2</v>
      </c>
      <c r="E1301" s="61"/>
      <c r="F1301" s="62"/>
    </row>
    <row r="1302" spans="1:6" ht="41.4" x14ac:dyDescent="0.25">
      <c r="A1302" s="42">
        <v>1301005067</v>
      </c>
      <c r="B1302" s="40" t="s">
        <v>14944</v>
      </c>
      <c r="C1302" s="33" t="s">
        <v>14</v>
      </c>
      <c r="D1302" s="66">
        <v>27.81</v>
      </c>
      <c r="E1302" s="61"/>
      <c r="F1302" s="62"/>
    </row>
    <row r="1303" spans="1:6" ht="41.4" x14ac:dyDescent="0.25">
      <c r="A1303" s="42">
        <v>1301005069</v>
      </c>
      <c r="B1303" s="40" t="s">
        <v>14945</v>
      </c>
      <c r="C1303" s="33" t="s">
        <v>14</v>
      </c>
      <c r="D1303" s="66">
        <v>9.64</v>
      </c>
      <c r="E1303" s="61"/>
      <c r="F1303" s="62"/>
    </row>
    <row r="1304" spans="1:6" ht="41.4" x14ac:dyDescent="0.25">
      <c r="A1304" s="42">
        <v>1301005070</v>
      </c>
      <c r="B1304" s="40" t="s">
        <v>14946</v>
      </c>
      <c r="C1304" s="33" t="s">
        <v>14</v>
      </c>
      <c r="D1304" s="66">
        <v>20.2</v>
      </c>
      <c r="E1304" s="61"/>
      <c r="F1304" s="62"/>
    </row>
    <row r="1305" spans="1:6" ht="41.4" x14ac:dyDescent="0.25">
      <c r="A1305" s="42">
        <v>1301005071</v>
      </c>
      <c r="B1305" s="40" t="s">
        <v>14947</v>
      </c>
      <c r="C1305" s="33" t="s">
        <v>14</v>
      </c>
      <c r="D1305" s="66">
        <v>26.95</v>
      </c>
      <c r="E1305" s="61"/>
      <c r="F1305" s="62"/>
    </row>
    <row r="1306" spans="1:6" ht="41.4" x14ac:dyDescent="0.25">
      <c r="A1306" s="42">
        <v>1301005074</v>
      </c>
      <c r="B1306" s="40" t="s">
        <v>14948</v>
      </c>
      <c r="C1306" s="33" t="s">
        <v>14</v>
      </c>
      <c r="D1306" s="66">
        <v>5.95</v>
      </c>
      <c r="E1306" s="61"/>
      <c r="F1306" s="62"/>
    </row>
    <row r="1307" spans="1:6" ht="41.4" x14ac:dyDescent="0.25">
      <c r="A1307" s="42">
        <v>1301005075</v>
      </c>
      <c r="B1307" s="40" t="s">
        <v>14949</v>
      </c>
      <c r="C1307" s="33" t="s">
        <v>14</v>
      </c>
      <c r="D1307" s="66">
        <v>14.31</v>
      </c>
      <c r="E1307" s="61"/>
      <c r="F1307" s="62"/>
    </row>
    <row r="1308" spans="1:6" ht="41.4" x14ac:dyDescent="0.25">
      <c r="A1308" s="42">
        <v>1301005076</v>
      </c>
      <c r="B1308" s="40" t="s">
        <v>14950</v>
      </c>
      <c r="C1308" s="33" t="s">
        <v>14</v>
      </c>
      <c r="D1308" s="66">
        <v>17.93</v>
      </c>
      <c r="E1308" s="61"/>
      <c r="F1308" s="62"/>
    </row>
    <row r="1309" spans="1:6" ht="41.4" x14ac:dyDescent="0.25">
      <c r="A1309" s="42">
        <v>1301005090</v>
      </c>
      <c r="B1309" s="40" t="s">
        <v>14951</v>
      </c>
      <c r="C1309" s="33" t="s">
        <v>14</v>
      </c>
      <c r="D1309" s="66">
        <v>19.62</v>
      </c>
      <c r="E1309" s="61"/>
      <c r="F1309" s="62"/>
    </row>
    <row r="1310" spans="1:6" ht="41.4" x14ac:dyDescent="0.25">
      <c r="A1310" s="42">
        <v>1301005091</v>
      </c>
      <c r="B1310" s="40" t="s">
        <v>14952</v>
      </c>
      <c r="C1310" s="33" t="s">
        <v>14</v>
      </c>
      <c r="D1310" s="66">
        <v>37.83</v>
      </c>
      <c r="E1310" s="61"/>
      <c r="F1310" s="62"/>
    </row>
    <row r="1311" spans="1:6" ht="41.4" x14ac:dyDescent="0.25">
      <c r="A1311" s="42">
        <v>1301005092</v>
      </c>
      <c r="B1311" s="40" t="s">
        <v>14953</v>
      </c>
      <c r="C1311" s="33" t="s">
        <v>14</v>
      </c>
      <c r="D1311" s="66">
        <v>50.82</v>
      </c>
      <c r="E1311" s="61"/>
      <c r="F1311" s="62"/>
    </row>
    <row r="1312" spans="1:6" ht="41.4" x14ac:dyDescent="0.25">
      <c r="A1312" s="42">
        <v>1301005094</v>
      </c>
      <c r="B1312" s="40" t="s">
        <v>14954</v>
      </c>
      <c r="C1312" s="33" t="s">
        <v>14</v>
      </c>
      <c r="D1312" s="66">
        <v>35.39</v>
      </c>
      <c r="E1312" s="61"/>
      <c r="F1312" s="62"/>
    </row>
    <row r="1313" spans="1:6" x14ac:dyDescent="0.25">
      <c r="A1313" s="42">
        <v>1301005095</v>
      </c>
      <c r="B1313" s="40" t="s">
        <v>14955</v>
      </c>
      <c r="C1313" s="33" t="s">
        <v>14</v>
      </c>
      <c r="D1313" s="66">
        <v>41.02</v>
      </c>
      <c r="E1313" s="61"/>
      <c r="F1313" s="62"/>
    </row>
    <row r="1314" spans="1:6" ht="41.4" x14ac:dyDescent="0.25">
      <c r="A1314" s="42">
        <v>1301005098</v>
      </c>
      <c r="B1314" s="40" t="s">
        <v>14956</v>
      </c>
      <c r="C1314" s="33" t="s">
        <v>14</v>
      </c>
      <c r="D1314" s="66">
        <v>17.22</v>
      </c>
      <c r="E1314" s="61"/>
      <c r="F1314" s="62"/>
    </row>
    <row r="1315" spans="1:6" ht="41.4" x14ac:dyDescent="0.25">
      <c r="A1315" s="42">
        <v>1301005099</v>
      </c>
      <c r="B1315" s="40" t="s">
        <v>14957</v>
      </c>
      <c r="C1315" s="33" t="s">
        <v>14</v>
      </c>
      <c r="D1315" s="66">
        <v>35.71</v>
      </c>
      <c r="E1315" s="61"/>
      <c r="F1315" s="62"/>
    </row>
    <row r="1316" spans="1:6" ht="41.4" x14ac:dyDescent="0.25">
      <c r="A1316" s="42">
        <v>1301005100</v>
      </c>
      <c r="B1316" s="40" t="s">
        <v>14958</v>
      </c>
      <c r="C1316" s="33" t="s">
        <v>14</v>
      </c>
      <c r="D1316" s="66">
        <v>42.59</v>
      </c>
      <c r="E1316" s="61"/>
      <c r="F1316" s="62"/>
    </row>
    <row r="1317" spans="1:6" x14ac:dyDescent="0.25">
      <c r="A1317" s="42">
        <v>1301005105</v>
      </c>
      <c r="B1317" s="40" t="s">
        <v>14959</v>
      </c>
      <c r="C1317" s="33" t="s">
        <v>14</v>
      </c>
      <c r="D1317" s="66">
        <v>40.14</v>
      </c>
      <c r="E1317" s="61"/>
      <c r="F1317" s="62"/>
    </row>
    <row r="1318" spans="1:6" x14ac:dyDescent="0.25">
      <c r="A1318" s="42">
        <v>1301005106</v>
      </c>
      <c r="B1318" s="40" t="s">
        <v>14960</v>
      </c>
      <c r="C1318" s="33" t="s">
        <v>14</v>
      </c>
      <c r="D1318" s="66">
        <v>43.52</v>
      </c>
      <c r="E1318" s="61"/>
      <c r="F1318" s="62"/>
    </row>
    <row r="1319" spans="1:6" ht="41.4" x14ac:dyDescent="0.25">
      <c r="A1319" s="42">
        <v>1301005110</v>
      </c>
      <c r="B1319" s="40" t="s">
        <v>14961</v>
      </c>
      <c r="C1319" s="33" t="s">
        <v>16</v>
      </c>
      <c r="D1319" s="66">
        <v>20.47</v>
      </c>
      <c r="E1319" s="61"/>
      <c r="F1319" s="62"/>
    </row>
    <row r="1320" spans="1:6" ht="41.4" x14ac:dyDescent="0.25">
      <c r="A1320" s="42">
        <v>1301005111</v>
      </c>
      <c r="B1320" s="40" t="s">
        <v>14962</v>
      </c>
      <c r="C1320" s="33" t="s">
        <v>16</v>
      </c>
      <c r="D1320" s="66">
        <v>26.22</v>
      </c>
      <c r="E1320" s="61"/>
      <c r="F1320" s="62"/>
    </row>
    <row r="1321" spans="1:6" ht="41.4" x14ac:dyDescent="0.25">
      <c r="A1321" s="42">
        <v>1301005112</v>
      </c>
      <c r="B1321" s="40" t="s">
        <v>14963</v>
      </c>
      <c r="C1321" s="33" t="s">
        <v>16</v>
      </c>
      <c r="D1321" s="66">
        <v>32.74</v>
      </c>
      <c r="E1321" s="61"/>
      <c r="F1321" s="62"/>
    </row>
    <row r="1322" spans="1:6" ht="41.4" x14ac:dyDescent="0.25">
      <c r="A1322" s="42">
        <v>1301005113</v>
      </c>
      <c r="B1322" s="40" t="s">
        <v>14964</v>
      </c>
      <c r="C1322" s="33" t="s">
        <v>16</v>
      </c>
      <c r="D1322" s="66">
        <v>36.5</v>
      </c>
      <c r="E1322" s="61"/>
      <c r="F1322" s="62"/>
    </row>
    <row r="1323" spans="1:6" ht="41.4" x14ac:dyDescent="0.25">
      <c r="A1323" s="42">
        <v>1301005114</v>
      </c>
      <c r="B1323" s="40" t="s">
        <v>14965</v>
      </c>
      <c r="C1323" s="33" t="s">
        <v>16</v>
      </c>
      <c r="D1323" s="66">
        <v>56.43</v>
      </c>
      <c r="E1323" s="61"/>
      <c r="F1323" s="62"/>
    </row>
    <row r="1324" spans="1:6" ht="41.4" x14ac:dyDescent="0.25">
      <c r="A1324" s="42">
        <v>1301005156</v>
      </c>
      <c r="B1324" s="40" t="s">
        <v>14966</v>
      </c>
      <c r="C1324" s="33" t="s">
        <v>14</v>
      </c>
      <c r="D1324" s="66">
        <v>47.76</v>
      </c>
      <c r="E1324" s="61"/>
      <c r="F1324" s="62"/>
    </row>
    <row r="1325" spans="1:6" ht="27.6" x14ac:dyDescent="0.25">
      <c r="A1325" s="42">
        <v>1301005159</v>
      </c>
      <c r="B1325" s="40" t="s">
        <v>14967</v>
      </c>
      <c r="C1325" s="33" t="s">
        <v>14</v>
      </c>
      <c r="D1325" s="66">
        <v>76.05</v>
      </c>
      <c r="E1325" s="61"/>
      <c r="F1325" s="62"/>
    </row>
    <row r="1326" spans="1:6" ht="41.4" x14ac:dyDescent="0.25">
      <c r="A1326" s="42">
        <v>1301005164</v>
      </c>
      <c r="B1326" s="40" t="s">
        <v>14968</v>
      </c>
      <c r="C1326" s="33" t="s">
        <v>14</v>
      </c>
      <c r="D1326" s="66">
        <v>103.23</v>
      </c>
      <c r="E1326" s="61"/>
      <c r="F1326" s="62"/>
    </row>
    <row r="1327" spans="1:6" ht="27.6" x14ac:dyDescent="0.25">
      <c r="A1327" s="42">
        <v>1301005170</v>
      </c>
      <c r="B1327" s="40" t="s">
        <v>14969</v>
      </c>
      <c r="C1327" s="33" t="s">
        <v>14</v>
      </c>
      <c r="D1327" s="66">
        <v>122.72</v>
      </c>
      <c r="E1327" s="61"/>
      <c r="F1327" s="62"/>
    </row>
    <row r="1328" spans="1:6" x14ac:dyDescent="0.25">
      <c r="A1328" s="42">
        <v>1301005179</v>
      </c>
      <c r="B1328" s="40" t="s">
        <v>14970</v>
      </c>
      <c r="C1328" s="33" t="s">
        <v>14</v>
      </c>
      <c r="D1328" s="66">
        <v>13.79</v>
      </c>
      <c r="E1328" s="61"/>
      <c r="F1328" s="62"/>
    </row>
    <row r="1329" spans="1:6" x14ac:dyDescent="0.25">
      <c r="A1329" s="42">
        <v>1301005180</v>
      </c>
      <c r="B1329" s="40" t="s">
        <v>14971</v>
      </c>
      <c r="C1329" s="33" t="s">
        <v>14</v>
      </c>
      <c r="D1329" s="66">
        <v>17.649999999999999</v>
      </c>
      <c r="E1329" s="61"/>
      <c r="F1329" s="62"/>
    </row>
    <row r="1330" spans="1:6" ht="27.6" x14ac:dyDescent="0.25">
      <c r="A1330" s="42">
        <v>1301005181</v>
      </c>
      <c r="B1330" s="40" t="s">
        <v>14972</v>
      </c>
      <c r="C1330" s="33" t="s">
        <v>14</v>
      </c>
      <c r="D1330" s="66">
        <v>45.4</v>
      </c>
      <c r="E1330" s="61"/>
      <c r="F1330" s="62"/>
    </row>
    <row r="1331" spans="1:6" x14ac:dyDescent="0.25">
      <c r="A1331" s="42">
        <v>1301005182</v>
      </c>
      <c r="B1331" s="40" t="s">
        <v>14973</v>
      </c>
      <c r="C1331" s="33" t="s">
        <v>14</v>
      </c>
      <c r="D1331" s="66">
        <v>56.4</v>
      </c>
      <c r="E1331" s="61"/>
      <c r="F1331" s="62"/>
    </row>
    <row r="1332" spans="1:6" x14ac:dyDescent="0.25">
      <c r="A1332" s="42">
        <v>1301005183</v>
      </c>
      <c r="B1332" s="40" t="s">
        <v>14974</v>
      </c>
      <c r="C1332" s="33" t="s">
        <v>14</v>
      </c>
      <c r="D1332" s="66">
        <v>59.4</v>
      </c>
      <c r="E1332" s="61"/>
      <c r="F1332" s="62"/>
    </row>
    <row r="1333" spans="1:6" ht="27.6" x14ac:dyDescent="0.25">
      <c r="A1333" s="42">
        <v>1301005185</v>
      </c>
      <c r="B1333" s="40" t="s">
        <v>14975</v>
      </c>
      <c r="C1333" s="33" t="s">
        <v>14</v>
      </c>
      <c r="D1333" s="66">
        <v>31.25</v>
      </c>
      <c r="E1333" s="61"/>
      <c r="F1333" s="62"/>
    </row>
    <row r="1334" spans="1:6" ht="41.4" x14ac:dyDescent="0.25">
      <c r="A1334" s="42">
        <v>1301005191</v>
      </c>
      <c r="B1334" s="40" t="s">
        <v>14976</v>
      </c>
      <c r="C1334" s="33" t="s">
        <v>14</v>
      </c>
      <c r="D1334" s="66">
        <v>264.52999999999997</v>
      </c>
      <c r="E1334" s="61"/>
      <c r="F1334" s="62"/>
    </row>
    <row r="1335" spans="1:6" ht="41.4" x14ac:dyDescent="0.25">
      <c r="A1335" s="42">
        <v>1301005194</v>
      </c>
      <c r="B1335" s="40" t="s">
        <v>14977</v>
      </c>
      <c r="C1335" s="33" t="s">
        <v>14</v>
      </c>
      <c r="D1335" s="66">
        <v>416.42</v>
      </c>
      <c r="E1335" s="61"/>
      <c r="F1335" s="62"/>
    </row>
    <row r="1336" spans="1:6" ht="41.4" x14ac:dyDescent="0.25">
      <c r="A1336" s="42">
        <v>1301005206</v>
      </c>
      <c r="B1336" s="40" t="s">
        <v>14978</v>
      </c>
      <c r="C1336" s="33" t="s">
        <v>14</v>
      </c>
      <c r="D1336" s="66">
        <v>875.07</v>
      </c>
      <c r="E1336" s="61"/>
      <c r="F1336" s="62"/>
    </row>
    <row r="1337" spans="1:6" ht="41.4" x14ac:dyDescent="0.25">
      <c r="A1337" s="42">
        <v>1301005212</v>
      </c>
      <c r="B1337" s="40" t="s">
        <v>14979</v>
      </c>
      <c r="C1337" s="33" t="s">
        <v>14</v>
      </c>
      <c r="D1337" s="66">
        <v>1370.46</v>
      </c>
      <c r="E1337" s="61"/>
      <c r="F1337" s="62"/>
    </row>
    <row r="1338" spans="1:6" ht="41.4" x14ac:dyDescent="0.25">
      <c r="A1338" s="42">
        <v>1301005214</v>
      </c>
      <c r="B1338" s="40" t="s">
        <v>14980</v>
      </c>
      <c r="C1338" s="33" t="s">
        <v>14</v>
      </c>
      <c r="D1338" s="66">
        <v>1959.9</v>
      </c>
      <c r="E1338" s="61"/>
      <c r="F1338" s="62"/>
    </row>
    <row r="1339" spans="1:6" x14ac:dyDescent="0.25">
      <c r="A1339" s="42">
        <v>1301005220</v>
      </c>
      <c r="B1339" s="40" t="s">
        <v>14981</v>
      </c>
      <c r="C1339" s="33" t="s">
        <v>14</v>
      </c>
      <c r="D1339" s="66">
        <v>1684.58</v>
      </c>
      <c r="E1339" s="61"/>
      <c r="F1339" s="62"/>
    </row>
    <row r="1340" spans="1:6" ht="41.4" x14ac:dyDescent="0.25">
      <c r="A1340" s="42">
        <v>1301005221</v>
      </c>
      <c r="B1340" s="40" t="s">
        <v>14982</v>
      </c>
      <c r="C1340" s="33" t="s">
        <v>14</v>
      </c>
      <c r="D1340" s="66">
        <v>619.28</v>
      </c>
      <c r="E1340" s="61"/>
      <c r="F1340" s="62"/>
    </row>
    <row r="1341" spans="1:6" x14ac:dyDescent="0.25">
      <c r="A1341" s="42">
        <v>1301005227</v>
      </c>
      <c r="B1341" s="40" t="s">
        <v>14983</v>
      </c>
      <c r="C1341" s="33" t="s">
        <v>14</v>
      </c>
      <c r="D1341" s="66">
        <v>2810.38</v>
      </c>
      <c r="E1341" s="61"/>
      <c r="F1341" s="62"/>
    </row>
    <row r="1342" spans="1:6" x14ac:dyDescent="0.25">
      <c r="A1342" s="42">
        <v>1301005230</v>
      </c>
      <c r="B1342" s="40" t="s">
        <v>14984</v>
      </c>
      <c r="C1342" s="33" t="s">
        <v>14</v>
      </c>
      <c r="D1342" s="66">
        <v>4118.74</v>
      </c>
      <c r="E1342" s="61"/>
      <c r="F1342" s="62"/>
    </row>
    <row r="1343" spans="1:6" x14ac:dyDescent="0.25">
      <c r="A1343" s="42">
        <v>1301005233</v>
      </c>
      <c r="B1343" s="40" t="s">
        <v>14985</v>
      </c>
      <c r="C1343" s="33" t="s">
        <v>14</v>
      </c>
      <c r="D1343" s="66">
        <v>11741.84</v>
      </c>
      <c r="E1343" s="61"/>
      <c r="F1343" s="62"/>
    </row>
    <row r="1344" spans="1:6" x14ac:dyDescent="0.25">
      <c r="A1344" s="42">
        <v>1301005235</v>
      </c>
      <c r="B1344" s="40" t="s">
        <v>14986</v>
      </c>
      <c r="C1344" s="33" t="s">
        <v>14</v>
      </c>
      <c r="D1344" s="66">
        <v>19227.689999999999</v>
      </c>
      <c r="E1344" s="61"/>
      <c r="F1344" s="62"/>
    </row>
    <row r="1345" spans="1:6" x14ac:dyDescent="0.25">
      <c r="A1345" s="42">
        <v>1301005239</v>
      </c>
      <c r="B1345" s="40" t="s">
        <v>14987</v>
      </c>
      <c r="C1345" s="33" t="s">
        <v>14</v>
      </c>
      <c r="D1345" s="66">
        <v>28096.57</v>
      </c>
      <c r="E1345" s="61"/>
      <c r="F1345" s="62"/>
    </row>
    <row r="1346" spans="1:6" ht="27.6" x14ac:dyDescent="0.25">
      <c r="A1346" s="42">
        <v>1301005250</v>
      </c>
      <c r="B1346" s="40" t="s">
        <v>14988</v>
      </c>
      <c r="C1346" s="33" t="s">
        <v>14</v>
      </c>
      <c r="D1346" s="66">
        <v>977.72</v>
      </c>
      <c r="E1346" s="61"/>
      <c r="F1346" s="62"/>
    </row>
    <row r="1347" spans="1:6" x14ac:dyDescent="0.25">
      <c r="A1347" s="42">
        <v>1301005260</v>
      </c>
      <c r="B1347" s="40" t="s">
        <v>14989</v>
      </c>
      <c r="C1347" s="33" t="s">
        <v>16</v>
      </c>
      <c r="D1347" s="66">
        <v>954.2</v>
      </c>
      <c r="E1347" s="61"/>
      <c r="F1347" s="62"/>
    </row>
    <row r="1348" spans="1:6" x14ac:dyDescent="0.25">
      <c r="A1348" s="42">
        <v>1301005262</v>
      </c>
      <c r="B1348" s="40" t="s">
        <v>14990</v>
      </c>
      <c r="C1348" s="33" t="s">
        <v>16</v>
      </c>
      <c r="D1348" s="66">
        <v>1446.31</v>
      </c>
      <c r="E1348" s="61"/>
      <c r="F1348" s="62"/>
    </row>
    <row r="1349" spans="1:6" x14ac:dyDescent="0.25">
      <c r="A1349" s="42">
        <v>1301005270</v>
      </c>
      <c r="B1349" s="40" t="s">
        <v>14991</v>
      </c>
      <c r="C1349" s="33" t="s">
        <v>14</v>
      </c>
      <c r="D1349" s="66">
        <v>17011.509999999998</v>
      </c>
      <c r="E1349" s="61"/>
      <c r="F1349" s="62"/>
    </row>
    <row r="1350" spans="1:6" ht="27.6" x14ac:dyDescent="0.25">
      <c r="A1350" s="42">
        <v>1301005275</v>
      </c>
      <c r="B1350" s="40" t="s">
        <v>14992</v>
      </c>
      <c r="C1350" s="33" t="s">
        <v>16</v>
      </c>
      <c r="D1350" s="66">
        <v>146.52000000000001</v>
      </c>
      <c r="E1350" s="61"/>
      <c r="F1350" s="62"/>
    </row>
    <row r="1351" spans="1:6" ht="41.4" x14ac:dyDescent="0.25">
      <c r="A1351" s="42">
        <v>1301005406</v>
      </c>
      <c r="B1351" s="40" t="s">
        <v>14993</v>
      </c>
      <c r="C1351" s="33" t="s">
        <v>14</v>
      </c>
      <c r="D1351" s="66">
        <v>1277.3499999999999</v>
      </c>
      <c r="E1351" s="61"/>
      <c r="F1351" s="62"/>
    </row>
    <row r="1352" spans="1:6" ht="41.4" x14ac:dyDescent="0.25">
      <c r="A1352" s="42">
        <v>1301005409</v>
      </c>
      <c r="B1352" s="40" t="s">
        <v>14994</v>
      </c>
      <c r="C1352" s="33" t="s">
        <v>14</v>
      </c>
      <c r="D1352" s="66">
        <v>1476.61</v>
      </c>
      <c r="E1352" s="61"/>
      <c r="F1352" s="62"/>
    </row>
    <row r="1353" spans="1:6" ht="41.4" x14ac:dyDescent="0.25">
      <c r="A1353" s="42">
        <v>1301005412</v>
      </c>
      <c r="B1353" s="40" t="s">
        <v>14995</v>
      </c>
      <c r="C1353" s="33" t="s">
        <v>14</v>
      </c>
      <c r="D1353" s="66">
        <v>2617.38</v>
      </c>
      <c r="E1353" s="61"/>
      <c r="F1353" s="62"/>
    </row>
    <row r="1354" spans="1:6" ht="41.4" x14ac:dyDescent="0.25">
      <c r="A1354" s="42">
        <v>1301005415</v>
      </c>
      <c r="B1354" s="40" t="s">
        <v>14996</v>
      </c>
      <c r="C1354" s="33" t="s">
        <v>14</v>
      </c>
      <c r="D1354" s="66">
        <v>2933.85</v>
      </c>
      <c r="E1354" s="61"/>
      <c r="F1354" s="62"/>
    </row>
    <row r="1355" spans="1:6" ht="41.4" x14ac:dyDescent="0.25">
      <c r="A1355" s="42">
        <v>1301005418</v>
      </c>
      <c r="B1355" s="40" t="s">
        <v>14997</v>
      </c>
      <c r="C1355" s="33" t="s">
        <v>14</v>
      </c>
      <c r="D1355" s="66">
        <v>3250.34</v>
      </c>
      <c r="E1355" s="61"/>
      <c r="F1355" s="62"/>
    </row>
    <row r="1356" spans="1:6" ht="41.4" x14ac:dyDescent="0.25">
      <c r="A1356" s="42">
        <v>1301005421</v>
      </c>
      <c r="B1356" s="40" t="s">
        <v>14998</v>
      </c>
      <c r="C1356" s="33" t="s">
        <v>14</v>
      </c>
      <c r="D1356" s="66">
        <v>3485.3</v>
      </c>
      <c r="E1356" s="61"/>
      <c r="F1356" s="62"/>
    </row>
    <row r="1357" spans="1:6" ht="41.4" x14ac:dyDescent="0.25">
      <c r="A1357" s="42">
        <v>1301005424</v>
      </c>
      <c r="B1357" s="40" t="s">
        <v>14999</v>
      </c>
      <c r="C1357" s="33" t="s">
        <v>14</v>
      </c>
      <c r="D1357" s="66">
        <v>3841.08</v>
      </c>
      <c r="E1357" s="61"/>
      <c r="F1357" s="62"/>
    </row>
    <row r="1358" spans="1:6" ht="41.4" x14ac:dyDescent="0.25">
      <c r="A1358" s="42">
        <v>1301005427</v>
      </c>
      <c r="B1358" s="40" t="s">
        <v>15000</v>
      </c>
      <c r="C1358" s="33" t="s">
        <v>14</v>
      </c>
      <c r="D1358" s="66">
        <v>4210.3900000000003</v>
      </c>
      <c r="E1358" s="61"/>
      <c r="F1358" s="62"/>
    </row>
    <row r="1359" spans="1:6" x14ac:dyDescent="0.25">
      <c r="A1359" s="33"/>
      <c r="B1359" s="40"/>
      <c r="C1359" s="33"/>
      <c r="D1359" s="66"/>
      <c r="E1359" s="61"/>
      <c r="F1359" s="62"/>
    </row>
    <row r="1360" spans="1:6" x14ac:dyDescent="0.25">
      <c r="A1360" s="33"/>
      <c r="B1360" s="40" t="s">
        <v>15001</v>
      </c>
      <c r="C1360" s="33"/>
      <c r="D1360" s="66"/>
      <c r="E1360" s="61"/>
      <c r="F1360" s="62"/>
    </row>
    <row r="1361" spans="1:6" ht="27.6" x14ac:dyDescent="0.25">
      <c r="A1361" s="42">
        <v>1301006000</v>
      </c>
      <c r="B1361" s="40" t="s">
        <v>15002</v>
      </c>
      <c r="C1361" s="33" t="s">
        <v>16</v>
      </c>
      <c r="D1361" s="66">
        <v>26.96</v>
      </c>
      <c r="E1361" s="61"/>
      <c r="F1361" s="62"/>
    </row>
    <row r="1362" spans="1:6" ht="27.6" x14ac:dyDescent="0.25">
      <c r="A1362" s="42">
        <v>1301006002</v>
      </c>
      <c r="B1362" s="40" t="s">
        <v>15003</v>
      </c>
      <c r="C1362" s="33" t="s">
        <v>16</v>
      </c>
      <c r="D1362" s="66">
        <v>33.369999999999997</v>
      </c>
      <c r="E1362" s="61"/>
      <c r="F1362" s="62"/>
    </row>
    <row r="1363" spans="1:6" ht="27.6" x14ac:dyDescent="0.25">
      <c r="A1363" s="42">
        <v>1301006014</v>
      </c>
      <c r="B1363" s="40" t="s">
        <v>15004</v>
      </c>
      <c r="C1363" s="33" t="s">
        <v>14</v>
      </c>
      <c r="D1363" s="66">
        <v>41.93</v>
      </c>
      <c r="E1363" s="61"/>
      <c r="F1363" s="62"/>
    </row>
    <row r="1364" spans="1:6" x14ac:dyDescent="0.25">
      <c r="A1364" s="42">
        <v>1301006016</v>
      </c>
      <c r="B1364" s="40" t="s">
        <v>15005</v>
      </c>
      <c r="C1364" s="33" t="s">
        <v>14</v>
      </c>
      <c r="D1364" s="66">
        <v>45.35</v>
      </c>
      <c r="E1364" s="61"/>
      <c r="F1364" s="62"/>
    </row>
    <row r="1365" spans="1:6" x14ac:dyDescent="0.25">
      <c r="A1365" s="42">
        <v>1301006018</v>
      </c>
      <c r="B1365" s="40" t="s">
        <v>15006</v>
      </c>
      <c r="C1365" s="33" t="s">
        <v>14</v>
      </c>
      <c r="D1365" s="66">
        <v>38.700000000000003</v>
      </c>
      <c r="E1365" s="61"/>
      <c r="F1365" s="62"/>
    </row>
    <row r="1366" spans="1:6" x14ac:dyDescent="0.25">
      <c r="A1366" s="42">
        <v>1301006020</v>
      </c>
      <c r="B1366" s="40" t="s">
        <v>15007</v>
      </c>
      <c r="C1366" s="33" t="s">
        <v>14</v>
      </c>
      <c r="D1366" s="66">
        <v>48.29</v>
      </c>
      <c r="E1366" s="61"/>
      <c r="F1366" s="62"/>
    </row>
    <row r="1367" spans="1:6" ht="27.6" x14ac:dyDescent="0.25">
      <c r="A1367" s="42">
        <v>1301006025</v>
      </c>
      <c r="B1367" s="40" t="s">
        <v>15008</v>
      </c>
      <c r="C1367" s="33" t="s">
        <v>16</v>
      </c>
      <c r="D1367" s="66">
        <v>38.159999999999997</v>
      </c>
      <c r="E1367" s="61"/>
      <c r="F1367" s="62"/>
    </row>
    <row r="1368" spans="1:6" ht="27.6" x14ac:dyDescent="0.25">
      <c r="A1368" s="42">
        <v>1301006027</v>
      </c>
      <c r="B1368" s="40" t="s">
        <v>15009</v>
      </c>
      <c r="C1368" s="33" t="s">
        <v>16</v>
      </c>
      <c r="D1368" s="66">
        <v>48.25</v>
      </c>
      <c r="E1368" s="61"/>
      <c r="F1368" s="62"/>
    </row>
    <row r="1369" spans="1:6" ht="41.4" x14ac:dyDescent="0.25">
      <c r="A1369" s="42">
        <v>1301006030</v>
      </c>
      <c r="B1369" s="40" t="s">
        <v>15010</v>
      </c>
      <c r="C1369" s="33" t="s">
        <v>14</v>
      </c>
      <c r="D1369" s="66">
        <v>33.43</v>
      </c>
      <c r="E1369" s="61"/>
      <c r="F1369" s="62"/>
    </row>
    <row r="1370" spans="1:6" ht="27.6" x14ac:dyDescent="0.25">
      <c r="A1370" s="42">
        <v>1301006032</v>
      </c>
      <c r="B1370" s="40" t="s">
        <v>15011</v>
      </c>
      <c r="C1370" s="33" t="s">
        <v>14</v>
      </c>
      <c r="D1370" s="66">
        <v>37.51</v>
      </c>
      <c r="E1370" s="61"/>
      <c r="F1370" s="62"/>
    </row>
    <row r="1371" spans="1:6" ht="27.6" x14ac:dyDescent="0.25">
      <c r="A1371" s="42">
        <v>1301006034</v>
      </c>
      <c r="B1371" s="40" t="s">
        <v>15012</v>
      </c>
      <c r="C1371" s="33" t="s">
        <v>14</v>
      </c>
      <c r="D1371" s="66">
        <v>29.32</v>
      </c>
      <c r="E1371" s="61"/>
      <c r="F1371" s="62"/>
    </row>
    <row r="1372" spans="1:6" ht="27.6" x14ac:dyDescent="0.25">
      <c r="A1372" s="42">
        <v>1301006036</v>
      </c>
      <c r="B1372" s="40" t="s">
        <v>15013</v>
      </c>
      <c r="C1372" s="33" t="s">
        <v>14</v>
      </c>
      <c r="D1372" s="66">
        <v>36.46</v>
      </c>
      <c r="E1372" s="61"/>
      <c r="F1372" s="62"/>
    </row>
    <row r="1373" spans="1:6" ht="41.4" x14ac:dyDescent="0.25">
      <c r="A1373" s="42">
        <v>1301006038</v>
      </c>
      <c r="B1373" s="40" t="s">
        <v>15014</v>
      </c>
      <c r="C1373" s="33" t="s">
        <v>14</v>
      </c>
      <c r="D1373" s="66">
        <v>55.28</v>
      </c>
      <c r="E1373" s="61"/>
      <c r="F1373" s="62"/>
    </row>
    <row r="1374" spans="1:6" ht="41.4" x14ac:dyDescent="0.25">
      <c r="A1374" s="42">
        <v>1301006040</v>
      </c>
      <c r="B1374" s="40" t="s">
        <v>15015</v>
      </c>
      <c r="C1374" s="33" t="s">
        <v>14</v>
      </c>
      <c r="D1374" s="66">
        <v>79.42</v>
      </c>
      <c r="E1374" s="61"/>
      <c r="F1374" s="62"/>
    </row>
    <row r="1375" spans="1:6" ht="27.6" x14ac:dyDescent="0.25">
      <c r="A1375" s="42">
        <v>1301006050</v>
      </c>
      <c r="B1375" s="40" t="s">
        <v>15016</v>
      </c>
      <c r="C1375" s="33" t="s">
        <v>16</v>
      </c>
      <c r="D1375" s="66">
        <v>36.83</v>
      </c>
      <c r="E1375" s="61"/>
      <c r="F1375" s="62"/>
    </row>
    <row r="1376" spans="1:6" x14ac:dyDescent="0.25">
      <c r="A1376" s="42">
        <v>1301006052</v>
      </c>
      <c r="B1376" s="40" t="s">
        <v>15017</v>
      </c>
      <c r="C1376" s="33" t="s">
        <v>16</v>
      </c>
      <c r="D1376" s="66">
        <v>65.650000000000006</v>
      </c>
      <c r="E1376" s="61"/>
      <c r="F1376" s="62"/>
    </row>
    <row r="1377" spans="1:6" x14ac:dyDescent="0.25">
      <c r="A1377" s="42">
        <v>1301006054</v>
      </c>
      <c r="B1377" s="40" t="s">
        <v>15018</v>
      </c>
      <c r="C1377" s="33" t="s">
        <v>16</v>
      </c>
      <c r="D1377" s="66">
        <v>107.09</v>
      </c>
      <c r="E1377" s="61"/>
      <c r="F1377" s="62"/>
    </row>
    <row r="1378" spans="1:6" x14ac:dyDescent="0.25">
      <c r="A1378" s="42">
        <v>1301006056</v>
      </c>
      <c r="B1378" s="40" t="s">
        <v>15019</v>
      </c>
      <c r="C1378" s="33" t="s">
        <v>16</v>
      </c>
      <c r="D1378" s="66">
        <v>172.28</v>
      </c>
      <c r="E1378" s="61"/>
      <c r="F1378" s="62"/>
    </row>
    <row r="1379" spans="1:6" x14ac:dyDescent="0.25">
      <c r="A1379" s="42">
        <v>1301006058</v>
      </c>
      <c r="B1379" s="40" t="s">
        <v>15020</v>
      </c>
      <c r="C1379" s="33" t="s">
        <v>16</v>
      </c>
      <c r="D1379" s="66">
        <v>247.83</v>
      </c>
      <c r="E1379" s="61"/>
      <c r="F1379" s="62"/>
    </row>
    <row r="1380" spans="1:6" x14ac:dyDescent="0.25">
      <c r="A1380" s="42">
        <v>1301006060</v>
      </c>
      <c r="B1380" s="40" t="s">
        <v>15021</v>
      </c>
      <c r="C1380" s="33" t="s">
        <v>16</v>
      </c>
      <c r="D1380" s="66">
        <v>367.24</v>
      </c>
      <c r="E1380" s="61"/>
      <c r="F1380" s="62"/>
    </row>
    <row r="1381" spans="1:6" ht="27.6" x14ac:dyDescent="0.25">
      <c r="A1381" s="42">
        <v>1301006064</v>
      </c>
      <c r="B1381" s="40" t="s">
        <v>15022</v>
      </c>
      <c r="C1381" s="33" t="s">
        <v>16</v>
      </c>
      <c r="D1381" s="66">
        <v>5.66</v>
      </c>
      <c r="E1381" s="61"/>
      <c r="F1381" s="62"/>
    </row>
    <row r="1382" spans="1:6" x14ac:dyDescent="0.25">
      <c r="A1382" s="42">
        <v>1301006065</v>
      </c>
      <c r="B1382" s="40" t="s">
        <v>15023</v>
      </c>
      <c r="C1382" s="33" t="s">
        <v>16</v>
      </c>
      <c r="D1382" s="66">
        <v>18.04</v>
      </c>
      <c r="E1382" s="61"/>
      <c r="F1382" s="62"/>
    </row>
    <row r="1383" spans="1:6" ht="27.6" x14ac:dyDescent="0.25">
      <c r="A1383" s="42">
        <v>1301006067</v>
      </c>
      <c r="B1383" s="40" t="s">
        <v>15024</v>
      </c>
      <c r="C1383" s="33" t="s">
        <v>16</v>
      </c>
      <c r="D1383" s="66">
        <v>5.53</v>
      </c>
      <c r="E1383" s="61"/>
      <c r="F1383" s="62"/>
    </row>
    <row r="1384" spans="1:6" x14ac:dyDescent="0.25">
      <c r="A1384" s="42">
        <v>1301006068</v>
      </c>
      <c r="B1384" s="40" t="s">
        <v>15023</v>
      </c>
      <c r="C1384" s="33" t="s">
        <v>16</v>
      </c>
      <c r="D1384" s="66">
        <v>17.13</v>
      </c>
      <c r="E1384" s="61"/>
      <c r="F1384" s="62"/>
    </row>
    <row r="1385" spans="1:6" ht="41.4" x14ac:dyDescent="0.25">
      <c r="A1385" s="42">
        <v>1301006070</v>
      </c>
      <c r="B1385" s="40" t="s">
        <v>15025</v>
      </c>
      <c r="C1385" s="33" t="s">
        <v>14</v>
      </c>
      <c r="D1385" s="66">
        <v>175.13</v>
      </c>
      <c r="E1385" s="61"/>
      <c r="F1385" s="62"/>
    </row>
    <row r="1386" spans="1:6" ht="41.4" x14ac:dyDescent="0.25">
      <c r="A1386" s="42">
        <v>1301006074</v>
      </c>
      <c r="B1386" s="40" t="s">
        <v>15026</v>
      </c>
      <c r="C1386" s="33" t="s">
        <v>14</v>
      </c>
      <c r="D1386" s="66">
        <v>274.38</v>
      </c>
      <c r="E1386" s="61"/>
      <c r="F1386" s="62"/>
    </row>
    <row r="1387" spans="1:6" ht="41.4" x14ac:dyDescent="0.25">
      <c r="A1387" s="42">
        <v>1301006082</v>
      </c>
      <c r="B1387" s="40" t="s">
        <v>15027</v>
      </c>
      <c r="C1387" s="33" t="s">
        <v>14</v>
      </c>
      <c r="D1387" s="66">
        <v>531.36</v>
      </c>
      <c r="E1387" s="61"/>
      <c r="F1387" s="62"/>
    </row>
    <row r="1388" spans="1:6" ht="41.4" x14ac:dyDescent="0.25">
      <c r="A1388" s="42">
        <v>1301006086</v>
      </c>
      <c r="B1388" s="40" t="s">
        <v>15028</v>
      </c>
      <c r="C1388" s="33" t="s">
        <v>14</v>
      </c>
      <c r="D1388" s="66">
        <v>739.1</v>
      </c>
      <c r="E1388" s="61"/>
      <c r="F1388" s="62"/>
    </row>
    <row r="1389" spans="1:6" ht="41.4" x14ac:dyDescent="0.25">
      <c r="A1389" s="42">
        <v>1301006088</v>
      </c>
      <c r="B1389" s="40" t="s">
        <v>15029</v>
      </c>
      <c r="C1389" s="33" t="s">
        <v>14</v>
      </c>
      <c r="D1389" s="66">
        <v>871.01</v>
      </c>
      <c r="E1389" s="61"/>
      <c r="F1389" s="62"/>
    </row>
    <row r="1390" spans="1:6" x14ac:dyDescent="0.25">
      <c r="A1390" s="42">
        <v>1301006092</v>
      </c>
      <c r="B1390" s="40" t="s">
        <v>15030</v>
      </c>
      <c r="C1390" s="33" t="s">
        <v>14</v>
      </c>
      <c r="D1390" s="66">
        <v>67.84</v>
      </c>
      <c r="E1390" s="61"/>
      <c r="F1390" s="62"/>
    </row>
    <row r="1391" spans="1:6" ht="41.4" x14ac:dyDescent="0.25">
      <c r="A1391" s="42">
        <v>1301006094</v>
      </c>
      <c r="B1391" s="40" t="s">
        <v>15031</v>
      </c>
      <c r="C1391" s="33" t="s">
        <v>16</v>
      </c>
      <c r="D1391" s="66">
        <v>389.38</v>
      </c>
      <c r="E1391" s="61"/>
      <c r="F1391" s="62"/>
    </row>
    <row r="1392" spans="1:6" ht="27.6" x14ac:dyDescent="0.25">
      <c r="A1392" s="42">
        <v>1301006095</v>
      </c>
      <c r="B1392" s="40" t="s">
        <v>15032</v>
      </c>
      <c r="C1392" s="33" t="s">
        <v>16</v>
      </c>
      <c r="D1392" s="66">
        <v>221.28</v>
      </c>
      <c r="E1392" s="61"/>
      <c r="F1392" s="62"/>
    </row>
    <row r="1393" spans="1:6" ht="55.2" x14ac:dyDescent="0.25">
      <c r="A1393" s="42">
        <v>1301006096</v>
      </c>
      <c r="B1393" s="40" t="s">
        <v>15033</v>
      </c>
      <c r="C1393" s="33" t="s">
        <v>16</v>
      </c>
      <c r="D1393" s="66">
        <v>697.38</v>
      </c>
      <c r="E1393" s="61"/>
      <c r="F1393" s="62"/>
    </row>
    <row r="1394" spans="1:6" ht="27.6" x14ac:dyDescent="0.25">
      <c r="A1394" s="42">
        <v>1301006097</v>
      </c>
      <c r="B1394" s="40" t="s">
        <v>15034</v>
      </c>
      <c r="C1394" s="33" t="s">
        <v>16</v>
      </c>
      <c r="D1394" s="66">
        <v>433.29</v>
      </c>
      <c r="E1394" s="61"/>
      <c r="F1394" s="62"/>
    </row>
    <row r="1395" spans="1:6" x14ac:dyDescent="0.25">
      <c r="A1395" s="32"/>
      <c r="B1395" s="35"/>
      <c r="C1395" s="32"/>
      <c r="D1395" s="67"/>
      <c r="E1395" s="61"/>
      <c r="F1395" s="62"/>
    </row>
    <row r="1396" spans="1:6" x14ac:dyDescent="0.25">
      <c r="A1396" s="32"/>
      <c r="B1396" s="38" t="s">
        <v>15035</v>
      </c>
      <c r="C1396" s="32"/>
      <c r="D1396" s="67"/>
      <c r="E1396" s="61"/>
      <c r="F1396" s="62"/>
    </row>
    <row r="1397" spans="1:6" x14ac:dyDescent="0.25">
      <c r="A1397" s="32"/>
      <c r="B1397" s="35"/>
      <c r="C1397" s="32"/>
      <c r="D1397" s="67"/>
      <c r="E1397" s="61"/>
      <c r="F1397" s="62"/>
    </row>
    <row r="1398" spans="1:6" x14ac:dyDescent="0.25">
      <c r="A1398" s="32" t="s">
        <v>13874</v>
      </c>
      <c r="B1398" s="35" t="s">
        <v>13875</v>
      </c>
      <c r="C1398" s="32"/>
      <c r="D1398" s="67" t="s">
        <v>92</v>
      </c>
      <c r="E1398" s="61"/>
      <c r="F1398" s="62"/>
    </row>
    <row r="1399" spans="1:6" x14ac:dyDescent="0.25">
      <c r="A1399" s="32"/>
      <c r="B1399" s="35"/>
      <c r="C1399" s="32"/>
      <c r="D1399" s="67"/>
      <c r="E1399" s="61"/>
      <c r="F1399" s="62"/>
    </row>
    <row r="1400" spans="1:6" ht="27.6" x14ac:dyDescent="0.25">
      <c r="A1400" s="42">
        <v>1401000050</v>
      </c>
      <c r="B1400" s="40" t="s">
        <v>18772</v>
      </c>
      <c r="C1400" s="33" t="s">
        <v>16</v>
      </c>
      <c r="D1400" s="66">
        <v>28.18</v>
      </c>
      <c r="E1400" s="61"/>
      <c r="F1400" s="62"/>
    </row>
    <row r="1401" spans="1:6" ht="27.6" x14ac:dyDescent="0.25">
      <c r="A1401" s="42">
        <v>1401000090</v>
      </c>
      <c r="B1401" s="40" t="s">
        <v>15036</v>
      </c>
      <c r="C1401" s="33" t="s">
        <v>16</v>
      </c>
      <c r="D1401" s="66">
        <v>212.04</v>
      </c>
      <c r="E1401" s="61"/>
      <c r="F1401" s="62"/>
    </row>
    <row r="1402" spans="1:6" ht="27.6" x14ac:dyDescent="0.25">
      <c r="A1402" s="42">
        <v>1401000092</v>
      </c>
      <c r="B1402" s="40" t="s">
        <v>15037</v>
      </c>
      <c r="C1402" s="33" t="s">
        <v>16</v>
      </c>
      <c r="D1402" s="66">
        <v>253.49</v>
      </c>
      <c r="E1402" s="61"/>
      <c r="F1402" s="62"/>
    </row>
    <row r="1403" spans="1:6" ht="27.6" x14ac:dyDescent="0.25">
      <c r="A1403" s="42">
        <v>1401000094</v>
      </c>
      <c r="B1403" s="40" t="s">
        <v>15038</v>
      </c>
      <c r="C1403" s="33" t="s">
        <v>16</v>
      </c>
      <c r="D1403" s="66">
        <v>323.7</v>
      </c>
      <c r="E1403" s="61"/>
      <c r="F1403" s="62"/>
    </row>
    <row r="1404" spans="1:6" ht="41.4" x14ac:dyDescent="0.25">
      <c r="A1404" s="42">
        <v>1401000102</v>
      </c>
      <c r="B1404" s="40" t="s">
        <v>15039</v>
      </c>
      <c r="C1404" s="33" t="s">
        <v>16</v>
      </c>
      <c r="D1404" s="66">
        <v>119.6</v>
      </c>
      <c r="E1404" s="61"/>
      <c r="F1404" s="62"/>
    </row>
    <row r="1405" spans="1:6" ht="41.4" x14ac:dyDescent="0.25">
      <c r="A1405" s="42">
        <v>1401000104</v>
      </c>
      <c r="B1405" s="40" t="s">
        <v>15040</v>
      </c>
      <c r="C1405" s="33" t="s">
        <v>16</v>
      </c>
      <c r="D1405" s="66">
        <v>154.65</v>
      </c>
      <c r="E1405" s="61"/>
      <c r="F1405" s="62"/>
    </row>
    <row r="1406" spans="1:6" x14ac:dyDescent="0.25">
      <c r="A1406" s="42">
        <v>1401000106</v>
      </c>
      <c r="B1406" s="40" t="s">
        <v>15041</v>
      </c>
      <c r="C1406" s="33" t="s">
        <v>16</v>
      </c>
      <c r="D1406" s="66">
        <v>213.38</v>
      </c>
      <c r="E1406" s="61"/>
      <c r="F1406" s="62"/>
    </row>
    <row r="1407" spans="1:6" ht="27.6" x14ac:dyDescent="0.25">
      <c r="A1407" s="42">
        <v>1401000108</v>
      </c>
      <c r="B1407" s="40" t="s">
        <v>15042</v>
      </c>
      <c r="C1407" s="33" t="s">
        <v>16</v>
      </c>
      <c r="D1407" s="66">
        <v>5.66</v>
      </c>
      <c r="E1407" s="61"/>
      <c r="F1407" s="62"/>
    </row>
    <row r="1408" spans="1:6" x14ac:dyDescent="0.25">
      <c r="A1408" s="42">
        <v>1401000109</v>
      </c>
      <c r="B1408" s="40" t="s">
        <v>14454</v>
      </c>
      <c r="C1408" s="33" t="s">
        <v>16</v>
      </c>
      <c r="D1408" s="66">
        <v>5.53</v>
      </c>
      <c r="E1408" s="61"/>
      <c r="F1408" s="62"/>
    </row>
    <row r="1409" spans="1:6" ht="27.6" x14ac:dyDescent="0.25">
      <c r="A1409" s="42">
        <v>1401000110</v>
      </c>
      <c r="B1409" s="40" t="s">
        <v>15043</v>
      </c>
      <c r="C1409" s="33" t="s">
        <v>14</v>
      </c>
      <c r="D1409" s="66">
        <v>461.6</v>
      </c>
      <c r="E1409" s="61"/>
      <c r="F1409" s="62"/>
    </row>
    <row r="1410" spans="1:6" ht="27.6" x14ac:dyDescent="0.25">
      <c r="A1410" s="42">
        <v>1401000112</v>
      </c>
      <c r="B1410" s="40" t="s">
        <v>15044</v>
      </c>
      <c r="C1410" s="33" t="s">
        <v>14</v>
      </c>
      <c r="D1410" s="66">
        <v>586.84</v>
      </c>
      <c r="E1410" s="61"/>
      <c r="F1410" s="62"/>
    </row>
    <row r="1411" spans="1:6" ht="41.4" x14ac:dyDescent="0.25">
      <c r="A1411" s="42">
        <v>1401000115</v>
      </c>
      <c r="B1411" s="40" t="s">
        <v>15045</v>
      </c>
      <c r="C1411" s="33" t="s">
        <v>10431</v>
      </c>
      <c r="D1411" s="66">
        <v>714.24</v>
      </c>
      <c r="E1411" s="61"/>
      <c r="F1411" s="62"/>
    </row>
    <row r="1412" spans="1:6" x14ac:dyDescent="0.25">
      <c r="A1412" s="42">
        <v>1401000117</v>
      </c>
      <c r="B1412" s="40" t="s">
        <v>15046</v>
      </c>
      <c r="C1412" s="33" t="s">
        <v>10431</v>
      </c>
      <c r="D1412" s="66">
        <v>1120.58</v>
      </c>
      <c r="E1412" s="61"/>
      <c r="F1412" s="62"/>
    </row>
    <row r="1413" spans="1:6" ht="55.2" x14ac:dyDescent="0.25">
      <c r="A1413" s="42">
        <v>1401000119</v>
      </c>
      <c r="B1413" s="40" t="s">
        <v>15047</v>
      </c>
      <c r="C1413" s="33" t="s">
        <v>14</v>
      </c>
      <c r="D1413" s="66">
        <v>2693.49</v>
      </c>
      <c r="E1413" s="61"/>
      <c r="F1413" s="62"/>
    </row>
    <row r="1414" spans="1:6" ht="27.6" x14ac:dyDescent="0.25">
      <c r="A1414" s="42">
        <v>1401000120</v>
      </c>
      <c r="B1414" s="40" t="s">
        <v>15048</v>
      </c>
      <c r="C1414" s="33" t="s">
        <v>14</v>
      </c>
      <c r="D1414" s="66">
        <v>768.83</v>
      </c>
      <c r="E1414" s="61"/>
      <c r="F1414" s="62"/>
    </row>
    <row r="1415" spans="1:6" ht="41.4" x14ac:dyDescent="0.25">
      <c r="A1415" s="42">
        <v>1401000125</v>
      </c>
      <c r="B1415" s="40" t="s">
        <v>15049</v>
      </c>
      <c r="C1415" s="33" t="s">
        <v>10431</v>
      </c>
      <c r="D1415" s="66">
        <v>416.03</v>
      </c>
      <c r="E1415" s="61"/>
      <c r="F1415" s="62"/>
    </row>
    <row r="1416" spans="1:6" ht="27.6" x14ac:dyDescent="0.25">
      <c r="A1416" s="42">
        <v>1401000127</v>
      </c>
      <c r="B1416" s="40" t="s">
        <v>15050</v>
      </c>
      <c r="C1416" s="33" t="s">
        <v>14</v>
      </c>
      <c r="D1416" s="66">
        <v>301.51</v>
      </c>
      <c r="E1416" s="61"/>
      <c r="F1416" s="62"/>
    </row>
    <row r="1417" spans="1:6" ht="27.6" x14ac:dyDescent="0.25">
      <c r="A1417" s="42">
        <v>1401000135</v>
      </c>
      <c r="B1417" s="40" t="s">
        <v>15051</v>
      </c>
      <c r="C1417" s="33" t="s">
        <v>14</v>
      </c>
      <c r="D1417" s="66">
        <v>424.61</v>
      </c>
      <c r="E1417" s="61"/>
      <c r="F1417" s="62"/>
    </row>
    <row r="1418" spans="1:6" x14ac:dyDescent="0.25">
      <c r="A1418" s="42">
        <v>1401000136</v>
      </c>
      <c r="B1418" s="40" t="s">
        <v>14838</v>
      </c>
      <c r="C1418" s="33" t="s">
        <v>14</v>
      </c>
      <c r="D1418" s="66">
        <v>560.5</v>
      </c>
      <c r="E1418" s="61"/>
      <c r="F1418" s="62"/>
    </row>
    <row r="1419" spans="1:6" x14ac:dyDescent="0.25">
      <c r="A1419" s="42">
        <v>1401000140</v>
      </c>
      <c r="B1419" s="40" t="s">
        <v>15052</v>
      </c>
      <c r="C1419" s="33" t="s">
        <v>14</v>
      </c>
      <c r="D1419" s="66">
        <v>275.13</v>
      </c>
      <c r="E1419" s="61"/>
      <c r="F1419" s="62"/>
    </row>
    <row r="1420" spans="1:6" ht="27.6" x14ac:dyDescent="0.25">
      <c r="A1420" s="42">
        <v>1401000142</v>
      </c>
      <c r="B1420" s="40" t="s">
        <v>14831</v>
      </c>
      <c r="C1420" s="33" t="s">
        <v>14</v>
      </c>
      <c r="D1420" s="66">
        <v>2823.63</v>
      </c>
      <c r="E1420" s="61"/>
      <c r="F1420" s="62"/>
    </row>
    <row r="1421" spans="1:6" x14ac:dyDescent="0.25">
      <c r="A1421" s="42">
        <v>1401000144</v>
      </c>
      <c r="B1421" s="40" t="s">
        <v>15053</v>
      </c>
      <c r="C1421" s="33" t="s">
        <v>14</v>
      </c>
      <c r="D1421" s="66">
        <v>4802.22</v>
      </c>
      <c r="E1421" s="61"/>
      <c r="F1421" s="62"/>
    </row>
    <row r="1422" spans="1:6" x14ac:dyDescent="0.25">
      <c r="A1422" s="42">
        <v>1401000146</v>
      </c>
      <c r="B1422" s="40" t="s">
        <v>15054</v>
      </c>
      <c r="C1422" s="33" t="s">
        <v>14</v>
      </c>
      <c r="D1422" s="66">
        <v>4978.32</v>
      </c>
      <c r="E1422" s="61"/>
      <c r="F1422" s="62"/>
    </row>
    <row r="1423" spans="1:6" ht="27.6" x14ac:dyDescent="0.25">
      <c r="A1423" s="42">
        <v>1401000148</v>
      </c>
      <c r="B1423" s="40" t="s">
        <v>14832</v>
      </c>
      <c r="C1423" s="33" t="s">
        <v>14</v>
      </c>
      <c r="D1423" s="66">
        <v>9640.74</v>
      </c>
      <c r="E1423" s="61"/>
      <c r="F1423" s="62"/>
    </row>
    <row r="1424" spans="1:6" ht="27.6" x14ac:dyDescent="0.25">
      <c r="A1424" s="42">
        <v>1401000150</v>
      </c>
      <c r="B1424" s="40" t="s">
        <v>15055</v>
      </c>
      <c r="C1424" s="33" t="s">
        <v>14</v>
      </c>
      <c r="D1424" s="66">
        <v>219.87</v>
      </c>
      <c r="E1424" s="61"/>
      <c r="F1424" s="62"/>
    </row>
    <row r="1425" spans="1:6" ht="27.6" x14ac:dyDescent="0.25">
      <c r="A1425" s="42">
        <v>1401000152</v>
      </c>
      <c r="B1425" s="40" t="s">
        <v>15056</v>
      </c>
      <c r="C1425" s="33" t="s">
        <v>14</v>
      </c>
      <c r="D1425" s="66">
        <v>272.36</v>
      </c>
      <c r="E1425" s="61"/>
      <c r="F1425" s="62"/>
    </row>
    <row r="1426" spans="1:6" ht="27.6" x14ac:dyDescent="0.25">
      <c r="A1426" s="42">
        <v>1401000154</v>
      </c>
      <c r="B1426" s="40" t="s">
        <v>15057</v>
      </c>
      <c r="C1426" s="33" t="s">
        <v>14</v>
      </c>
      <c r="D1426" s="66">
        <v>647.45000000000005</v>
      </c>
      <c r="E1426" s="61"/>
      <c r="F1426" s="62"/>
    </row>
    <row r="1427" spans="1:6" ht="27.6" x14ac:dyDescent="0.25">
      <c r="A1427" s="42">
        <v>1401000155</v>
      </c>
      <c r="B1427" s="40" t="s">
        <v>15058</v>
      </c>
      <c r="C1427" s="33" t="s">
        <v>14</v>
      </c>
      <c r="D1427" s="66">
        <v>699.55</v>
      </c>
      <c r="E1427" s="61"/>
      <c r="F1427" s="62"/>
    </row>
    <row r="1428" spans="1:6" ht="27.6" x14ac:dyDescent="0.25">
      <c r="A1428" s="42">
        <v>1401000156</v>
      </c>
      <c r="B1428" s="40" t="s">
        <v>15059</v>
      </c>
      <c r="C1428" s="33" t="s">
        <v>14</v>
      </c>
      <c r="D1428" s="66">
        <v>213.36</v>
      </c>
      <c r="E1428" s="61"/>
      <c r="F1428" s="62"/>
    </row>
    <row r="1429" spans="1:6" ht="27.6" x14ac:dyDescent="0.25">
      <c r="A1429" s="42">
        <v>1401000157</v>
      </c>
      <c r="B1429" s="40" t="s">
        <v>15060</v>
      </c>
      <c r="C1429" s="33" t="s">
        <v>14</v>
      </c>
      <c r="D1429" s="66">
        <v>248.09</v>
      </c>
      <c r="E1429" s="61"/>
      <c r="F1429" s="62"/>
    </row>
    <row r="1430" spans="1:6" ht="27.6" x14ac:dyDescent="0.25">
      <c r="A1430" s="42">
        <v>1401000158</v>
      </c>
      <c r="B1430" s="40" t="s">
        <v>15061</v>
      </c>
      <c r="C1430" s="33" t="s">
        <v>14</v>
      </c>
      <c r="D1430" s="66">
        <v>291.49</v>
      </c>
      <c r="E1430" s="61"/>
      <c r="F1430" s="62"/>
    </row>
    <row r="1431" spans="1:6" ht="27.6" x14ac:dyDescent="0.25">
      <c r="A1431" s="42">
        <v>1401000159</v>
      </c>
      <c r="B1431" s="40" t="s">
        <v>15062</v>
      </c>
      <c r="C1431" s="33" t="s">
        <v>14</v>
      </c>
      <c r="D1431" s="66">
        <v>334.9</v>
      </c>
      <c r="E1431" s="61"/>
      <c r="F1431" s="62"/>
    </row>
    <row r="1432" spans="1:6" ht="41.4" x14ac:dyDescent="0.25">
      <c r="A1432" s="42">
        <v>1401000160</v>
      </c>
      <c r="B1432" s="40" t="s">
        <v>15063</v>
      </c>
      <c r="C1432" s="33" t="s">
        <v>10431</v>
      </c>
      <c r="D1432" s="66">
        <v>211.12</v>
      </c>
      <c r="E1432" s="61"/>
      <c r="F1432" s="62"/>
    </row>
    <row r="1433" spans="1:6" ht="41.4" x14ac:dyDescent="0.25">
      <c r="A1433" s="42">
        <v>1401000162</v>
      </c>
      <c r="B1433" s="40" t="s">
        <v>15064</v>
      </c>
      <c r="C1433" s="33" t="s">
        <v>10431</v>
      </c>
      <c r="D1433" s="66">
        <v>211.12</v>
      </c>
      <c r="E1433" s="61"/>
      <c r="F1433" s="62"/>
    </row>
    <row r="1434" spans="1:6" ht="41.4" x14ac:dyDescent="0.25">
      <c r="A1434" s="42">
        <v>1401000164</v>
      </c>
      <c r="B1434" s="40" t="s">
        <v>12401</v>
      </c>
      <c r="C1434" s="33" t="s">
        <v>14</v>
      </c>
      <c r="D1434" s="66">
        <v>46.71</v>
      </c>
      <c r="E1434" s="61"/>
      <c r="F1434" s="62"/>
    </row>
    <row r="1435" spans="1:6" ht="41.4" x14ac:dyDescent="0.25">
      <c r="A1435" s="42">
        <v>1401000167</v>
      </c>
      <c r="B1435" s="40" t="s">
        <v>13855</v>
      </c>
      <c r="C1435" s="33" t="s">
        <v>14</v>
      </c>
      <c r="D1435" s="66">
        <v>26.69</v>
      </c>
      <c r="E1435" s="61"/>
      <c r="F1435" s="62"/>
    </row>
    <row r="1436" spans="1:6" ht="41.4" x14ac:dyDescent="0.25">
      <c r="A1436" s="42">
        <v>1401000170</v>
      </c>
      <c r="B1436" s="40" t="s">
        <v>15065</v>
      </c>
      <c r="C1436" s="33" t="s">
        <v>14</v>
      </c>
      <c r="D1436" s="66">
        <v>25.5</v>
      </c>
      <c r="E1436" s="61"/>
      <c r="F1436" s="62"/>
    </row>
    <row r="1437" spans="1:6" ht="41.4" x14ac:dyDescent="0.25">
      <c r="A1437" s="42">
        <v>1401000173</v>
      </c>
      <c r="B1437" s="40" t="s">
        <v>15066</v>
      </c>
      <c r="C1437" s="33" t="s">
        <v>14</v>
      </c>
      <c r="D1437" s="66">
        <v>28.93</v>
      </c>
      <c r="E1437" s="61"/>
      <c r="F1437" s="62"/>
    </row>
    <row r="1438" spans="1:6" ht="41.4" x14ac:dyDescent="0.25">
      <c r="A1438" s="42">
        <v>1401000176</v>
      </c>
      <c r="B1438" s="40" t="s">
        <v>15067</v>
      </c>
      <c r="C1438" s="33" t="s">
        <v>14</v>
      </c>
      <c r="D1438" s="66">
        <v>25.5</v>
      </c>
      <c r="E1438" s="61"/>
      <c r="F1438" s="62"/>
    </row>
    <row r="1439" spans="1:6" ht="27.6" x14ac:dyDescent="0.25">
      <c r="A1439" s="42">
        <v>1401000200</v>
      </c>
      <c r="B1439" s="40" t="s">
        <v>15068</v>
      </c>
      <c r="C1439" s="33" t="s">
        <v>14</v>
      </c>
      <c r="D1439" s="66">
        <v>2671.42</v>
      </c>
      <c r="E1439" s="61"/>
      <c r="F1439" s="62"/>
    </row>
    <row r="1440" spans="1:6" ht="41.4" x14ac:dyDescent="0.25">
      <c r="A1440" s="42">
        <v>1401000210</v>
      </c>
      <c r="B1440" s="40" t="s">
        <v>15069</v>
      </c>
      <c r="C1440" s="33" t="s">
        <v>14</v>
      </c>
      <c r="D1440" s="66">
        <v>2497.21</v>
      </c>
      <c r="E1440" s="61"/>
      <c r="F1440" s="62"/>
    </row>
    <row r="1441" spans="1:6" ht="27.6" x14ac:dyDescent="0.25">
      <c r="A1441" s="42">
        <v>1401000213</v>
      </c>
      <c r="B1441" s="40" t="s">
        <v>15070</v>
      </c>
      <c r="C1441" s="33" t="s">
        <v>14</v>
      </c>
      <c r="D1441" s="66">
        <v>236.82</v>
      </c>
      <c r="E1441" s="61"/>
      <c r="F1441" s="62"/>
    </row>
    <row r="1442" spans="1:6" ht="27.6" x14ac:dyDescent="0.25">
      <c r="A1442" s="42">
        <v>1401000216</v>
      </c>
      <c r="B1442" s="40" t="s">
        <v>15071</v>
      </c>
      <c r="C1442" s="33" t="s">
        <v>14</v>
      </c>
      <c r="D1442" s="66">
        <v>150.72</v>
      </c>
      <c r="E1442" s="61"/>
      <c r="F1442" s="62"/>
    </row>
    <row r="1443" spans="1:6" ht="27.6" x14ac:dyDescent="0.25">
      <c r="A1443" s="42">
        <v>1401000220</v>
      </c>
      <c r="B1443" s="40" t="s">
        <v>15072</v>
      </c>
      <c r="C1443" s="33" t="s">
        <v>14</v>
      </c>
      <c r="D1443" s="66">
        <v>166.71</v>
      </c>
      <c r="E1443" s="61"/>
      <c r="F1443" s="62"/>
    </row>
    <row r="1444" spans="1:6" ht="27.6" x14ac:dyDescent="0.25">
      <c r="A1444" s="42">
        <v>1401000223</v>
      </c>
      <c r="B1444" s="40" t="s">
        <v>15073</v>
      </c>
      <c r="C1444" s="33" t="s">
        <v>14</v>
      </c>
      <c r="D1444" s="66">
        <v>345.71</v>
      </c>
      <c r="E1444" s="61"/>
      <c r="F1444" s="62"/>
    </row>
    <row r="1445" spans="1:6" x14ac:dyDescent="0.25">
      <c r="A1445" s="42">
        <v>1401000240</v>
      </c>
      <c r="B1445" s="40" t="s">
        <v>15074</v>
      </c>
      <c r="C1445" s="33" t="s">
        <v>14</v>
      </c>
      <c r="D1445" s="66">
        <v>198.44</v>
      </c>
      <c r="E1445" s="61"/>
      <c r="F1445" s="62"/>
    </row>
    <row r="1446" spans="1:6" ht="27.6" x14ac:dyDescent="0.25">
      <c r="A1446" s="42">
        <v>1401000243</v>
      </c>
      <c r="B1446" s="40" t="s">
        <v>15075</v>
      </c>
      <c r="C1446" s="33" t="s">
        <v>14</v>
      </c>
      <c r="D1446" s="66">
        <v>164.69</v>
      </c>
      <c r="E1446" s="61"/>
      <c r="F1446" s="62"/>
    </row>
    <row r="1447" spans="1:6" ht="27.6" x14ac:dyDescent="0.25">
      <c r="A1447" s="42">
        <v>1401000245</v>
      </c>
      <c r="B1447" s="40" t="s">
        <v>13831</v>
      </c>
      <c r="C1447" s="33" t="s">
        <v>14</v>
      </c>
      <c r="D1447" s="66">
        <v>209.69</v>
      </c>
      <c r="E1447" s="61"/>
      <c r="F1447" s="62"/>
    </row>
    <row r="1448" spans="1:6" ht="27.6" x14ac:dyDescent="0.25">
      <c r="A1448" s="42">
        <v>1401000246</v>
      </c>
      <c r="B1448" s="40" t="s">
        <v>15076</v>
      </c>
      <c r="C1448" s="33" t="s">
        <v>14</v>
      </c>
      <c r="D1448" s="66">
        <v>87.81</v>
      </c>
      <c r="E1448" s="61"/>
      <c r="F1448" s="62"/>
    </row>
    <row r="1449" spans="1:6" x14ac:dyDescent="0.25">
      <c r="A1449" s="32"/>
      <c r="B1449" s="35"/>
      <c r="C1449" s="32"/>
      <c r="D1449" s="67"/>
      <c r="E1449" s="61"/>
      <c r="F1449" s="62"/>
    </row>
    <row r="1450" spans="1:6" x14ac:dyDescent="0.25">
      <c r="A1450" s="32"/>
      <c r="B1450" s="38" t="s">
        <v>15077</v>
      </c>
      <c r="C1450" s="32"/>
      <c r="D1450" s="67"/>
      <c r="E1450" s="61"/>
      <c r="F1450" s="62"/>
    </row>
    <row r="1451" spans="1:6" x14ac:dyDescent="0.25">
      <c r="A1451" s="32"/>
      <c r="B1451" s="35"/>
      <c r="C1451" s="32"/>
      <c r="D1451" s="67"/>
      <c r="E1451" s="61"/>
      <c r="F1451" s="62"/>
    </row>
    <row r="1452" spans="1:6" x14ac:dyDescent="0.25">
      <c r="A1452" s="32" t="s">
        <v>13874</v>
      </c>
      <c r="B1452" s="35" t="s">
        <v>13875</v>
      </c>
      <c r="C1452" s="32"/>
      <c r="D1452" s="67" t="s">
        <v>92</v>
      </c>
      <c r="E1452" s="61"/>
      <c r="F1452" s="62"/>
    </row>
    <row r="1453" spans="1:6" x14ac:dyDescent="0.25">
      <c r="A1453" s="32"/>
      <c r="B1453" s="35"/>
      <c r="C1453" s="32"/>
      <c r="D1453" s="67"/>
      <c r="E1453" s="61"/>
      <c r="F1453" s="62"/>
    </row>
    <row r="1454" spans="1:6" ht="41.4" x14ac:dyDescent="0.25">
      <c r="A1454" s="42">
        <v>1501000080</v>
      </c>
      <c r="B1454" s="40" t="s">
        <v>18773</v>
      </c>
      <c r="C1454" s="33" t="s">
        <v>37</v>
      </c>
      <c r="D1454" s="66">
        <v>4.25</v>
      </c>
      <c r="E1454" s="61"/>
      <c r="F1454" s="62"/>
    </row>
    <row r="1455" spans="1:6" ht="41.4" x14ac:dyDescent="0.25">
      <c r="A1455" s="42">
        <v>1501000085</v>
      </c>
      <c r="B1455" s="40" t="s">
        <v>18774</v>
      </c>
      <c r="C1455" s="33" t="s">
        <v>37</v>
      </c>
      <c r="D1455" s="66">
        <v>6.52</v>
      </c>
      <c r="E1455" s="61"/>
      <c r="F1455" s="62"/>
    </row>
    <row r="1456" spans="1:6" ht="27.6" x14ac:dyDescent="0.25">
      <c r="A1456" s="42">
        <v>1501000100</v>
      </c>
      <c r="B1456" s="40" t="s">
        <v>15078</v>
      </c>
      <c r="C1456" s="33" t="s">
        <v>37</v>
      </c>
      <c r="D1456" s="66">
        <v>7.32</v>
      </c>
      <c r="E1456" s="61"/>
      <c r="F1456" s="62"/>
    </row>
    <row r="1457" spans="1:6" ht="41.4" x14ac:dyDescent="0.25">
      <c r="A1457" s="42">
        <v>1501000101</v>
      </c>
      <c r="B1457" s="40" t="s">
        <v>15079</v>
      </c>
      <c r="C1457" s="33" t="s">
        <v>37</v>
      </c>
      <c r="D1457" s="66">
        <v>34.909999999999997</v>
      </c>
      <c r="E1457" s="61"/>
      <c r="F1457" s="62"/>
    </row>
    <row r="1458" spans="1:6" ht="41.4" x14ac:dyDescent="0.25">
      <c r="A1458" s="42">
        <v>1501000102</v>
      </c>
      <c r="B1458" s="40" t="s">
        <v>15080</v>
      </c>
      <c r="C1458" s="33" t="s">
        <v>37</v>
      </c>
      <c r="D1458" s="66">
        <v>52.34</v>
      </c>
      <c r="E1458" s="61"/>
      <c r="F1458" s="62"/>
    </row>
    <row r="1459" spans="1:6" ht="41.4" x14ac:dyDescent="0.25">
      <c r="A1459" s="42">
        <v>1501000104</v>
      </c>
      <c r="B1459" s="40" t="s">
        <v>15081</v>
      </c>
      <c r="C1459" s="33" t="s">
        <v>37</v>
      </c>
      <c r="D1459" s="66">
        <v>33.75</v>
      </c>
      <c r="E1459" s="61"/>
      <c r="F1459" s="62"/>
    </row>
    <row r="1460" spans="1:6" ht="41.4" x14ac:dyDescent="0.25">
      <c r="A1460" s="42">
        <v>1501000105</v>
      </c>
      <c r="B1460" s="40" t="s">
        <v>15082</v>
      </c>
      <c r="C1460" s="33" t="s">
        <v>37</v>
      </c>
      <c r="D1460" s="66">
        <v>38.880000000000003</v>
      </c>
      <c r="E1460" s="61"/>
      <c r="F1460" s="62"/>
    </row>
    <row r="1461" spans="1:6" ht="55.2" x14ac:dyDescent="0.25">
      <c r="A1461" s="42">
        <v>1501000108</v>
      </c>
      <c r="B1461" s="40" t="s">
        <v>15083</v>
      </c>
      <c r="C1461" s="33" t="s">
        <v>37</v>
      </c>
      <c r="D1461" s="66">
        <v>157.82</v>
      </c>
      <c r="E1461" s="61"/>
      <c r="F1461" s="62"/>
    </row>
    <row r="1462" spans="1:6" ht="41.4" x14ac:dyDescent="0.25">
      <c r="A1462" s="42">
        <v>1501000109</v>
      </c>
      <c r="B1462" s="40" t="s">
        <v>15084</v>
      </c>
      <c r="C1462" s="33" t="s">
        <v>37</v>
      </c>
      <c r="D1462" s="66">
        <v>67.260000000000005</v>
      </c>
      <c r="E1462" s="61"/>
      <c r="F1462" s="62"/>
    </row>
    <row r="1463" spans="1:6" ht="55.2" x14ac:dyDescent="0.25">
      <c r="A1463" s="42">
        <v>1501000111</v>
      </c>
      <c r="B1463" s="40" t="s">
        <v>15085</v>
      </c>
      <c r="C1463" s="33" t="s">
        <v>37</v>
      </c>
      <c r="D1463" s="66">
        <v>127.03</v>
      </c>
      <c r="E1463" s="61"/>
      <c r="F1463" s="62"/>
    </row>
    <row r="1464" spans="1:6" ht="55.2" x14ac:dyDescent="0.25">
      <c r="A1464" s="42">
        <v>1501000112</v>
      </c>
      <c r="B1464" s="40" t="s">
        <v>15086</v>
      </c>
      <c r="C1464" s="33" t="s">
        <v>37</v>
      </c>
      <c r="D1464" s="66">
        <v>203.08</v>
      </c>
      <c r="E1464" s="61"/>
      <c r="F1464" s="62"/>
    </row>
    <row r="1465" spans="1:6" ht="41.4" x14ac:dyDescent="0.25">
      <c r="A1465" s="42">
        <v>1501000113</v>
      </c>
      <c r="B1465" s="40" t="s">
        <v>15087</v>
      </c>
      <c r="C1465" s="33" t="s">
        <v>37</v>
      </c>
      <c r="D1465" s="66">
        <v>296.47000000000003</v>
      </c>
      <c r="E1465" s="61"/>
      <c r="F1465" s="62"/>
    </row>
    <row r="1466" spans="1:6" ht="27.6" x14ac:dyDescent="0.25">
      <c r="A1466" s="42">
        <v>1501000114</v>
      </c>
      <c r="B1466" s="40" t="s">
        <v>15088</v>
      </c>
      <c r="C1466" s="33" t="s">
        <v>16</v>
      </c>
      <c r="D1466" s="66">
        <v>63.31</v>
      </c>
      <c r="E1466" s="61"/>
      <c r="F1466" s="62"/>
    </row>
    <row r="1467" spans="1:6" x14ac:dyDescent="0.25">
      <c r="A1467" s="32"/>
      <c r="B1467" s="35"/>
      <c r="C1467" s="32"/>
      <c r="D1467" s="67"/>
      <c r="E1467" s="61"/>
      <c r="F1467" s="62"/>
    </row>
    <row r="1468" spans="1:6" x14ac:dyDescent="0.25">
      <c r="A1468" s="32"/>
      <c r="B1468" s="38" t="s">
        <v>15089</v>
      </c>
      <c r="C1468" s="32"/>
      <c r="D1468" s="67"/>
      <c r="E1468" s="61"/>
      <c r="F1468" s="62"/>
    </row>
    <row r="1469" spans="1:6" x14ac:dyDescent="0.25">
      <c r="A1469" s="32"/>
      <c r="B1469" s="35"/>
      <c r="C1469" s="32"/>
      <c r="D1469" s="67"/>
      <c r="E1469" s="61"/>
      <c r="F1469" s="62"/>
    </row>
    <row r="1470" spans="1:6" x14ac:dyDescent="0.25">
      <c r="A1470" s="32" t="s">
        <v>13874</v>
      </c>
      <c r="B1470" s="35" t="s">
        <v>13875</v>
      </c>
      <c r="C1470" s="32"/>
      <c r="D1470" s="67" t="s">
        <v>92</v>
      </c>
      <c r="E1470" s="61"/>
      <c r="F1470" s="62"/>
    </row>
    <row r="1471" spans="1:6" x14ac:dyDescent="0.25">
      <c r="A1471" s="32"/>
      <c r="B1471" s="35"/>
      <c r="C1471" s="32"/>
      <c r="D1471" s="67"/>
      <c r="E1471" s="61"/>
      <c r="F1471" s="62"/>
    </row>
    <row r="1472" spans="1:6" ht="41.4" x14ac:dyDescent="0.25">
      <c r="A1472" s="42">
        <v>1601000095</v>
      </c>
      <c r="B1472" s="40" t="s">
        <v>15090</v>
      </c>
      <c r="C1472" s="33" t="s">
        <v>37</v>
      </c>
      <c r="D1472" s="66">
        <v>6.74</v>
      </c>
      <c r="E1472" s="61"/>
      <c r="F1472" s="62"/>
    </row>
    <row r="1473" spans="1:6" ht="41.4" x14ac:dyDescent="0.25">
      <c r="A1473" s="42">
        <v>1601000097</v>
      </c>
      <c r="B1473" s="40" t="s">
        <v>15091</v>
      </c>
      <c r="C1473" s="33" t="s">
        <v>37</v>
      </c>
      <c r="D1473" s="66">
        <v>10.08</v>
      </c>
      <c r="E1473" s="61"/>
      <c r="F1473" s="62"/>
    </row>
    <row r="1474" spans="1:6" x14ac:dyDescent="0.25">
      <c r="A1474" s="42">
        <v>1601000100</v>
      </c>
      <c r="B1474" s="40" t="s">
        <v>15092</v>
      </c>
      <c r="C1474" s="33" t="s">
        <v>37</v>
      </c>
      <c r="D1474" s="66">
        <v>14.29</v>
      </c>
      <c r="E1474" s="61"/>
      <c r="F1474" s="62"/>
    </row>
    <row r="1475" spans="1:6" ht="27.6" x14ac:dyDescent="0.25">
      <c r="A1475" s="42">
        <v>1601000101</v>
      </c>
      <c r="B1475" s="40" t="s">
        <v>15093</v>
      </c>
      <c r="C1475" s="33" t="s">
        <v>37</v>
      </c>
      <c r="D1475" s="66">
        <v>45.29</v>
      </c>
      <c r="E1475" s="61"/>
      <c r="F1475" s="62"/>
    </row>
    <row r="1476" spans="1:6" ht="27.6" x14ac:dyDescent="0.25">
      <c r="A1476" s="42">
        <v>1601000102</v>
      </c>
      <c r="B1476" s="40" t="s">
        <v>15094</v>
      </c>
      <c r="C1476" s="33" t="s">
        <v>37</v>
      </c>
      <c r="D1476" s="66">
        <v>185.54</v>
      </c>
      <c r="E1476" s="61"/>
      <c r="F1476" s="62"/>
    </row>
    <row r="1477" spans="1:6" ht="27.6" x14ac:dyDescent="0.25">
      <c r="A1477" s="42">
        <v>1601000108</v>
      </c>
      <c r="B1477" s="40" t="s">
        <v>15095</v>
      </c>
      <c r="C1477" s="33" t="s">
        <v>16</v>
      </c>
      <c r="D1477" s="66">
        <v>44.14</v>
      </c>
      <c r="E1477" s="61"/>
      <c r="F1477" s="62"/>
    </row>
    <row r="1478" spans="1:6" ht="27.6" x14ac:dyDescent="0.25">
      <c r="A1478" s="42">
        <v>1601000110</v>
      </c>
      <c r="B1478" s="40" t="s">
        <v>15096</v>
      </c>
      <c r="C1478" s="33" t="s">
        <v>37</v>
      </c>
      <c r="D1478" s="66">
        <v>47.46</v>
      </c>
      <c r="E1478" s="61"/>
      <c r="F1478" s="62"/>
    </row>
    <row r="1479" spans="1:6" ht="27.6" x14ac:dyDescent="0.25">
      <c r="A1479" s="42">
        <v>1601000111</v>
      </c>
      <c r="B1479" s="40" t="s">
        <v>15097</v>
      </c>
      <c r="C1479" s="33" t="s">
        <v>37</v>
      </c>
      <c r="D1479" s="66">
        <v>77.47</v>
      </c>
      <c r="E1479" s="61"/>
      <c r="F1479" s="62"/>
    </row>
    <row r="1480" spans="1:6" x14ac:dyDescent="0.25">
      <c r="A1480" s="42">
        <v>1601000112</v>
      </c>
      <c r="B1480" s="40" t="s">
        <v>15098</v>
      </c>
      <c r="C1480" s="33" t="s">
        <v>16</v>
      </c>
      <c r="D1480" s="66">
        <v>3.11</v>
      </c>
      <c r="E1480" s="61"/>
      <c r="F1480" s="62"/>
    </row>
    <row r="1481" spans="1:6" x14ac:dyDescent="0.25">
      <c r="A1481" s="42">
        <v>1601000113</v>
      </c>
      <c r="B1481" s="40" t="s">
        <v>15099</v>
      </c>
      <c r="C1481" s="33" t="s">
        <v>16</v>
      </c>
      <c r="D1481" s="66">
        <v>18.13</v>
      </c>
      <c r="E1481" s="61"/>
      <c r="F1481" s="62"/>
    </row>
    <row r="1482" spans="1:6" ht="27.6" x14ac:dyDescent="0.25">
      <c r="A1482" s="42">
        <v>1601000115</v>
      </c>
      <c r="B1482" s="40" t="s">
        <v>15100</v>
      </c>
      <c r="C1482" s="33" t="s">
        <v>37</v>
      </c>
      <c r="D1482" s="66">
        <v>73.25</v>
      </c>
      <c r="E1482" s="61"/>
      <c r="F1482" s="62"/>
    </row>
    <row r="1483" spans="1:6" ht="27.6" x14ac:dyDescent="0.25">
      <c r="A1483" s="42">
        <v>1601000120</v>
      </c>
      <c r="B1483" s="40" t="s">
        <v>14162</v>
      </c>
      <c r="C1483" s="33" t="s">
        <v>37</v>
      </c>
      <c r="D1483" s="66">
        <v>5.0999999999999996</v>
      </c>
      <c r="E1483" s="61"/>
      <c r="F1483" s="62"/>
    </row>
    <row r="1484" spans="1:6" x14ac:dyDescent="0.25">
      <c r="A1484" s="32"/>
      <c r="B1484" s="35"/>
      <c r="C1484" s="32"/>
      <c r="D1484" s="67"/>
      <c r="E1484" s="61"/>
      <c r="F1484" s="62"/>
    </row>
    <row r="1485" spans="1:6" x14ac:dyDescent="0.25">
      <c r="A1485" s="32"/>
      <c r="B1485" s="38" t="s">
        <v>15101</v>
      </c>
      <c r="C1485" s="32"/>
      <c r="D1485" s="67"/>
      <c r="E1485" s="61"/>
      <c r="F1485" s="62"/>
    </row>
    <row r="1486" spans="1:6" x14ac:dyDescent="0.25">
      <c r="A1486" s="32"/>
      <c r="B1486" s="35"/>
      <c r="C1486" s="32"/>
      <c r="D1486" s="67"/>
      <c r="E1486" s="61"/>
      <c r="F1486" s="62"/>
    </row>
    <row r="1487" spans="1:6" x14ac:dyDescent="0.25">
      <c r="A1487" s="32" t="s">
        <v>13874</v>
      </c>
      <c r="B1487" s="35" t="s">
        <v>13875</v>
      </c>
      <c r="C1487" s="32"/>
      <c r="D1487" s="67" t="s">
        <v>92</v>
      </c>
      <c r="E1487" s="61"/>
      <c r="F1487" s="62"/>
    </row>
    <row r="1488" spans="1:6" x14ac:dyDescent="0.25">
      <c r="A1488" s="32"/>
      <c r="B1488" s="35"/>
      <c r="C1488" s="32"/>
      <c r="D1488" s="67"/>
      <c r="E1488" s="61"/>
      <c r="F1488" s="62"/>
    </row>
    <row r="1489" spans="1:6" x14ac:dyDescent="0.25">
      <c r="A1489" s="42">
        <v>1701000100</v>
      </c>
      <c r="B1489" s="40" t="s">
        <v>15102</v>
      </c>
      <c r="C1489" s="33" t="s">
        <v>37</v>
      </c>
      <c r="D1489" s="66">
        <v>15.55</v>
      </c>
      <c r="E1489" s="61"/>
      <c r="F1489" s="62"/>
    </row>
    <row r="1490" spans="1:6" ht="27.6" x14ac:dyDescent="0.25">
      <c r="A1490" s="42">
        <v>1701000101</v>
      </c>
      <c r="B1490" s="40" t="s">
        <v>15103</v>
      </c>
      <c r="C1490" s="33" t="s">
        <v>37</v>
      </c>
      <c r="D1490" s="66">
        <v>18.02</v>
      </c>
      <c r="E1490" s="61"/>
      <c r="F1490" s="62"/>
    </row>
    <row r="1491" spans="1:6" ht="27.6" x14ac:dyDescent="0.25">
      <c r="A1491" s="42">
        <v>1701000102</v>
      </c>
      <c r="B1491" s="40" t="s">
        <v>15104</v>
      </c>
      <c r="C1491" s="33" t="s">
        <v>37</v>
      </c>
      <c r="D1491" s="66">
        <v>32.880000000000003</v>
      </c>
      <c r="E1491" s="61"/>
      <c r="F1491" s="62"/>
    </row>
    <row r="1492" spans="1:6" ht="55.2" x14ac:dyDescent="0.25">
      <c r="A1492" s="42">
        <v>1701000104</v>
      </c>
      <c r="B1492" s="40" t="s">
        <v>15105</v>
      </c>
      <c r="C1492" s="33" t="s">
        <v>37</v>
      </c>
      <c r="D1492" s="66">
        <v>204.15</v>
      </c>
      <c r="E1492" s="61"/>
      <c r="F1492" s="62"/>
    </row>
    <row r="1493" spans="1:6" ht="41.4" x14ac:dyDescent="0.25">
      <c r="A1493" s="42">
        <v>1701000105</v>
      </c>
      <c r="B1493" s="40" t="s">
        <v>15106</v>
      </c>
      <c r="C1493" s="33" t="s">
        <v>16</v>
      </c>
      <c r="D1493" s="66">
        <v>39.25</v>
      </c>
      <c r="E1493" s="61"/>
      <c r="F1493" s="62"/>
    </row>
    <row r="1494" spans="1:6" ht="41.4" x14ac:dyDescent="0.25">
      <c r="A1494" s="42">
        <v>1701000106</v>
      </c>
      <c r="B1494" s="40" t="s">
        <v>15107</v>
      </c>
      <c r="C1494" s="33" t="s">
        <v>37</v>
      </c>
      <c r="D1494" s="66">
        <v>129.06</v>
      </c>
      <c r="E1494" s="61"/>
      <c r="F1494" s="62"/>
    </row>
    <row r="1495" spans="1:6" ht="41.4" x14ac:dyDescent="0.25">
      <c r="A1495" s="42">
        <v>1701000107</v>
      </c>
      <c r="B1495" s="40" t="s">
        <v>15108</v>
      </c>
      <c r="C1495" s="33" t="s">
        <v>16</v>
      </c>
      <c r="D1495" s="66">
        <v>19.11</v>
      </c>
      <c r="E1495" s="61"/>
      <c r="F1495" s="62"/>
    </row>
    <row r="1496" spans="1:6" ht="41.4" x14ac:dyDescent="0.25">
      <c r="A1496" s="42">
        <v>1701000108</v>
      </c>
      <c r="B1496" s="40" t="s">
        <v>18775</v>
      </c>
      <c r="C1496" s="33" t="s">
        <v>37</v>
      </c>
      <c r="D1496" s="66">
        <v>110.76</v>
      </c>
      <c r="E1496" s="61"/>
      <c r="F1496" s="62"/>
    </row>
    <row r="1497" spans="1:6" ht="41.4" x14ac:dyDescent="0.25">
      <c r="A1497" s="42">
        <v>1701000109</v>
      </c>
      <c r="B1497" s="40" t="s">
        <v>15109</v>
      </c>
      <c r="C1497" s="33" t="s">
        <v>16</v>
      </c>
      <c r="D1497" s="66">
        <v>18.829999999999998</v>
      </c>
      <c r="E1497" s="61"/>
      <c r="F1497" s="62"/>
    </row>
    <row r="1498" spans="1:6" ht="41.4" x14ac:dyDescent="0.25">
      <c r="A1498" s="42">
        <v>1701000110</v>
      </c>
      <c r="B1498" s="40" t="s">
        <v>15110</v>
      </c>
      <c r="C1498" s="33" t="s">
        <v>37</v>
      </c>
      <c r="D1498" s="66">
        <v>66.489999999999995</v>
      </c>
      <c r="E1498" s="61"/>
      <c r="F1498" s="62"/>
    </row>
    <row r="1499" spans="1:6" ht="27.6" x14ac:dyDescent="0.25">
      <c r="A1499" s="42">
        <v>1701000111</v>
      </c>
      <c r="B1499" s="40" t="s">
        <v>15111</v>
      </c>
      <c r="C1499" s="33" t="s">
        <v>16</v>
      </c>
      <c r="D1499" s="66">
        <v>12.24</v>
      </c>
      <c r="E1499" s="61"/>
      <c r="F1499" s="62"/>
    </row>
    <row r="1500" spans="1:6" ht="27.6" x14ac:dyDescent="0.25">
      <c r="A1500" s="42">
        <v>1701000113</v>
      </c>
      <c r="B1500" s="40" t="s">
        <v>15112</v>
      </c>
      <c r="C1500" s="33" t="s">
        <v>37</v>
      </c>
      <c r="D1500" s="66">
        <v>266.41000000000003</v>
      </c>
      <c r="E1500" s="61"/>
      <c r="F1500" s="62"/>
    </row>
    <row r="1501" spans="1:6" ht="41.4" x14ac:dyDescent="0.25">
      <c r="A1501" s="42">
        <v>1701000115</v>
      </c>
      <c r="B1501" s="40" t="s">
        <v>15113</v>
      </c>
      <c r="C1501" s="33" t="s">
        <v>37</v>
      </c>
      <c r="D1501" s="66">
        <v>35.46</v>
      </c>
      <c r="E1501" s="61"/>
      <c r="F1501" s="62"/>
    </row>
    <row r="1502" spans="1:6" ht="27.6" x14ac:dyDescent="0.25">
      <c r="A1502" s="42">
        <v>1701000116</v>
      </c>
      <c r="B1502" s="40" t="s">
        <v>15114</v>
      </c>
      <c r="C1502" s="33" t="s">
        <v>37</v>
      </c>
      <c r="D1502" s="66">
        <v>27.55</v>
      </c>
      <c r="E1502" s="61"/>
      <c r="F1502" s="62"/>
    </row>
    <row r="1503" spans="1:6" x14ac:dyDescent="0.25">
      <c r="A1503" s="42">
        <v>1701000117</v>
      </c>
      <c r="B1503" s="40" t="s">
        <v>15115</v>
      </c>
      <c r="C1503" s="33" t="s">
        <v>37</v>
      </c>
      <c r="D1503" s="66">
        <v>35.53</v>
      </c>
      <c r="E1503" s="61"/>
      <c r="F1503" s="62"/>
    </row>
    <row r="1504" spans="1:6" ht="27.6" x14ac:dyDescent="0.25">
      <c r="A1504" s="42">
        <v>1701000118</v>
      </c>
      <c r="B1504" s="40" t="s">
        <v>15116</v>
      </c>
      <c r="C1504" s="33" t="s">
        <v>37</v>
      </c>
      <c r="D1504" s="66">
        <v>188.78</v>
      </c>
      <c r="E1504" s="61"/>
      <c r="F1504" s="62"/>
    </row>
    <row r="1505" spans="1:6" x14ac:dyDescent="0.25">
      <c r="A1505" s="42">
        <v>1701000119</v>
      </c>
      <c r="B1505" s="40" t="s">
        <v>15117</v>
      </c>
      <c r="C1505" s="33" t="s">
        <v>16</v>
      </c>
      <c r="D1505" s="66">
        <v>65.3</v>
      </c>
      <c r="E1505" s="61"/>
      <c r="F1505" s="62"/>
    </row>
    <row r="1506" spans="1:6" ht="55.2" x14ac:dyDescent="0.25">
      <c r="A1506" s="42">
        <v>1701000120</v>
      </c>
      <c r="B1506" s="40" t="s">
        <v>15118</v>
      </c>
      <c r="C1506" s="33" t="s">
        <v>37</v>
      </c>
      <c r="D1506" s="66">
        <v>101.59</v>
      </c>
      <c r="E1506" s="61"/>
      <c r="F1506" s="62"/>
    </row>
    <row r="1507" spans="1:6" ht="41.4" x14ac:dyDescent="0.25">
      <c r="A1507" s="42">
        <v>1701000122</v>
      </c>
      <c r="B1507" s="40" t="s">
        <v>15119</v>
      </c>
      <c r="C1507" s="33" t="s">
        <v>37</v>
      </c>
      <c r="D1507" s="66">
        <v>56.08</v>
      </c>
      <c r="E1507" s="61"/>
      <c r="F1507" s="62"/>
    </row>
    <row r="1508" spans="1:6" ht="41.4" x14ac:dyDescent="0.25">
      <c r="A1508" s="42">
        <v>1701000124</v>
      </c>
      <c r="B1508" s="40" t="s">
        <v>15120</v>
      </c>
      <c r="C1508" s="33" t="s">
        <v>16</v>
      </c>
      <c r="D1508" s="66">
        <v>74.11</v>
      </c>
      <c r="E1508" s="61"/>
      <c r="F1508" s="62"/>
    </row>
    <row r="1509" spans="1:6" ht="27.6" x14ac:dyDescent="0.25">
      <c r="A1509" s="42">
        <v>1701000125</v>
      </c>
      <c r="B1509" s="40" t="s">
        <v>15121</v>
      </c>
      <c r="C1509" s="33" t="s">
        <v>16</v>
      </c>
      <c r="D1509" s="66">
        <v>134.82</v>
      </c>
      <c r="E1509" s="61"/>
      <c r="F1509" s="62"/>
    </row>
    <row r="1510" spans="1:6" ht="27.6" x14ac:dyDescent="0.25">
      <c r="A1510" s="42">
        <v>1701000126</v>
      </c>
      <c r="B1510" s="40" t="s">
        <v>15122</v>
      </c>
      <c r="C1510" s="33" t="s">
        <v>37</v>
      </c>
      <c r="D1510" s="66">
        <v>2.61</v>
      </c>
      <c r="E1510" s="61"/>
      <c r="F1510" s="62"/>
    </row>
    <row r="1511" spans="1:6" ht="27.6" x14ac:dyDescent="0.25">
      <c r="A1511" s="42">
        <v>1701000127</v>
      </c>
      <c r="B1511" s="40" t="s">
        <v>15123</v>
      </c>
      <c r="C1511" s="33" t="s">
        <v>37</v>
      </c>
      <c r="D1511" s="66">
        <v>19.940000000000001</v>
      </c>
      <c r="E1511" s="61"/>
      <c r="F1511" s="62"/>
    </row>
    <row r="1512" spans="1:6" ht="27.6" x14ac:dyDescent="0.25">
      <c r="A1512" s="42">
        <v>1701000128</v>
      </c>
      <c r="B1512" s="40" t="s">
        <v>15124</v>
      </c>
      <c r="C1512" s="33" t="s">
        <v>16</v>
      </c>
      <c r="D1512" s="66">
        <v>36.93</v>
      </c>
      <c r="E1512" s="61"/>
      <c r="F1512" s="62"/>
    </row>
    <row r="1513" spans="1:6" ht="41.4" x14ac:dyDescent="0.25">
      <c r="A1513" s="42">
        <v>1701000130</v>
      </c>
      <c r="B1513" s="40" t="s">
        <v>15125</v>
      </c>
      <c r="C1513" s="33" t="s">
        <v>37</v>
      </c>
      <c r="D1513" s="66">
        <v>91.59</v>
      </c>
      <c r="E1513" s="61"/>
      <c r="F1513" s="62"/>
    </row>
    <row r="1514" spans="1:6" ht="41.4" x14ac:dyDescent="0.25">
      <c r="A1514" s="42">
        <v>1701000131</v>
      </c>
      <c r="B1514" s="40" t="s">
        <v>15126</v>
      </c>
      <c r="C1514" s="33" t="s">
        <v>37</v>
      </c>
      <c r="D1514" s="66">
        <v>118.31</v>
      </c>
      <c r="E1514" s="61"/>
      <c r="F1514" s="62"/>
    </row>
    <row r="1515" spans="1:6" ht="27.6" x14ac:dyDescent="0.25">
      <c r="A1515" s="42">
        <v>1701000132</v>
      </c>
      <c r="B1515" s="40" t="s">
        <v>15127</v>
      </c>
      <c r="C1515" s="33" t="s">
        <v>37</v>
      </c>
      <c r="D1515" s="66">
        <v>83.58</v>
      </c>
      <c r="E1515" s="61"/>
      <c r="F1515" s="62"/>
    </row>
    <row r="1516" spans="1:6" ht="41.4" x14ac:dyDescent="0.25">
      <c r="A1516" s="42">
        <v>1701000142</v>
      </c>
      <c r="B1516" s="40" t="s">
        <v>15128</v>
      </c>
      <c r="C1516" s="33" t="s">
        <v>42</v>
      </c>
      <c r="D1516" s="66">
        <v>749.85</v>
      </c>
      <c r="E1516" s="61"/>
      <c r="F1516" s="62"/>
    </row>
    <row r="1517" spans="1:6" ht="41.4" x14ac:dyDescent="0.25">
      <c r="A1517" s="42">
        <v>1701000146</v>
      </c>
      <c r="B1517" s="40" t="s">
        <v>15129</v>
      </c>
      <c r="C1517" s="33" t="s">
        <v>37</v>
      </c>
      <c r="D1517" s="66">
        <v>97.63</v>
      </c>
      <c r="E1517" s="61"/>
      <c r="F1517" s="62"/>
    </row>
    <row r="1518" spans="1:6" ht="41.4" x14ac:dyDescent="0.25">
      <c r="A1518" s="42">
        <v>1701000148</v>
      </c>
      <c r="B1518" s="40" t="s">
        <v>15130</v>
      </c>
      <c r="C1518" s="33" t="s">
        <v>37</v>
      </c>
      <c r="D1518" s="66">
        <v>121.9</v>
      </c>
      <c r="E1518" s="61"/>
      <c r="F1518" s="62"/>
    </row>
    <row r="1519" spans="1:6" ht="27.6" x14ac:dyDescent="0.25">
      <c r="A1519" s="42">
        <v>1701000150</v>
      </c>
      <c r="B1519" s="40" t="s">
        <v>15131</v>
      </c>
      <c r="C1519" s="33" t="s">
        <v>37</v>
      </c>
      <c r="D1519" s="66">
        <v>36.56</v>
      </c>
      <c r="E1519" s="61"/>
      <c r="F1519" s="62"/>
    </row>
    <row r="1520" spans="1:6" ht="27.6" x14ac:dyDescent="0.25">
      <c r="A1520" s="42">
        <v>1701000152</v>
      </c>
      <c r="B1520" s="40" t="s">
        <v>15132</v>
      </c>
      <c r="C1520" s="33" t="s">
        <v>37</v>
      </c>
      <c r="D1520" s="66">
        <v>46.09</v>
      </c>
      <c r="E1520" s="61"/>
      <c r="F1520" s="62"/>
    </row>
    <row r="1521" spans="1:6" ht="27.6" x14ac:dyDescent="0.25">
      <c r="A1521" s="42">
        <v>1701000156</v>
      </c>
      <c r="B1521" s="40" t="s">
        <v>15133</v>
      </c>
      <c r="C1521" s="33" t="s">
        <v>37</v>
      </c>
      <c r="D1521" s="66">
        <v>34.14</v>
      </c>
      <c r="E1521" s="61"/>
      <c r="F1521" s="62"/>
    </row>
    <row r="1522" spans="1:6" x14ac:dyDescent="0.25">
      <c r="A1522" s="42">
        <v>1701000160</v>
      </c>
      <c r="B1522" s="40" t="s">
        <v>15134</v>
      </c>
      <c r="C1522" s="33" t="s">
        <v>16</v>
      </c>
      <c r="D1522" s="66">
        <v>26.24</v>
      </c>
      <c r="E1522" s="61"/>
      <c r="F1522" s="62"/>
    </row>
    <row r="1523" spans="1:6" x14ac:dyDescent="0.25">
      <c r="A1523" s="42">
        <v>1701000162</v>
      </c>
      <c r="B1523" s="40" t="s">
        <v>15135</v>
      </c>
      <c r="C1523" s="33" t="s">
        <v>16</v>
      </c>
      <c r="D1523" s="66">
        <v>26.49</v>
      </c>
      <c r="E1523" s="61"/>
      <c r="F1523" s="62"/>
    </row>
    <row r="1524" spans="1:6" ht="27.6" x14ac:dyDescent="0.25">
      <c r="A1524" s="42">
        <v>1701000165</v>
      </c>
      <c r="B1524" s="40" t="s">
        <v>15136</v>
      </c>
      <c r="C1524" s="33" t="s">
        <v>16</v>
      </c>
      <c r="D1524" s="66">
        <v>116.9</v>
      </c>
      <c r="E1524" s="61"/>
      <c r="F1524" s="62"/>
    </row>
    <row r="1525" spans="1:6" ht="27.6" x14ac:dyDescent="0.25">
      <c r="A1525" s="42">
        <v>1701000167</v>
      </c>
      <c r="B1525" s="40" t="s">
        <v>18776</v>
      </c>
      <c r="C1525" s="33" t="s">
        <v>16</v>
      </c>
      <c r="D1525" s="66">
        <v>177.24</v>
      </c>
      <c r="E1525" s="61"/>
      <c r="F1525" s="62"/>
    </row>
    <row r="1526" spans="1:6" ht="27.6" x14ac:dyDescent="0.25">
      <c r="A1526" s="42">
        <v>1701000197</v>
      </c>
      <c r="B1526" s="40" t="s">
        <v>15137</v>
      </c>
      <c r="C1526" s="33" t="s">
        <v>37</v>
      </c>
      <c r="D1526" s="66">
        <v>9.8699999999999992</v>
      </c>
      <c r="E1526" s="61"/>
      <c r="F1526" s="62"/>
    </row>
    <row r="1527" spans="1:6" ht="27.6" x14ac:dyDescent="0.25">
      <c r="A1527" s="42">
        <v>1701000200</v>
      </c>
      <c r="B1527" s="40" t="s">
        <v>56</v>
      </c>
      <c r="C1527" s="33" t="s">
        <v>16</v>
      </c>
      <c r="D1527" s="66">
        <v>3.16</v>
      </c>
      <c r="E1527" s="61"/>
      <c r="F1527" s="62"/>
    </row>
    <row r="1528" spans="1:6" ht="27.6" x14ac:dyDescent="0.25">
      <c r="A1528" s="42">
        <v>1701000210</v>
      </c>
      <c r="B1528" s="40" t="s">
        <v>15138</v>
      </c>
      <c r="C1528" s="33" t="s">
        <v>16</v>
      </c>
      <c r="D1528" s="66">
        <v>34.590000000000003</v>
      </c>
      <c r="E1528" s="61"/>
      <c r="F1528" s="62"/>
    </row>
    <row r="1529" spans="1:6" ht="27.6" x14ac:dyDescent="0.25">
      <c r="A1529" s="42">
        <v>1701000212</v>
      </c>
      <c r="B1529" s="40" t="s">
        <v>13853</v>
      </c>
      <c r="C1529" s="33" t="s">
        <v>16</v>
      </c>
      <c r="D1529" s="66">
        <v>32.4</v>
      </c>
      <c r="E1529" s="61"/>
      <c r="F1529" s="62"/>
    </row>
    <row r="1530" spans="1:6" ht="41.4" x14ac:dyDescent="0.25">
      <c r="A1530" s="42">
        <v>1701000300</v>
      </c>
      <c r="B1530" s="40" t="s">
        <v>15139</v>
      </c>
      <c r="C1530" s="33" t="s">
        <v>16</v>
      </c>
      <c r="D1530" s="66">
        <v>39.799999999999997</v>
      </c>
      <c r="E1530" s="61"/>
      <c r="F1530" s="62"/>
    </row>
    <row r="1531" spans="1:6" ht="41.4" x14ac:dyDescent="0.25">
      <c r="A1531" s="42">
        <v>1701000302</v>
      </c>
      <c r="B1531" s="40" t="s">
        <v>15140</v>
      </c>
      <c r="C1531" s="33" t="s">
        <v>16</v>
      </c>
      <c r="D1531" s="66">
        <v>19.690000000000001</v>
      </c>
      <c r="E1531" s="61"/>
      <c r="F1531" s="62"/>
    </row>
    <row r="1532" spans="1:6" ht="41.4" x14ac:dyDescent="0.25">
      <c r="A1532" s="42">
        <v>1701000304</v>
      </c>
      <c r="B1532" s="40" t="s">
        <v>15141</v>
      </c>
      <c r="C1532" s="33" t="s">
        <v>16</v>
      </c>
      <c r="D1532" s="66">
        <v>19.38</v>
      </c>
      <c r="E1532" s="61"/>
      <c r="F1532" s="62"/>
    </row>
    <row r="1533" spans="1:6" ht="41.4" x14ac:dyDescent="0.25">
      <c r="A1533" s="42">
        <v>1701000306</v>
      </c>
      <c r="B1533" s="40" t="s">
        <v>15142</v>
      </c>
      <c r="C1533" s="33" t="s">
        <v>16</v>
      </c>
      <c r="D1533" s="66">
        <v>50.07</v>
      </c>
      <c r="E1533" s="61"/>
      <c r="F1533" s="62"/>
    </row>
    <row r="1534" spans="1:6" x14ac:dyDescent="0.25">
      <c r="A1534" s="32"/>
      <c r="B1534" s="35"/>
      <c r="C1534" s="32"/>
      <c r="D1534" s="67"/>
      <c r="E1534" s="61"/>
      <c r="F1534" s="62"/>
    </row>
    <row r="1535" spans="1:6" x14ac:dyDescent="0.25">
      <c r="A1535" s="32"/>
      <c r="B1535" s="38" t="s">
        <v>15143</v>
      </c>
      <c r="C1535" s="32"/>
      <c r="D1535" s="67"/>
      <c r="E1535" s="61"/>
      <c r="F1535" s="62"/>
    </row>
    <row r="1536" spans="1:6" x14ac:dyDescent="0.25">
      <c r="A1536" s="32"/>
      <c r="B1536" s="35"/>
      <c r="C1536" s="32"/>
      <c r="D1536" s="67"/>
      <c r="E1536" s="61"/>
      <c r="F1536" s="62"/>
    </row>
    <row r="1537" spans="1:6" x14ac:dyDescent="0.25">
      <c r="A1537" s="32" t="s">
        <v>13874</v>
      </c>
      <c r="B1537" s="35" t="s">
        <v>13875</v>
      </c>
      <c r="C1537" s="32"/>
      <c r="D1537" s="67" t="s">
        <v>92</v>
      </c>
      <c r="E1537" s="61"/>
      <c r="F1537" s="62"/>
    </row>
    <row r="1538" spans="1:6" x14ac:dyDescent="0.25">
      <c r="A1538" s="32"/>
      <c r="B1538" s="35"/>
      <c r="C1538" s="32"/>
      <c r="D1538" s="67"/>
      <c r="E1538" s="61"/>
      <c r="F1538" s="62"/>
    </row>
    <row r="1539" spans="1:6" ht="27.6" x14ac:dyDescent="0.25">
      <c r="A1539" s="42">
        <v>1801000080</v>
      </c>
      <c r="B1539" s="40" t="s">
        <v>15144</v>
      </c>
      <c r="C1539" s="33" t="s">
        <v>37</v>
      </c>
      <c r="D1539" s="66">
        <v>181.91</v>
      </c>
      <c r="E1539" s="61"/>
      <c r="F1539" s="62"/>
    </row>
    <row r="1540" spans="1:6" ht="27.6" x14ac:dyDescent="0.25">
      <c r="A1540" s="42">
        <v>1801000085</v>
      </c>
      <c r="B1540" s="40" t="s">
        <v>15145</v>
      </c>
      <c r="C1540" s="33" t="s">
        <v>37</v>
      </c>
      <c r="D1540" s="66">
        <v>290.56</v>
      </c>
      <c r="E1540" s="61"/>
      <c r="F1540" s="62"/>
    </row>
    <row r="1541" spans="1:6" ht="27.6" x14ac:dyDescent="0.25">
      <c r="A1541" s="42">
        <v>1801000090</v>
      </c>
      <c r="B1541" s="40" t="s">
        <v>15146</v>
      </c>
      <c r="C1541" s="33" t="s">
        <v>37</v>
      </c>
      <c r="D1541" s="66">
        <v>201.96</v>
      </c>
      <c r="E1541" s="61"/>
      <c r="F1541" s="62"/>
    </row>
    <row r="1542" spans="1:6" ht="27.6" x14ac:dyDescent="0.25">
      <c r="A1542" s="42">
        <v>1801000095</v>
      </c>
      <c r="B1542" s="40" t="s">
        <v>15147</v>
      </c>
      <c r="C1542" s="33" t="s">
        <v>37</v>
      </c>
      <c r="D1542" s="66">
        <v>310.61</v>
      </c>
      <c r="E1542" s="61"/>
      <c r="F1542" s="62"/>
    </row>
    <row r="1543" spans="1:6" ht="27.6" x14ac:dyDescent="0.25">
      <c r="A1543" s="42">
        <v>1801000102</v>
      </c>
      <c r="B1543" s="40" t="s">
        <v>15148</v>
      </c>
      <c r="C1543" s="33" t="s">
        <v>37</v>
      </c>
      <c r="D1543" s="66">
        <v>175.22</v>
      </c>
      <c r="E1543" s="61"/>
      <c r="F1543" s="62"/>
    </row>
    <row r="1544" spans="1:6" ht="27.6" x14ac:dyDescent="0.25">
      <c r="A1544" s="42">
        <v>1801000104</v>
      </c>
      <c r="B1544" s="40" t="s">
        <v>15149</v>
      </c>
      <c r="C1544" s="33" t="s">
        <v>37</v>
      </c>
      <c r="D1544" s="66">
        <v>283.87</v>
      </c>
      <c r="E1544" s="61"/>
      <c r="F1544" s="62"/>
    </row>
    <row r="1545" spans="1:6" ht="27.6" x14ac:dyDescent="0.25">
      <c r="A1545" s="42">
        <v>1801000105</v>
      </c>
      <c r="B1545" s="40" t="s">
        <v>15150</v>
      </c>
      <c r="C1545" s="33" t="s">
        <v>37</v>
      </c>
      <c r="D1545" s="66">
        <v>255.41</v>
      </c>
      <c r="E1545" s="61"/>
      <c r="F1545" s="62"/>
    </row>
    <row r="1546" spans="1:6" ht="27.6" x14ac:dyDescent="0.25">
      <c r="A1546" s="42">
        <v>1801000106</v>
      </c>
      <c r="B1546" s="40" t="s">
        <v>15151</v>
      </c>
      <c r="C1546" s="33" t="s">
        <v>37</v>
      </c>
      <c r="D1546" s="66">
        <v>364.06</v>
      </c>
      <c r="E1546" s="61"/>
      <c r="F1546" s="62"/>
    </row>
    <row r="1547" spans="1:6" ht="27.6" x14ac:dyDescent="0.25">
      <c r="A1547" s="42">
        <v>1801000108</v>
      </c>
      <c r="B1547" s="40" t="s">
        <v>15152</v>
      </c>
      <c r="C1547" s="33" t="s">
        <v>37</v>
      </c>
      <c r="D1547" s="66">
        <v>508.64</v>
      </c>
      <c r="E1547" s="61"/>
      <c r="F1547" s="62"/>
    </row>
    <row r="1548" spans="1:6" ht="27.6" x14ac:dyDescent="0.25">
      <c r="A1548" s="42">
        <v>1801000110</v>
      </c>
      <c r="B1548" s="40" t="s">
        <v>15153</v>
      </c>
      <c r="C1548" s="33" t="s">
        <v>37</v>
      </c>
      <c r="D1548" s="66">
        <v>408.31</v>
      </c>
      <c r="E1548" s="61"/>
      <c r="F1548" s="62"/>
    </row>
    <row r="1549" spans="1:6" ht="27.6" x14ac:dyDescent="0.25">
      <c r="A1549" s="42">
        <v>1801000112</v>
      </c>
      <c r="B1549" s="40" t="s">
        <v>15154</v>
      </c>
      <c r="C1549" s="33" t="s">
        <v>37</v>
      </c>
      <c r="D1549" s="66">
        <v>467.81</v>
      </c>
      <c r="E1549" s="61"/>
      <c r="F1549" s="62"/>
    </row>
    <row r="1550" spans="1:6" ht="27.6" x14ac:dyDescent="0.25">
      <c r="A1550" s="42">
        <v>1801000114</v>
      </c>
      <c r="B1550" s="40" t="s">
        <v>15155</v>
      </c>
      <c r="C1550" s="33" t="s">
        <v>37</v>
      </c>
      <c r="D1550" s="66">
        <v>550.45000000000005</v>
      </c>
      <c r="E1550" s="61"/>
      <c r="F1550" s="62"/>
    </row>
    <row r="1551" spans="1:6" ht="27.6" x14ac:dyDescent="0.25">
      <c r="A1551" s="42">
        <v>1801000120</v>
      </c>
      <c r="B1551" s="40" t="s">
        <v>15156</v>
      </c>
      <c r="C1551" s="33" t="s">
        <v>37</v>
      </c>
      <c r="D1551" s="66">
        <v>528.94000000000005</v>
      </c>
      <c r="E1551" s="61"/>
      <c r="F1551" s="62"/>
    </row>
    <row r="1552" spans="1:6" ht="41.4" x14ac:dyDescent="0.25">
      <c r="A1552" s="42">
        <v>1801000130</v>
      </c>
      <c r="B1552" s="40" t="s">
        <v>15157</v>
      </c>
      <c r="C1552" s="33" t="s">
        <v>37</v>
      </c>
      <c r="D1552" s="66">
        <v>641.5</v>
      </c>
      <c r="E1552" s="61"/>
      <c r="F1552" s="62"/>
    </row>
    <row r="1553" spans="1:6" ht="41.4" x14ac:dyDescent="0.25">
      <c r="A1553" s="42">
        <v>1801000132</v>
      </c>
      <c r="B1553" s="40" t="s">
        <v>15158</v>
      </c>
      <c r="C1553" s="33" t="s">
        <v>37</v>
      </c>
      <c r="D1553" s="66">
        <v>631.74</v>
      </c>
      <c r="E1553" s="61"/>
      <c r="F1553" s="62"/>
    </row>
    <row r="1554" spans="1:6" x14ac:dyDescent="0.25">
      <c r="A1554" s="32"/>
      <c r="B1554" s="35"/>
      <c r="C1554" s="32"/>
      <c r="D1554" s="67"/>
      <c r="E1554" s="61"/>
      <c r="F1554" s="62"/>
    </row>
    <row r="1555" spans="1:6" x14ac:dyDescent="0.25">
      <c r="A1555" s="32"/>
      <c r="B1555" s="38" t="s">
        <v>15159</v>
      </c>
      <c r="C1555" s="32"/>
      <c r="D1555" s="67"/>
      <c r="E1555" s="61"/>
      <c r="F1555" s="62"/>
    </row>
    <row r="1556" spans="1:6" x14ac:dyDescent="0.25">
      <c r="A1556" s="32"/>
      <c r="B1556" s="35"/>
      <c r="C1556" s="32"/>
      <c r="D1556" s="67"/>
      <c r="E1556" s="61"/>
      <c r="F1556" s="62"/>
    </row>
    <row r="1557" spans="1:6" x14ac:dyDescent="0.25">
      <c r="A1557" s="32" t="s">
        <v>13874</v>
      </c>
      <c r="B1557" s="35" t="s">
        <v>13875</v>
      </c>
      <c r="C1557" s="32"/>
      <c r="D1557" s="67" t="s">
        <v>92</v>
      </c>
      <c r="E1557" s="61"/>
      <c r="F1557" s="62"/>
    </row>
    <row r="1558" spans="1:6" x14ac:dyDescent="0.25">
      <c r="A1558" s="32"/>
      <c r="B1558" s="35"/>
      <c r="C1558" s="32"/>
      <c r="D1558" s="67"/>
      <c r="E1558" s="61"/>
      <c r="F1558" s="62"/>
    </row>
    <row r="1559" spans="1:6" ht="27.6" x14ac:dyDescent="0.25">
      <c r="A1559" s="42">
        <v>1901003010</v>
      </c>
      <c r="B1559" s="40" t="s">
        <v>15160</v>
      </c>
      <c r="C1559" s="33" t="s">
        <v>37</v>
      </c>
      <c r="D1559" s="66">
        <v>2.5099999999999998</v>
      </c>
      <c r="E1559" s="61"/>
      <c r="F1559" s="62"/>
    </row>
    <row r="1560" spans="1:6" ht="27.6" x14ac:dyDescent="0.25">
      <c r="A1560" s="42">
        <v>1901003016</v>
      </c>
      <c r="B1560" s="40" t="s">
        <v>15161</v>
      </c>
      <c r="C1560" s="33" t="s">
        <v>37</v>
      </c>
      <c r="D1560" s="66">
        <v>4.74</v>
      </c>
      <c r="E1560" s="61"/>
      <c r="F1560" s="62"/>
    </row>
    <row r="1561" spans="1:6" ht="27.6" x14ac:dyDescent="0.25">
      <c r="A1561" s="42">
        <v>1901003017</v>
      </c>
      <c r="B1561" s="40" t="s">
        <v>15162</v>
      </c>
      <c r="C1561" s="33" t="s">
        <v>37</v>
      </c>
      <c r="D1561" s="66">
        <v>3.84</v>
      </c>
      <c r="E1561" s="61"/>
      <c r="F1561" s="62"/>
    </row>
    <row r="1562" spans="1:6" ht="41.4" x14ac:dyDescent="0.25">
      <c r="A1562" s="42">
        <v>1901003020</v>
      </c>
      <c r="B1562" s="40" t="s">
        <v>15163</v>
      </c>
      <c r="C1562" s="33" t="s">
        <v>37</v>
      </c>
      <c r="D1562" s="66">
        <v>10.68</v>
      </c>
      <c r="E1562" s="61"/>
      <c r="F1562" s="62"/>
    </row>
    <row r="1563" spans="1:6" ht="27.6" x14ac:dyDescent="0.25">
      <c r="A1563" s="42">
        <v>1901003025</v>
      </c>
      <c r="B1563" s="40" t="s">
        <v>15164</v>
      </c>
      <c r="C1563" s="33" t="s">
        <v>37</v>
      </c>
      <c r="D1563" s="66">
        <v>17.3</v>
      </c>
      <c r="E1563" s="61"/>
      <c r="F1563" s="62"/>
    </row>
    <row r="1564" spans="1:6" ht="27.6" x14ac:dyDescent="0.25">
      <c r="A1564" s="42">
        <v>1901003030</v>
      </c>
      <c r="B1564" s="40" t="s">
        <v>15165</v>
      </c>
      <c r="C1564" s="33" t="s">
        <v>37</v>
      </c>
      <c r="D1564" s="66">
        <v>30.38</v>
      </c>
      <c r="E1564" s="61"/>
      <c r="F1564" s="62"/>
    </row>
    <row r="1565" spans="1:6" x14ac:dyDescent="0.25">
      <c r="A1565" s="42">
        <v>1901003033</v>
      </c>
      <c r="B1565" s="40" t="s">
        <v>15166</v>
      </c>
      <c r="C1565" s="33" t="s">
        <v>37</v>
      </c>
      <c r="D1565" s="66">
        <v>28.39</v>
      </c>
      <c r="E1565" s="61"/>
      <c r="F1565" s="62"/>
    </row>
    <row r="1566" spans="1:6" x14ac:dyDescent="0.25">
      <c r="A1566" s="42">
        <v>1901003035</v>
      </c>
      <c r="B1566" s="40" t="s">
        <v>15167</v>
      </c>
      <c r="C1566" s="33" t="s">
        <v>37</v>
      </c>
      <c r="D1566" s="66">
        <v>24.18</v>
      </c>
      <c r="E1566" s="61"/>
      <c r="F1566" s="62"/>
    </row>
    <row r="1567" spans="1:6" ht="27.6" x14ac:dyDescent="0.25">
      <c r="A1567" s="42">
        <v>1901003115</v>
      </c>
      <c r="B1567" s="40" t="s">
        <v>15168</v>
      </c>
      <c r="C1567" s="33" t="s">
        <v>37</v>
      </c>
      <c r="D1567" s="66">
        <v>14.18</v>
      </c>
      <c r="E1567" s="61"/>
      <c r="F1567" s="62"/>
    </row>
    <row r="1568" spans="1:6" ht="27.6" x14ac:dyDescent="0.25">
      <c r="A1568" s="42">
        <v>1901003120</v>
      </c>
      <c r="B1568" s="40" t="s">
        <v>15169</v>
      </c>
      <c r="C1568" s="33" t="s">
        <v>37</v>
      </c>
      <c r="D1568" s="66">
        <v>11.98</v>
      </c>
      <c r="E1568" s="61"/>
      <c r="F1568" s="62"/>
    </row>
    <row r="1569" spans="1:6" x14ac:dyDescent="0.25">
      <c r="A1569" s="42">
        <v>1901003135</v>
      </c>
      <c r="B1569" s="40" t="s">
        <v>15170</v>
      </c>
      <c r="C1569" s="33" t="s">
        <v>37</v>
      </c>
      <c r="D1569" s="66">
        <v>25.74</v>
      </c>
      <c r="E1569" s="61"/>
      <c r="F1569" s="62"/>
    </row>
    <row r="1570" spans="1:6" ht="27.6" x14ac:dyDescent="0.25">
      <c r="A1570" s="42">
        <v>1901003140</v>
      </c>
      <c r="B1570" s="40" t="s">
        <v>15171</v>
      </c>
      <c r="C1570" s="33" t="s">
        <v>37</v>
      </c>
      <c r="D1570" s="66">
        <v>19.61</v>
      </c>
      <c r="E1570" s="61"/>
      <c r="F1570" s="62"/>
    </row>
    <row r="1571" spans="1:6" ht="41.4" x14ac:dyDescent="0.25">
      <c r="A1571" s="42">
        <v>1901003190</v>
      </c>
      <c r="B1571" s="40" t="s">
        <v>15172</v>
      </c>
      <c r="C1571" s="33" t="s">
        <v>37</v>
      </c>
      <c r="D1571" s="66">
        <v>47.76</v>
      </c>
      <c r="E1571" s="61"/>
      <c r="F1571" s="62"/>
    </row>
    <row r="1572" spans="1:6" ht="41.4" x14ac:dyDescent="0.25">
      <c r="A1572" s="42">
        <v>1901003193</v>
      </c>
      <c r="B1572" s="40" t="s">
        <v>15173</v>
      </c>
      <c r="C1572" s="33" t="s">
        <v>37</v>
      </c>
      <c r="D1572" s="66">
        <v>47.02</v>
      </c>
      <c r="E1572" s="61"/>
      <c r="F1572" s="62"/>
    </row>
    <row r="1573" spans="1:6" x14ac:dyDescent="0.25">
      <c r="A1573" s="42">
        <v>1901003205</v>
      </c>
      <c r="B1573" s="40" t="s">
        <v>15174</v>
      </c>
      <c r="C1573" s="33" t="s">
        <v>37</v>
      </c>
      <c r="D1573" s="66">
        <v>19.12</v>
      </c>
      <c r="E1573" s="61"/>
      <c r="F1573" s="62"/>
    </row>
    <row r="1574" spans="1:6" x14ac:dyDescent="0.25">
      <c r="A1574" s="42">
        <v>1901003210</v>
      </c>
      <c r="B1574" s="40" t="s">
        <v>15175</v>
      </c>
      <c r="C1574" s="33" t="s">
        <v>37</v>
      </c>
      <c r="D1574" s="66">
        <v>26.06</v>
      </c>
      <c r="E1574" s="61"/>
      <c r="F1574" s="62"/>
    </row>
    <row r="1575" spans="1:6" ht="27.6" x14ac:dyDescent="0.25">
      <c r="A1575" s="42">
        <v>1901003215</v>
      </c>
      <c r="B1575" s="40" t="s">
        <v>15176</v>
      </c>
      <c r="C1575" s="33" t="s">
        <v>37</v>
      </c>
      <c r="D1575" s="66">
        <v>16.239999999999998</v>
      </c>
      <c r="E1575" s="61"/>
      <c r="F1575" s="62"/>
    </row>
    <row r="1576" spans="1:6" ht="27.6" x14ac:dyDescent="0.25">
      <c r="A1576" s="42">
        <v>1901003220</v>
      </c>
      <c r="B1576" s="40" t="s">
        <v>15177</v>
      </c>
      <c r="C1576" s="33" t="s">
        <v>37</v>
      </c>
      <c r="D1576" s="66">
        <v>15.47</v>
      </c>
      <c r="E1576" s="61"/>
      <c r="F1576" s="62"/>
    </row>
    <row r="1577" spans="1:6" ht="41.4" x14ac:dyDescent="0.25">
      <c r="A1577" s="42">
        <v>1901003225</v>
      </c>
      <c r="B1577" s="40" t="s">
        <v>15178</v>
      </c>
      <c r="C1577" s="33" t="s">
        <v>37</v>
      </c>
      <c r="D1577" s="66">
        <v>23.71</v>
      </c>
      <c r="E1577" s="61"/>
      <c r="F1577" s="62"/>
    </row>
    <row r="1578" spans="1:6" ht="41.4" x14ac:dyDescent="0.25">
      <c r="A1578" s="42">
        <v>1901003235</v>
      </c>
      <c r="B1578" s="40" t="s">
        <v>15179</v>
      </c>
      <c r="C1578" s="33" t="s">
        <v>37</v>
      </c>
      <c r="D1578" s="66">
        <v>26.45</v>
      </c>
      <c r="E1578" s="61"/>
      <c r="F1578" s="62"/>
    </row>
    <row r="1579" spans="1:6" ht="41.4" x14ac:dyDescent="0.25">
      <c r="A1579" s="42">
        <v>1901003240</v>
      </c>
      <c r="B1579" s="40" t="s">
        <v>15180</v>
      </c>
      <c r="C1579" s="33" t="s">
        <v>37</v>
      </c>
      <c r="D1579" s="66">
        <v>47.57</v>
      </c>
      <c r="E1579" s="61"/>
      <c r="F1579" s="62"/>
    </row>
    <row r="1580" spans="1:6" ht="27.6" x14ac:dyDescent="0.25">
      <c r="A1580" s="42">
        <v>1901003245</v>
      </c>
      <c r="B1580" s="40" t="s">
        <v>15181</v>
      </c>
      <c r="C1580" s="33" t="s">
        <v>16</v>
      </c>
      <c r="D1580" s="66">
        <v>9.75</v>
      </c>
      <c r="E1580" s="61"/>
      <c r="F1580" s="62"/>
    </row>
    <row r="1581" spans="1:6" x14ac:dyDescent="0.25">
      <c r="A1581" s="42">
        <v>1901003305</v>
      </c>
      <c r="B1581" s="40" t="s">
        <v>15182</v>
      </c>
      <c r="C1581" s="33" t="s">
        <v>37</v>
      </c>
      <c r="D1581" s="66">
        <v>18.03</v>
      </c>
      <c r="E1581" s="61"/>
      <c r="F1581" s="62"/>
    </row>
    <row r="1582" spans="1:6" ht="27.6" x14ac:dyDescent="0.25">
      <c r="A1582" s="42">
        <v>1901003310</v>
      </c>
      <c r="B1582" s="40" t="s">
        <v>15183</v>
      </c>
      <c r="C1582" s="33" t="s">
        <v>37</v>
      </c>
      <c r="D1582" s="66">
        <v>30.56</v>
      </c>
      <c r="E1582" s="61"/>
      <c r="F1582" s="62"/>
    </row>
    <row r="1583" spans="1:6" x14ac:dyDescent="0.25">
      <c r="A1583" s="42">
        <v>1901003315</v>
      </c>
      <c r="B1583" s="40" t="s">
        <v>15184</v>
      </c>
      <c r="C1583" s="33" t="s">
        <v>37</v>
      </c>
      <c r="D1583" s="66">
        <v>17.22</v>
      </c>
      <c r="E1583" s="61"/>
      <c r="F1583" s="62"/>
    </row>
    <row r="1584" spans="1:6" ht="27.6" x14ac:dyDescent="0.25">
      <c r="A1584" s="42">
        <v>1901003320</v>
      </c>
      <c r="B1584" s="40" t="s">
        <v>15185</v>
      </c>
      <c r="C1584" s="33" t="s">
        <v>37</v>
      </c>
      <c r="D1584" s="66">
        <v>20.37</v>
      </c>
      <c r="E1584" s="61"/>
      <c r="F1584" s="62"/>
    </row>
    <row r="1585" spans="1:6" ht="27.6" x14ac:dyDescent="0.25">
      <c r="A1585" s="42">
        <v>1901003335</v>
      </c>
      <c r="B1585" s="40" t="s">
        <v>15186</v>
      </c>
      <c r="C1585" s="33" t="s">
        <v>37</v>
      </c>
      <c r="D1585" s="66">
        <v>22.61</v>
      </c>
      <c r="E1585" s="61"/>
      <c r="F1585" s="62"/>
    </row>
    <row r="1586" spans="1:6" ht="27.6" x14ac:dyDescent="0.25">
      <c r="A1586" s="42">
        <v>1901003505</v>
      </c>
      <c r="B1586" s="40" t="s">
        <v>15187</v>
      </c>
      <c r="C1586" s="33" t="s">
        <v>37</v>
      </c>
      <c r="D1586" s="66">
        <v>39.1</v>
      </c>
      <c r="E1586" s="61"/>
      <c r="F1586" s="62"/>
    </row>
    <row r="1587" spans="1:6" ht="27.6" x14ac:dyDescent="0.25">
      <c r="A1587" s="42">
        <v>1901003515</v>
      </c>
      <c r="B1587" s="40" t="s">
        <v>15188</v>
      </c>
      <c r="C1587" s="33" t="s">
        <v>37</v>
      </c>
      <c r="D1587" s="66">
        <v>12.67</v>
      </c>
      <c r="E1587" s="61"/>
      <c r="F1587" s="62"/>
    </row>
    <row r="1588" spans="1:6" ht="27.6" x14ac:dyDescent="0.25">
      <c r="A1588" s="42">
        <v>1901003518</v>
      </c>
      <c r="B1588" s="40" t="s">
        <v>15189</v>
      </c>
      <c r="C1588" s="33" t="s">
        <v>37</v>
      </c>
      <c r="D1588" s="66">
        <v>14.75</v>
      </c>
      <c r="E1588" s="61"/>
      <c r="F1588" s="62"/>
    </row>
    <row r="1589" spans="1:6" x14ac:dyDescent="0.25">
      <c r="A1589" s="32"/>
      <c r="B1589" s="35"/>
      <c r="C1589" s="32"/>
      <c r="D1589" s="67"/>
      <c r="E1589" s="61"/>
      <c r="F1589" s="62"/>
    </row>
    <row r="1590" spans="1:6" x14ac:dyDescent="0.25">
      <c r="A1590" s="32"/>
      <c r="B1590" s="38" t="s">
        <v>15190</v>
      </c>
      <c r="C1590" s="32"/>
      <c r="D1590" s="67"/>
      <c r="E1590" s="61"/>
      <c r="F1590" s="62"/>
    </row>
    <row r="1591" spans="1:6" x14ac:dyDescent="0.25">
      <c r="A1591" s="32"/>
      <c r="B1591" s="35"/>
      <c r="C1591" s="32"/>
      <c r="D1591" s="67"/>
      <c r="E1591" s="61"/>
      <c r="F1591" s="62"/>
    </row>
    <row r="1592" spans="1:6" x14ac:dyDescent="0.25">
      <c r="A1592" s="32" t="s">
        <v>13874</v>
      </c>
      <c r="B1592" s="35" t="s">
        <v>13875</v>
      </c>
      <c r="C1592" s="32"/>
      <c r="D1592" s="67" t="s">
        <v>92</v>
      </c>
      <c r="E1592" s="61"/>
      <c r="F1592" s="62"/>
    </row>
    <row r="1593" spans="1:6" x14ac:dyDescent="0.25">
      <c r="A1593" s="32"/>
      <c r="B1593" s="35"/>
      <c r="C1593" s="32"/>
      <c r="D1593" s="67"/>
      <c r="E1593" s="61"/>
      <c r="F1593" s="62"/>
    </row>
    <row r="1594" spans="1:6" x14ac:dyDescent="0.25">
      <c r="A1594" s="33"/>
      <c r="B1594" s="40" t="s">
        <v>14839</v>
      </c>
      <c r="C1594" s="33"/>
      <c r="D1594" s="66"/>
      <c r="E1594" s="61"/>
      <c r="F1594" s="62"/>
    </row>
    <row r="1595" spans="1:6" ht="27.6" x14ac:dyDescent="0.25">
      <c r="A1595" s="42">
        <v>2401001000</v>
      </c>
      <c r="B1595" s="40" t="s">
        <v>15191</v>
      </c>
      <c r="C1595" s="33" t="s">
        <v>14</v>
      </c>
      <c r="D1595" s="66">
        <v>198.89</v>
      </c>
      <c r="E1595" s="61"/>
      <c r="F1595" s="62"/>
    </row>
    <row r="1596" spans="1:6" ht="41.4" x14ac:dyDescent="0.25">
      <c r="A1596" s="42">
        <v>2401001005</v>
      </c>
      <c r="B1596" s="40" t="s">
        <v>15192</v>
      </c>
      <c r="C1596" s="33" t="s">
        <v>14</v>
      </c>
      <c r="D1596" s="66">
        <v>820.96</v>
      </c>
      <c r="E1596" s="61"/>
      <c r="F1596" s="62"/>
    </row>
    <row r="1597" spans="1:6" ht="41.4" x14ac:dyDescent="0.25">
      <c r="A1597" s="42">
        <v>2401001007</v>
      </c>
      <c r="B1597" s="40" t="s">
        <v>15193</v>
      </c>
      <c r="C1597" s="33" t="s">
        <v>14</v>
      </c>
      <c r="D1597" s="66">
        <v>2696.7</v>
      </c>
      <c r="E1597" s="61"/>
      <c r="F1597" s="62"/>
    </row>
    <row r="1598" spans="1:6" ht="41.4" x14ac:dyDescent="0.25">
      <c r="A1598" s="42">
        <v>2401001010</v>
      </c>
      <c r="B1598" s="40" t="s">
        <v>15194</v>
      </c>
      <c r="C1598" s="33" t="s">
        <v>14</v>
      </c>
      <c r="D1598" s="66">
        <v>2007.81</v>
      </c>
      <c r="E1598" s="61"/>
      <c r="F1598" s="62"/>
    </row>
    <row r="1599" spans="1:6" ht="27.6" x14ac:dyDescent="0.25">
      <c r="A1599" s="42">
        <v>2401001015</v>
      </c>
      <c r="B1599" s="40" t="s">
        <v>15195</v>
      </c>
      <c r="C1599" s="33" t="s">
        <v>14</v>
      </c>
      <c r="D1599" s="66">
        <v>580.5</v>
      </c>
      <c r="E1599" s="61"/>
      <c r="F1599" s="62"/>
    </row>
    <row r="1600" spans="1:6" ht="27.6" x14ac:dyDescent="0.25">
      <c r="A1600" s="42">
        <v>2401001017</v>
      </c>
      <c r="B1600" s="40" t="s">
        <v>15196</v>
      </c>
      <c r="C1600" s="33" t="s">
        <v>14</v>
      </c>
      <c r="D1600" s="66">
        <v>1104.96</v>
      </c>
      <c r="E1600" s="61"/>
      <c r="F1600" s="62"/>
    </row>
    <row r="1601" spans="1:6" ht="27.6" x14ac:dyDescent="0.25">
      <c r="A1601" s="42">
        <v>2401001020</v>
      </c>
      <c r="B1601" s="40" t="s">
        <v>15197</v>
      </c>
      <c r="C1601" s="33" t="s">
        <v>14</v>
      </c>
      <c r="D1601" s="66">
        <v>221.64</v>
      </c>
      <c r="E1601" s="61"/>
      <c r="F1601" s="62"/>
    </row>
    <row r="1602" spans="1:6" ht="27.6" x14ac:dyDescent="0.25">
      <c r="A1602" s="42">
        <v>2401001022</v>
      </c>
      <c r="B1602" s="40" t="s">
        <v>15198</v>
      </c>
      <c r="C1602" s="33" t="s">
        <v>14</v>
      </c>
      <c r="D1602" s="66">
        <v>1292.3499999999999</v>
      </c>
      <c r="E1602" s="61"/>
      <c r="F1602" s="62"/>
    </row>
    <row r="1603" spans="1:6" x14ac:dyDescent="0.25">
      <c r="A1603" s="33"/>
      <c r="B1603" s="40"/>
      <c r="C1603" s="33"/>
      <c r="D1603" s="66"/>
      <c r="E1603" s="61"/>
      <c r="F1603" s="62"/>
    </row>
    <row r="1604" spans="1:6" x14ac:dyDescent="0.25">
      <c r="A1604" s="33"/>
      <c r="B1604" s="40" t="s">
        <v>15199</v>
      </c>
      <c r="C1604" s="33"/>
      <c r="D1604" s="66"/>
      <c r="E1604" s="61"/>
      <c r="F1604" s="62"/>
    </row>
    <row r="1605" spans="1:6" ht="27.6" x14ac:dyDescent="0.25">
      <c r="A1605" s="42">
        <v>2401002000</v>
      </c>
      <c r="B1605" s="40" t="s">
        <v>18777</v>
      </c>
      <c r="C1605" s="33" t="s">
        <v>14</v>
      </c>
      <c r="D1605" s="66">
        <v>348.95</v>
      </c>
      <c r="E1605" s="61"/>
      <c r="F1605" s="62"/>
    </row>
    <row r="1606" spans="1:6" ht="27.6" x14ac:dyDescent="0.25">
      <c r="A1606" s="42">
        <v>2401002005</v>
      </c>
      <c r="B1606" s="40" t="s">
        <v>18778</v>
      </c>
      <c r="C1606" s="33" t="s">
        <v>14</v>
      </c>
      <c r="D1606" s="66">
        <v>336.31</v>
      </c>
      <c r="E1606" s="61"/>
      <c r="F1606" s="62"/>
    </row>
    <row r="1607" spans="1:6" ht="27.6" x14ac:dyDescent="0.25">
      <c r="A1607" s="42">
        <v>2401002010</v>
      </c>
      <c r="B1607" s="40" t="s">
        <v>15200</v>
      </c>
      <c r="C1607" s="33" t="s">
        <v>14</v>
      </c>
      <c r="D1607" s="66">
        <v>283.48</v>
      </c>
      <c r="E1607" s="61"/>
      <c r="F1607" s="62"/>
    </row>
    <row r="1608" spans="1:6" ht="27.6" x14ac:dyDescent="0.25">
      <c r="A1608" s="42">
        <v>2401002012</v>
      </c>
      <c r="B1608" s="40" t="s">
        <v>13834</v>
      </c>
      <c r="C1608" s="33" t="s">
        <v>14</v>
      </c>
      <c r="D1608" s="66">
        <v>273.5</v>
      </c>
      <c r="E1608" s="61"/>
      <c r="F1608" s="62"/>
    </row>
    <row r="1609" spans="1:6" ht="27.6" x14ac:dyDescent="0.25">
      <c r="A1609" s="42">
        <v>2401002015</v>
      </c>
      <c r="B1609" s="40" t="s">
        <v>15201</v>
      </c>
      <c r="C1609" s="33" t="s">
        <v>14</v>
      </c>
      <c r="D1609" s="66">
        <v>581.55999999999995</v>
      </c>
      <c r="E1609" s="61"/>
      <c r="F1609" s="62"/>
    </row>
    <row r="1610" spans="1:6" ht="27.6" x14ac:dyDescent="0.25">
      <c r="A1610" s="42">
        <v>2401002020</v>
      </c>
      <c r="B1610" s="40" t="s">
        <v>15202</v>
      </c>
      <c r="C1610" s="33" t="s">
        <v>14</v>
      </c>
      <c r="D1610" s="66">
        <v>317.31</v>
      </c>
      <c r="E1610" s="61"/>
      <c r="F1610" s="62"/>
    </row>
    <row r="1611" spans="1:6" ht="27.6" x14ac:dyDescent="0.25">
      <c r="A1611" s="42">
        <v>2401002025</v>
      </c>
      <c r="B1611" s="40" t="s">
        <v>15203</v>
      </c>
      <c r="C1611" s="33" t="s">
        <v>14</v>
      </c>
      <c r="D1611" s="66">
        <v>608.48</v>
      </c>
      <c r="E1611" s="61"/>
      <c r="F1611" s="62"/>
    </row>
    <row r="1612" spans="1:6" ht="27.6" x14ac:dyDescent="0.25">
      <c r="A1612" s="42">
        <v>2401002030</v>
      </c>
      <c r="B1612" s="40" t="s">
        <v>15204</v>
      </c>
      <c r="C1612" s="33" t="s">
        <v>14</v>
      </c>
      <c r="D1612" s="66">
        <v>1075.03</v>
      </c>
      <c r="E1612" s="61"/>
      <c r="F1612" s="62"/>
    </row>
    <row r="1613" spans="1:6" ht="27.6" x14ac:dyDescent="0.25">
      <c r="A1613" s="42">
        <v>2401002035</v>
      </c>
      <c r="B1613" s="40" t="s">
        <v>15205</v>
      </c>
      <c r="C1613" s="33" t="s">
        <v>14</v>
      </c>
      <c r="D1613" s="66">
        <v>2472.86</v>
      </c>
      <c r="E1613" s="61"/>
      <c r="F1613" s="62"/>
    </row>
    <row r="1614" spans="1:6" ht="27.6" x14ac:dyDescent="0.25">
      <c r="A1614" s="42">
        <v>2401002040</v>
      </c>
      <c r="B1614" s="40" t="s">
        <v>15206</v>
      </c>
      <c r="C1614" s="33" t="s">
        <v>16</v>
      </c>
      <c r="D1614" s="66">
        <v>8.75</v>
      </c>
      <c r="E1614" s="61"/>
      <c r="F1614" s="62"/>
    </row>
    <row r="1615" spans="1:6" ht="27.6" x14ac:dyDescent="0.25">
      <c r="A1615" s="42">
        <v>2401002045</v>
      </c>
      <c r="B1615" s="40" t="s">
        <v>15207</v>
      </c>
      <c r="C1615" s="33" t="s">
        <v>16</v>
      </c>
      <c r="D1615" s="66">
        <v>20.77</v>
      </c>
      <c r="E1615" s="61"/>
      <c r="F1615" s="62"/>
    </row>
    <row r="1616" spans="1:6" ht="27.6" x14ac:dyDescent="0.25">
      <c r="A1616" s="42">
        <v>2401002047</v>
      </c>
      <c r="B1616" s="40" t="s">
        <v>15208</v>
      </c>
      <c r="C1616" s="33" t="s">
        <v>14</v>
      </c>
      <c r="D1616" s="66">
        <v>2.72</v>
      </c>
      <c r="E1616" s="61"/>
      <c r="F1616" s="62"/>
    </row>
    <row r="1617" spans="1:6" ht="27.6" x14ac:dyDescent="0.25">
      <c r="A1617" s="42">
        <v>2401002050</v>
      </c>
      <c r="B1617" s="40" t="s">
        <v>13859</v>
      </c>
      <c r="C1617" s="33" t="s">
        <v>14</v>
      </c>
      <c r="D1617" s="66">
        <v>220.82</v>
      </c>
      <c r="E1617" s="61"/>
      <c r="F1617" s="62"/>
    </row>
    <row r="1618" spans="1:6" ht="41.4" x14ac:dyDescent="0.25">
      <c r="A1618" s="42">
        <v>2401002052</v>
      </c>
      <c r="B1618" s="40" t="s">
        <v>13856</v>
      </c>
      <c r="C1618" s="33" t="s">
        <v>14</v>
      </c>
      <c r="D1618" s="66">
        <v>62.6</v>
      </c>
      <c r="E1618" s="61"/>
      <c r="F1618" s="62"/>
    </row>
    <row r="1619" spans="1:6" ht="41.4" x14ac:dyDescent="0.25">
      <c r="A1619" s="42">
        <v>2401002053</v>
      </c>
      <c r="B1619" s="40" t="s">
        <v>13857</v>
      </c>
      <c r="C1619" s="33" t="s">
        <v>14</v>
      </c>
      <c r="D1619" s="66">
        <v>52.01</v>
      </c>
      <c r="E1619" s="61"/>
      <c r="F1619" s="62"/>
    </row>
    <row r="1620" spans="1:6" ht="27.6" x14ac:dyDescent="0.25">
      <c r="A1620" s="42">
        <v>2401002055</v>
      </c>
      <c r="B1620" s="40" t="s">
        <v>13858</v>
      </c>
      <c r="C1620" s="33" t="s">
        <v>14</v>
      </c>
      <c r="D1620" s="66">
        <v>10.1</v>
      </c>
      <c r="E1620" s="61"/>
      <c r="F1620" s="62"/>
    </row>
    <row r="1621" spans="1:6" ht="41.4" x14ac:dyDescent="0.25">
      <c r="A1621" s="42">
        <v>2401002057</v>
      </c>
      <c r="B1621" s="40" t="s">
        <v>15209</v>
      </c>
      <c r="C1621" s="33" t="s">
        <v>14</v>
      </c>
      <c r="D1621" s="66">
        <v>57.3</v>
      </c>
      <c r="E1621" s="61"/>
      <c r="F1621" s="62"/>
    </row>
    <row r="1622" spans="1:6" ht="41.4" x14ac:dyDescent="0.25">
      <c r="A1622" s="42">
        <v>2401002058</v>
      </c>
      <c r="B1622" s="40" t="s">
        <v>15210</v>
      </c>
      <c r="C1622" s="33" t="s">
        <v>14</v>
      </c>
      <c r="D1622" s="66">
        <v>62.1</v>
      </c>
      <c r="E1622" s="61"/>
      <c r="F1622" s="62"/>
    </row>
    <row r="1623" spans="1:6" ht="41.4" x14ac:dyDescent="0.25">
      <c r="A1623" s="42">
        <v>2401002060</v>
      </c>
      <c r="B1623" s="40" t="s">
        <v>15211</v>
      </c>
      <c r="C1623" s="33" t="s">
        <v>14</v>
      </c>
      <c r="D1623" s="66">
        <v>79.39</v>
      </c>
      <c r="E1623" s="61"/>
      <c r="F1623" s="62"/>
    </row>
    <row r="1624" spans="1:6" ht="27.6" x14ac:dyDescent="0.25">
      <c r="A1624" s="42">
        <v>2401002061</v>
      </c>
      <c r="B1624" s="40" t="s">
        <v>15212</v>
      </c>
      <c r="C1624" s="33" t="s">
        <v>14</v>
      </c>
      <c r="D1624" s="66">
        <v>40</v>
      </c>
      <c r="E1624" s="61"/>
      <c r="F1624" s="62"/>
    </row>
    <row r="1625" spans="1:6" ht="27.6" x14ac:dyDescent="0.25">
      <c r="A1625" s="42">
        <v>2401002063</v>
      </c>
      <c r="B1625" s="40" t="s">
        <v>15213</v>
      </c>
      <c r="C1625" s="33" t="s">
        <v>14</v>
      </c>
      <c r="D1625" s="66">
        <v>156.54</v>
      </c>
      <c r="E1625" s="61"/>
      <c r="F1625" s="62"/>
    </row>
    <row r="1626" spans="1:6" ht="41.4" x14ac:dyDescent="0.25">
      <c r="A1626" s="42">
        <v>2401002065</v>
      </c>
      <c r="B1626" s="40" t="s">
        <v>15214</v>
      </c>
      <c r="C1626" s="33" t="s">
        <v>10431</v>
      </c>
      <c r="D1626" s="66">
        <v>288.33</v>
      </c>
      <c r="E1626" s="61"/>
      <c r="F1626" s="62"/>
    </row>
    <row r="1627" spans="1:6" ht="55.2" x14ac:dyDescent="0.25">
      <c r="A1627" s="42">
        <v>2401002070</v>
      </c>
      <c r="B1627" s="40" t="s">
        <v>13832</v>
      </c>
      <c r="C1627" s="33" t="s">
        <v>14</v>
      </c>
      <c r="D1627" s="66">
        <v>299.82</v>
      </c>
      <c r="E1627" s="61"/>
      <c r="F1627" s="62"/>
    </row>
    <row r="1628" spans="1:6" ht="41.4" x14ac:dyDescent="0.25">
      <c r="A1628" s="42">
        <v>2401002075</v>
      </c>
      <c r="B1628" s="40" t="s">
        <v>15215</v>
      </c>
      <c r="C1628" s="33" t="s">
        <v>14</v>
      </c>
      <c r="D1628" s="66">
        <v>221.87</v>
      </c>
      <c r="E1628" s="61"/>
      <c r="F1628" s="62"/>
    </row>
    <row r="1629" spans="1:6" ht="27.6" x14ac:dyDescent="0.25">
      <c r="A1629" s="42">
        <v>2401002080</v>
      </c>
      <c r="B1629" s="40" t="s">
        <v>15216</v>
      </c>
      <c r="C1629" s="33" t="s">
        <v>14</v>
      </c>
      <c r="D1629" s="66">
        <v>234.83</v>
      </c>
      <c r="E1629" s="61"/>
      <c r="F1629" s="62"/>
    </row>
    <row r="1630" spans="1:6" ht="41.4" x14ac:dyDescent="0.25">
      <c r="A1630" s="42">
        <v>2401002085</v>
      </c>
      <c r="B1630" s="40" t="s">
        <v>15217</v>
      </c>
      <c r="C1630" s="33" t="s">
        <v>10431</v>
      </c>
      <c r="D1630" s="66">
        <v>1796.72</v>
      </c>
      <c r="E1630" s="61"/>
      <c r="F1630" s="62"/>
    </row>
    <row r="1631" spans="1:6" x14ac:dyDescent="0.25">
      <c r="A1631" s="33"/>
      <c r="B1631" s="40"/>
      <c r="C1631" s="33"/>
      <c r="D1631" s="66"/>
      <c r="E1631" s="61"/>
      <c r="F1631" s="62"/>
    </row>
    <row r="1632" spans="1:6" x14ac:dyDescent="0.25">
      <c r="A1632" s="33"/>
      <c r="B1632" s="40" t="s">
        <v>15218</v>
      </c>
      <c r="C1632" s="33"/>
      <c r="D1632" s="66"/>
      <c r="E1632" s="61"/>
      <c r="F1632" s="62"/>
    </row>
    <row r="1633" spans="1:6" ht="27.6" x14ac:dyDescent="0.25">
      <c r="A1633" s="42">
        <v>2401003000</v>
      </c>
      <c r="B1633" s="40" t="s">
        <v>15219</v>
      </c>
      <c r="C1633" s="33" t="s">
        <v>14</v>
      </c>
      <c r="D1633" s="66">
        <v>9.76</v>
      </c>
      <c r="E1633" s="61"/>
      <c r="F1633" s="62"/>
    </row>
    <row r="1634" spans="1:6" ht="27.6" x14ac:dyDescent="0.25">
      <c r="A1634" s="42">
        <v>2401003005</v>
      </c>
      <c r="B1634" s="40" t="s">
        <v>15220</v>
      </c>
      <c r="C1634" s="33" t="s">
        <v>16</v>
      </c>
      <c r="D1634" s="66">
        <v>39.82</v>
      </c>
      <c r="E1634" s="61"/>
      <c r="F1634" s="62"/>
    </row>
    <row r="1635" spans="1:6" ht="27.6" x14ac:dyDescent="0.25">
      <c r="A1635" s="42">
        <v>2401003010</v>
      </c>
      <c r="B1635" s="40" t="s">
        <v>15221</v>
      </c>
      <c r="C1635" s="33" t="s">
        <v>14</v>
      </c>
      <c r="D1635" s="66">
        <v>28.79</v>
      </c>
      <c r="E1635" s="61"/>
      <c r="F1635" s="62"/>
    </row>
    <row r="1636" spans="1:6" ht="27.6" x14ac:dyDescent="0.25">
      <c r="A1636" s="42">
        <v>2401003015</v>
      </c>
      <c r="B1636" s="40" t="s">
        <v>15222</v>
      </c>
      <c r="C1636" s="33" t="s">
        <v>16</v>
      </c>
      <c r="D1636" s="66">
        <v>72.010000000000005</v>
      </c>
      <c r="E1636" s="61"/>
      <c r="F1636" s="62"/>
    </row>
    <row r="1637" spans="1:6" ht="27.6" x14ac:dyDescent="0.25">
      <c r="A1637" s="42">
        <v>2401003020</v>
      </c>
      <c r="B1637" s="40" t="s">
        <v>15223</v>
      </c>
      <c r="C1637" s="33" t="s">
        <v>14</v>
      </c>
      <c r="D1637" s="66">
        <v>19.260000000000002</v>
      </c>
      <c r="E1637" s="61"/>
      <c r="F1637" s="62"/>
    </row>
    <row r="1638" spans="1:6" ht="27.6" x14ac:dyDescent="0.25">
      <c r="A1638" s="42">
        <v>2401003025</v>
      </c>
      <c r="B1638" s="40" t="s">
        <v>15224</v>
      </c>
      <c r="C1638" s="33" t="s">
        <v>16</v>
      </c>
      <c r="D1638" s="66">
        <v>77.069999999999993</v>
      </c>
      <c r="E1638" s="61"/>
      <c r="F1638" s="62"/>
    </row>
    <row r="1639" spans="1:6" ht="27.6" x14ac:dyDescent="0.25">
      <c r="A1639" s="42">
        <v>2401003030</v>
      </c>
      <c r="B1639" s="40" t="s">
        <v>15225</v>
      </c>
      <c r="C1639" s="33" t="s">
        <v>14</v>
      </c>
      <c r="D1639" s="66">
        <v>39.92</v>
      </c>
      <c r="E1639" s="61"/>
      <c r="F1639" s="62"/>
    </row>
    <row r="1640" spans="1:6" ht="27.6" x14ac:dyDescent="0.25">
      <c r="A1640" s="42">
        <v>2401003035</v>
      </c>
      <c r="B1640" s="40" t="s">
        <v>15226</v>
      </c>
      <c r="C1640" s="33" t="s">
        <v>16</v>
      </c>
      <c r="D1640" s="66">
        <v>159.59</v>
      </c>
      <c r="E1640" s="61"/>
      <c r="F1640" s="62"/>
    </row>
    <row r="1641" spans="1:6" ht="41.4" x14ac:dyDescent="0.25">
      <c r="A1641" s="42">
        <v>2401003040</v>
      </c>
      <c r="B1641" s="40" t="s">
        <v>18779</v>
      </c>
      <c r="C1641" s="33" t="s">
        <v>16</v>
      </c>
      <c r="D1641" s="66">
        <v>1333.33</v>
      </c>
      <c r="E1641" s="61"/>
      <c r="F1641" s="62"/>
    </row>
    <row r="1642" spans="1:6" ht="41.4" x14ac:dyDescent="0.25">
      <c r="A1642" s="42">
        <v>2401003042</v>
      </c>
      <c r="B1642" s="40" t="s">
        <v>18780</v>
      </c>
      <c r="C1642" s="33" t="s">
        <v>16</v>
      </c>
      <c r="D1642" s="66">
        <v>1366.33</v>
      </c>
      <c r="E1642" s="61"/>
      <c r="F1642" s="62"/>
    </row>
    <row r="1643" spans="1:6" x14ac:dyDescent="0.25">
      <c r="A1643" s="32"/>
      <c r="B1643" s="35"/>
      <c r="C1643" s="32"/>
      <c r="D1643" s="67"/>
      <c r="E1643" s="61"/>
      <c r="F1643" s="62"/>
    </row>
    <row r="1644" spans="1:6" x14ac:dyDescent="0.25">
      <c r="A1644" s="32"/>
      <c r="B1644" s="38" t="s">
        <v>15227</v>
      </c>
      <c r="C1644" s="32"/>
      <c r="D1644" s="67"/>
      <c r="E1644" s="61"/>
      <c r="F1644" s="62"/>
    </row>
    <row r="1645" spans="1:6" x14ac:dyDescent="0.25">
      <c r="A1645" s="32"/>
      <c r="B1645" s="35"/>
      <c r="C1645" s="32"/>
      <c r="D1645" s="67"/>
      <c r="E1645" s="61"/>
      <c r="F1645" s="62"/>
    </row>
    <row r="1646" spans="1:6" x14ac:dyDescent="0.25">
      <c r="A1646" s="32" t="s">
        <v>13874</v>
      </c>
      <c r="B1646" s="35" t="s">
        <v>13875</v>
      </c>
      <c r="C1646" s="32"/>
      <c r="D1646" s="67" t="s">
        <v>92</v>
      </c>
      <c r="E1646" s="61"/>
      <c r="F1646" s="62"/>
    </row>
    <row r="1647" spans="1:6" x14ac:dyDescent="0.25">
      <c r="A1647" s="32"/>
      <c r="B1647" s="35"/>
      <c r="C1647" s="32"/>
      <c r="D1647" s="67"/>
      <c r="E1647" s="61"/>
      <c r="F1647" s="62"/>
    </row>
    <row r="1648" spans="1:6" ht="55.2" x14ac:dyDescent="0.25">
      <c r="A1648" s="42">
        <v>2001001038</v>
      </c>
      <c r="B1648" s="40" t="s">
        <v>15228</v>
      </c>
      <c r="C1648" s="33" t="s">
        <v>10431</v>
      </c>
      <c r="D1648" s="66">
        <v>11619.71</v>
      </c>
      <c r="E1648" s="61"/>
      <c r="F1648" s="62"/>
    </row>
    <row r="1649" spans="1:6" ht="55.2" x14ac:dyDescent="0.25">
      <c r="A1649" s="42">
        <v>2001001040</v>
      </c>
      <c r="B1649" s="40" t="s">
        <v>15229</v>
      </c>
      <c r="C1649" s="33" t="s">
        <v>37</v>
      </c>
      <c r="D1649" s="66">
        <v>158.44</v>
      </c>
      <c r="E1649" s="61"/>
      <c r="F1649" s="62"/>
    </row>
    <row r="1650" spans="1:6" ht="27.6" x14ac:dyDescent="0.25">
      <c r="A1650" s="42">
        <v>2001001045</v>
      </c>
      <c r="B1650" s="40" t="s">
        <v>15230</v>
      </c>
      <c r="C1650" s="33" t="s">
        <v>16</v>
      </c>
      <c r="D1650" s="66">
        <v>153.68</v>
      </c>
      <c r="E1650" s="61"/>
      <c r="F1650" s="62"/>
    </row>
    <row r="1651" spans="1:6" ht="55.2" x14ac:dyDescent="0.25">
      <c r="A1651" s="42">
        <v>2001001200</v>
      </c>
      <c r="B1651" s="40" t="s">
        <v>15231</v>
      </c>
      <c r="C1651" s="33" t="s">
        <v>37</v>
      </c>
      <c r="D1651" s="66">
        <v>145.65</v>
      </c>
      <c r="E1651" s="61"/>
      <c r="F1651" s="62"/>
    </row>
    <row r="1652" spans="1:6" ht="41.4" x14ac:dyDescent="0.25">
      <c r="A1652" s="42">
        <v>2001002950</v>
      </c>
      <c r="B1652" s="40" t="s">
        <v>18781</v>
      </c>
      <c r="C1652" s="33" t="s">
        <v>37</v>
      </c>
      <c r="D1652" s="66">
        <v>154.16</v>
      </c>
      <c r="E1652" s="61"/>
      <c r="F1652" s="62"/>
    </row>
    <row r="1653" spans="1:6" ht="41.4" x14ac:dyDescent="0.25">
      <c r="A1653" s="42">
        <v>2001002955</v>
      </c>
      <c r="B1653" s="40" t="s">
        <v>18782</v>
      </c>
      <c r="C1653" s="33" t="s">
        <v>37</v>
      </c>
      <c r="D1653" s="66">
        <v>360.46</v>
      </c>
      <c r="E1653" s="61"/>
      <c r="F1653" s="62"/>
    </row>
    <row r="1654" spans="1:6" ht="27.6" x14ac:dyDescent="0.25">
      <c r="A1654" s="42">
        <v>2001003000</v>
      </c>
      <c r="B1654" s="40" t="s">
        <v>15232</v>
      </c>
      <c r="C1654" s="33" t="s">
        <v>37</v>
      </c>
      <c r="D1654" s="66">
        <v>153.69</v>
      </c>
      <c r="E1654" s="61"/>
      <c r="F1654" s="62"/>
    </row>
    <row r="1655" spans="1:6" ht="27.6" x14ac:dyDescent="0.25">
      <c r="A1655" s="42">
        <v>2001003002</v>
      </c>
      <c r="B1655" s="40" t="s">
        <v>15233</v>
      </c>
      <c r="C1655" s="33" t="s">
        <v>37</v>
      </c>
      <c r="D1655" s="66">
        <v>274.74</v>
      </c>
      <c r="E1655" s="61"/>
      <c r="F1655" s="62"/>
    </row>
    <row r="1656" spans="1:6" x14ac:dyDescent="0.25">
      <c r="A1656" s="42">
        <v>2001003003</v>
      </c>
      <c r="B1656" s="40" t="s">
        <v>15234</v>
      </c>
      <c r="C1656" s="33" t="s">
        <v>37</v>
      </c>
      <c r="D1656" s="66">
        <v>18.12</v>
      </c>
      <c r="E1656" s="61"/>
      <c r="F1656" s="62"/>
    </row>
    <row r="1657" spans="1:6" ht="41.4" x14ac:dyDescent="0.25">
      <c r="A1657" s="42">
        <v>2001003004</v>
      </c>
      <c r="B1657" s="40" t="s">
        <v>15235</v>
      </c>
      <c r="C1657" s="33" t="s">
        <v>37</v>
      </c>
      <c r="D1657" s="66">
        <v>347.55</v>
      </c>
      <c r="E1657" s="61"/>
      <c r="F1657" s="62"/>
    </row>
    <row r="1658" spans="1:6" ht="41.4" x14ac:dyDescent="0.25">
      <c r="A1658" s="42">
        <v>2001003005</v>
      </c>
      <c r="B1658" s="40" t="s">
        <v>15236</v>
      </c>
      <c r="C1658" s="33" t="s">
        <v>37</v>
      </c>
      <c r="D1658" s="66">
        <v>900.36</v>
      </c>
      <c r="E1658" s="61"/>
      <c r="F1658" s="62"/>
    </row>
    <row r="1659" spans="1:6" ht="41.4" x14ac:dyDescent="0.25">
      <c r="A1659" s="42">
        <v>2001003009</v>
      </c>
      <c r="B1659" s="40" t="s">
        <v>15237</v>
      </c>
      <c r="C1659" s="33" t="s">
        <v>16</v>
      </c>
      <c r="D1659" s="66">
        <v>1933.94</v>
      </c>
      <c r="E1659" s="61"/>
      <c r="F1659" s="62"/>
    </row>
    <row r="1660" spans="1:6" ht="27.6" x14ac:dyDescent="0.25">
      <c r="A1660" s="42">
        <v>2001003012</v>
      </c>
      <c r="B1660" s="40" t="s">
        <v>15238</v>
      </c>
      <c r="C1660" s="33" t="s">
        <v>16</v>
      </c>
      <c r="D1660" s="66">
        <v>818.44</v>
      </c>
      <c r="E1660" s="61"/>
      <c r="F1660" s="62"/>
    </row>
    <row r="1661" spans="1:6" ht="41.4" x14ac:dyDescent="0.25">
      <c r="A1661" s="42">
        <v>2001003013</v>
      </c>
      <c r="B1661" s="40" t="s">
        <v>15239</v>
      </c>
      <c r="C1661" s="33" t="s">
        <v>16</v>
      </c>
      <c r="D1661" s="66">
        <v>752.8</v>
      </c>
      <c r="E1661" s="61"/>
      <c r="F1661" s="62"/>
    </row>
    <row r="1662" spans="1:6" ht="55.2" x14ac:dyDescent="0.25">
      <c r="A1662" s="42">
        <v>2001003014</v>
      </c>
      <c r="B1662" s="40" t="s">
        <v>15240</v>
      </c>
      <c r="C1662" s="33" t="s">
        <v>16</v>
      </c>
      <c r="D1662" s="66">
        <v>171.07</v>
      </c>
      <c r="E1662" s="61"/>
      <c r="F1662" s="62"/>
    </row>
    <row r="1663" spans="1:6" x14ac:dyDescent="0.25">
      <c r="A1663" s="42">
        <v>2001003015</v>
      </c>
      <c r="B1663" s="40" t="s">
        <v>15241</v>
      </c>
      <c r="C1663" s="33" t="s">
        <v>16</v>
      </c>
      <c r="D1663" s="66">
        <v>296.55</v>
      </c>
      <c r="E1663" s="61"/>
      <c r="F1663" s="62"/>
    </row>
    <row r="1664" spans="1:6" ht="27.6" x14ac:dyDescent="0.25">
      <c r="A1664" s="42">
        <v>2001003016</v>
      </c>
      <c r="B1664" s="40" t="s">
        <v>15242</v>
      </c>
      <c r="C1664" s="33" t="s">
        <v>37</v>
      </c>
      <c r="D1664" s="66">
        <v>86.93</v>
      </c>
      <c r="E1664" s="61"/>
      <c r="F1664" s="62"/>
    </row>
    <row r="1665" spans="1:6" ht="27.6" x14ac:dyDescent="0.25">
      <c r="A1665" s="42">
        <v>2001003018</v>
      </c>
      <c r="B1665" s="40" t="s">
        <v>15243</v>
      </c>
      <c r="C1665" s="33" t="s">
        <v>37</v>
      </c>
      <c r="D1665" s="66">
        <v>81.430000000000007</v>
      </c>
      <c r="E1665" s="61"/>
      <c r="F1665" s="62"/>
    </row>
    <row r="1666" spans="1:6" ht="55.2" x14ac:dyDescent="0.25">
      <c r="A1666" s="42">
        <v>2001003022</v>
      </c>
      <c r="B1666" s="40" t="s">
        <v>15244</v>
      </c>
      <c r="C1666" s="33" t="s">
        <v>14</v>
      </c>
      <c r="D1666" s="66">
        <v>485.64</v>
      </c>
      <c r="E1666" s="61"/>
      <c r="F1666" s="62"/>
    </row>
    <row r="1667" spans="1:6" ht="27.6" x14ac:dyDescent="0.25">
      <c r="A1667" s="42">
        <v>2001003023</v>
      </c>
      <c r="B1667" s="40" t="s">
        <v>15245</v>
      </c>
      <c r="C1667" s="33" t="s">
        <v>37</v>
      </c>
      <c r="D1667" s="66">
        <v>813.04</v>
      </c>
      <c r="E1667" s="61"/>
      <c r="F1667" s="62"/>
    </row>
    <row r="1668" spans="1:6" ht="41.4" x14ac:dyDescent="0.25">
      <c r="A1668" s="42">
        <v>2001003024</v>
      </c>
      <c r="B1668" s="40" t="s">
        <v>15246</v>
      </c>
      <c r="C1668" s="33" t="s">
        <v>37</v>
      </c>
      <c r="D1668" s="66">
        <v>1034.7</v>
      </c>
      <c r="E1668" s="61"/>
      <c r="F1668" s="62"/>
    </row>
    <row r="1669" spans="1:6" ht="27.6" x14ac:dyDescent="0.25">
      <c r="A1669" s="42">
        <v>2001003025</v>
      </c>
      <c r="B1669" s="40" t="s">
        <v>15247</v>
      </c>
      <c r="C1669" s="33" t="s">
        <v>37</v>
      </c>
      <c r="D1669" s="66">
        <v>913.79</v>
      </c>
      <c r="E1669" s="61"/>
      <c r="F1669" s="62"/>
    </row>
    <row r="1670" spans="1:6" x14ac:dyDescent="0.25">
      <c r="A1670" s="42">
        <v>2001003026</v>
      </c>
      <c r="B1670" s="40" t="s">
        <v>15248</v>
      </c>
      <c r="C1670" s="33" t="s">
        <v>16</v>
      </c>
      <c r="D1670" s="66">
        <v>79.930000000000007</v>
      </c>
      <c r="E1670" s="61"/>
      <c r="F1670" s="62"/>
    </row>
    <row r="1671" spans="1:6" ht="27.6" x14ac:dyDescent="0.25">
      <c r="A1671" s="42">
        <v>2001003028</v>
      </c>
      <c r="B1671" s="40" t="s">
        <v>15249</v>
      </c>
      <c r="C1671" s="33" t="s">
        <v>37</v>
      </c>
      <c r="D1671" s="66">
        <v>767.59</v>
      </c>
      <c r="E1671" s="61"/>
      <c r="F1671" s="62"/>
    </row>
    <row r="1672" spans="1:6" ht="55.2" x14ac:dyDescent="0.25">
      <c r="A1672" s="42">
        <v>2001003032</v>
      </c>
      <c r="B1672" s="40" t="s">
        <v>15250</v>
      </c>
      <c r="C1672" s="33" t="s">
        <v>16</v>
      </c>
      <c r="D1672" s="66">
        <v>804.31</v>
      </c>
      <c r="E1672" s="61"/>
      <c r="F1672" s="62"/>
    </row>
    <row r="1673" spans="1:6" ht="55.2" x14ac:dyDescent="0.25">
      <c r="A1673" s="42">
        <v>2001003040</v>
      </c>
      <c r="B1673" s="40" t="s">
        <v>15251</v>
      </c>
      <c r="C1673" s="33" t="s">
        <v>14</v>
      </c>
      <c r="D1673" s="66">
        <v>337.97</v>
      </c>
      <c r="E1673" s="61"/>
      <c r="F1673" s="62"/>
    </row>
    <row r="1674" spans="1:6" x14ac:dyDescent="0.25">
      <c r="A1674" s="42">
        <v>2001003044</v>
      </c>
      <c r="B1674" s="40" t="s">
        <v>15252</v>
      </c>
      <c r="C1674" s="33" t="s">
        <v>14</v>
      </c>
      <c r="D1674" s="66">
        <v>69.150000000000006</v>
      </c>
      <c r="E1674" s="61"/>
      <c r="F1674" s="62"/>
    </row>
    <row r="1675" spans="1:6" x14ac:dyDescent="0.25">
      <c r="A1675" s="42">
        <v>2001003046</v>
      </c>
      <c r="B1675" s="40" t="s">
        <v>15253</v>
      </c>
      <c r="C1675" s="33" t="s">
        <v>14</v>
      </c>
      <c r="D1675" s="66">
        <v>4593.7700000000004</v>
      </c>
      <c r="E1675" s="61"/>
      <c r="F1675" s="62"/>
    </row>
    <row r="1676" spans="1:6" ht="41.4" x14ac:dyDescent="0.25">
      <c r="A1676" s="42">
        <v>2001003150</v>
      </c>
      <c r="B1676" s="40" t="s">
        <v>18783</v>
      </c>
      <c r="C1676" s="33" t="s">
        <v>16</v>
      </c>
      <c r="D1676" s="66">
        <v>57.92</v>
      </c>
      <c r="E1676" s="61"/>
      <c r="F1676" s="62"/>
    </row>
    <row r="1677" spans="1:6" ht="41.4" x14ac:dyDescent="0.25">
      <c r="A1677" s="42">
        <v>2001003155</v>
      </c>
      <c r="B1677" s="40" t="s">
        <v>18784</v>
      </c>
      <c r="C1677" s="33" t="s">
        <v>16</v>
      </c>
      <c r="D1677" s="66">
        <v>63.38</v>
      </c>
      <c r="E1677" s="61"/>
      <c r="F1677" s="62"/>
    </row>
    <row r="1678" spans="1:6" ht="27.6" x14ac:dyDescent="0.25">
      <c r="A1678" s="42">
        <v>2001003160</v>
      </c>
      <c r="B1678" s="40" t="s">
        <v>18785</v>
      </c>
      <c r="C1678" s="33" t="s">
        <v>16</v>
      </c>
      <c r="D1678" s="66">
        <v>34.64</v>
      </c>
      <c r="E1678" s="61"/>
      <c r="F1678" s="62"/>
    </row>
    <row r="1679" spans="1:6" ht="27.6" x14ac:dyDescent="0.25">
      <c r="A1679" s="42">
        <v>2001003165</v>
      </c>
      <c r="B1679" s="40" t="s">
        <v>18786</v>
      </c>
      <c r="C1679" s="33" t="s">
        <v>16</v>
      </c>
      <c r="D1679" s="66">
        <v>38.99</v>
      </c>
      <c r="E1679" s="61"/>
      <c r="F1679" s="62"/>
    </row>
    <row r="1680" spans="1:6" ht="41.4" x14ac:dyDescent="0.25">
      <c r="A1680" s="42">
        <v>2001003988</v>
      </c>
      <c r="B1680" s="40" t="s">
        <v>15254</v>
      </c>
      <c r="C1680" s="33" t="s">
        <v>14</v>
      </c>
      <c r="D1680" s="66">
        <v>2534.63</v>
      </c>
      <c r="E1680" s="61"/>
      <c r="F1680" s="62"/>
    </row>
    <row r="1681" spans="1:6" ht="41.4" x14ac:dyDescent="0.25">
      <c r="A1681" s="42">
        <v>2001003990</v>
      </c>
      <c r="B1681" s="40" t="s">
        <v>15255</v>
      </c>
      <c r="C1681" s="33" t="s">
        <v>14</v>
      </c>
      <c r="D1681" s="66">
        <v>4395.5200000000004</v>
      </c>
      <c r="E1681" s="61"/>
      <c r="F1681" s="62"/>
    </row>
    <row r="1682" spans="1:6" x14ac:dyDescent="0.25">
      <c r="A1682" s="42">
        <v>2001003992</v>
      </c>
      <c r="B1682" s="40" t="s">
        <v>15256</v>
      </c>
      <c r="C1682" s="33" t="s">
        <v>14</v>
      </c>
      <c r="D1682" s="66">
        <v>5912.89</v>
      </c>
      <c r="E1682" s="61"/>
      <c r="F1682" s="62"/>
    </row>
    <row r="1683" spans="1:6" ht="27.6" x14ac:dyDescent="0.25">
      <c r="A1683" s="42">
        <v>2001003995</v>
      </c>
      <c r="B1683" s="40" t="s">
        <v>15257</v>
      </c>
      <c r="C1683" s="33" t="s">
        <v>14</v>
      </c>
      <c r="D1683" s="66">
        <v>18798.36</v>
      </c>
      <c r="E1683" s="61"/>
      <c r="F1683" s="62"/>
    </row>
    <row r="1684" spans="1:6" x14ac:dyDescent="0.25">
      <c r="A1684" s="42">
        <v>2001003997</v>
      </c>
      <c r="B1684" s="40" t="s">
        <v>15258</v>
      </c>
      <c r="C1684" s="33" t="s">
        <v>15259</v>
      </c>
      <c r="D1684" s="66">
        <v>3191.68</v>
      </c>
      <c r="E1684" s="61"/>
      <c r="F1684" s="62"/>
    </row>
    <row r="1685" spans="1:6" x14ac:dyDescent="0.25">
      <c r="A1685" s="42">
        <v>2001003998</v>
      </c>
      <c r="B1685" s="40" t="s">
        <v>15258</v>
      </c>
      <c r="C1685" s="33" t="s">
        <v>44</v>
      </c>
      <c r="D1685" s="66">
        <v>270.94</v>
      </c>
      <c r="E1685" s="61"/>
      <c r="F1685" s="62"/>
    </row>
    <row r="1686" spans="1:6" ht="41.4" x14ac:dyDescent="0.25">
      <c r="A1686" s="42">
        <v>2001004000</v>
      </c>
      <c r="B1686" s="40" t="s">
        <v>15260</v>
      </c>
      <c r="C1686" s="33" t="s">
        <v>37</v>
      </c>
      <c r="D1686" s="66">
        <v>38.71</v>
      </c>
      <c r="E1686" s="61"/>
      <c r="F1686" s="62"/>
    </row>
    <row r="1687" spans="1:6" ht="41.4" x14ac:dyDescent="0.25">
      <c r="A1687" s="42">
        <v>2001004001</v>
      </c>
      <c r="B1687" s="40" t="s">
        <v>15261</v>
      </c>
      <c r="C1687" s="33" t="s">
        <v>37</v>
      </c>
      <c r="D1687" s="66">
        <v>20.04</v>
      </c>
      <c r="E1687" s="61"/>
      <c r="F1687" s="62"/>
    </row>
    <row r="1688" spans="1:6" ht="27.6" x14ac:dyDescent="0.25">
      <c r="A1688" s="42">
        <v>2001004006</v>
      </c>
      <c r="B1688" s="40" t="s">
        <v>15262</v>
      </c>
      <c r="C1688" s="33" t="s">
        <v>16</v>
      </c>
      <c r="D1688" s="66">
        <v>54.56</v>
      </c>
      <c r="E1688" s="61"/>
      <c r="F1688" s="62"/>
    </row>
    <row r="1689" spans="1:6" ht="27.6" x14ac:dyDescent="0.25">
      <c r="A1689" s="42">
        <v>2001004007</v>
      </c>
      <c r="B1689" s="40" t="s">
        <v>15263</v>
      </c>
      <c r="C1689" s="33" t="s">
        <v>16</v>
      </c>
      <c r="D1689" s="66">
        <v>27.65</v>
      </c>
      <c r="E1689" s="61"/>
      <c r="F1689" s="62"/>
    </row>
    <row r="1690" spans="1:6" ht="27.6" x14ac:dyDescent="0.25">
      <c r="A1690" s="42">
        <v>2001004030</v>
      </c>
      <c r="B1690" s="40" t="s">
        <v>15264</v>
      </c>
      <c r="C1690" s="33" t="s">
        <v>16</v>
      </c>
      <c r="D1690" s="66">
        <v>12.2</v>
      </c>
      <c r="E1690" s="61"/>
      <c r="F1690" s="62"/>
    </row>
    <row r="1691" spans="1:6" ht="27.6" x14ac:dyDescent="0.25">
      <c r="A1691" s="42">
        <v>2001004032</v>
      </c>
      <c r="B1691" s="40" t="s">
        <v>15265</v>
      </c>
      <c r="C1691" s="33" t="s">
        <v>16</v>
      </c>
      <c r="D1691" s="66">
        <v>24.64</v>
      </c>
      <c r="E1691" s="61"/>
      <c r="F1691" s="62"/>
    </row>
    <row r="1692" spans="1:6" ht="27.6" x14ac:dyDescent="0.25">
      <c r="A1692" s="42">
        <v>2001004035</v>
      </c>
      <c r="B1692" s="40" t="s">
        <v>15266</v>
      </c>
      <c r="C1692" s="33" t="s">
        <v>37</v>
      </c>
      <c r="D1692" s="66">
        <v>46.9</v>
      </c>
      <c r="E1692" s="61"/>
      <c r="F1692" s="62"/>
    </row>
    <row r="1693" spans="1:6" ht="41.4" x14ac:dyDescent="0.25">
      <c r="A1693" s="42">
        <v>2001004040</v>
      </c>
      <c r="B1693" s="40" t="s">
        <v>15267</v>
      </c>
      <c r="C1693" s="33" t="s">
        <v>16</v>
      </c>
      <c r="D1693" s="66">
        <v>52.48</v>
      </c>
      <c r="E1693" s="61"/>
      <c r="F1693" s="62"/>
    </row>
    <row r="1694" spans="1:6" ht="27.6" x14ac:dyDescent="0.25">
      <c r="A1694" s="42">
        <v>2001004041</v>
      </c>
      <c r="B1694" s="40" t="s">
        <v>15268</v>
      </c>
      <c r="C1694" s="33" t="s">
        <v>16</v>
      </c>
      <c r="D1694" s="66">
        <v>685.27</v>
      </c>
      <c r="E1694" s="61"/>
      <c r="F1694" s="62"/>
    </row>
    <row r="1695" spans="1:6" ht="27.6" x14ac:dyDescent="0.25">
      <c r="A1695" s="42">
        <v>2001004042</v>
      </c>
      <c r="B1695" s="40" t="s">
        <v>15269</v>
      </c>
      <c r="C1695" s="33" t="s">
        <v>16</v>
      </c>
      <c r="D1695" s="66">
        <v>636.62</v>
      </c>
      <c r="E1695" s="61"/>
      <c r="F1695" s="62"/>
    </row>
    <row r="1696" spans="1:6" ht="41.4" x14ac:dyDescent="0.25">
      <c r="A1696" s="42">
        <v>2001004043</v>
      </c>
      <c r="B1696" s="40" t="s">
        <v>15270</v>
      </c>
      <c r="C1696" s="33" t="s">
        <v>16</v>
      </c>
      <c r="D1696" s="66">
        <v>1030.1400000000001</v>
      </c>
      <c r="E1696" s="61"/>
      <c r="F1696" s="62"/>
    </row>
    <row r="1697" spans="1:6" ht="41.4" x14ac:dyDescent="0.25">
      <c r="A1697" s="42">
        <v>2001004044</v>
      </c>
      <c r="B1697" s="40" t="s">
        <v>15271</v>
      </c>
      <c r="C1697" s="33" t="s">
        <v>16</v>
      </c>
      <c r="D1697" s="66">
        <v>1059.07</v>
      </c>
      <c r="E1697" s="61"/>
      <c r="F1697" s="62"/>
    </row>
    <row r="1698" spans="1:6" ht="41.4" x14ac:dyDescent="0.25">
      <c r="A1698" s="42">
        <v>2001004045</v>
      </c>
      <c r="B1698" s="40" t="s">
        <v>15272</v>
      </c>
      <c r="C1698" s="33" t="s">
        <v>37</v>
      </c>
      <c r="D1698" s="66">
        <v>658.3</v>
      </c>
      <c r="E1698" s="61"/>
      <c r="F1698" s="62"/>
    </row>
    <row r="1699" spans="1:6" ht="41.4" x14ac:dyDescent="0.25">
      <c r="A1699" s="42">
        <v>2001004046</v>
      </c>
      <c r="B1699" s="40" t="s">
        <v>15273</v>
      </c>
      <c r="C1699" s="33" t="s">
        <v>37</v>
      </c>
      <c r="D1699" s="66">
        <v>578.72</v>
      </c>
      <c r="E1699" s="61"/>
      <c r="F1699" s="62"/>
    </row>
    <row r="1700" spans="1:6" ht="55.2" x14ac:dyDescent="0.25">
      <c r="A1700" s="42">
        <v>2001004047</v>
      </c>
      <c r="B1700" s="40" t="s">
        <v>15274</v>
      </c>
      <c r="C1700" s="33" t="s">
        <v>16</v>
      </c>
      <c r="D1700" s="66">
        <v>800.82</v>
      </c>
      <c r="E1700" s="61"/>
      <c r="F1700" s="62"/>
    </row>
    <row r="1701" spans="1:6" ht="55.2" x14ac:dyDescent="0.25">
      <c r="A1701" s="42">
        <v>2001004048</v>
      </c>
      <c r="B1701" s="40" t="s">
        <v>15275</v>
      </c>
      <c r="C1701" s="33" t="s">
        <v>16</v>
      </c>
      <c r="D1701" s="66">
        <v>868.47</v>
      </c>
      <c r="E1701" s="61"/>
      <c r="F1701" s="62"/>
    </row>
    <row r="1702" spans="1:6" ht="55.2" x14ac:dyDescent="0.25">
      <c r="A1702" s="42">
        <v>2001004050</v>
      </c>
      <c r="B1702" s="40" t="s">
        <v>18787</v>
      </c>
      <c r="C1702" s="33" t="s">
        <v>37</v>
      </c>
      <c r="D1702" s="66">
        <v>286.2</v>
      </c>
      <c r="E1702" s="61"/>
      <c r="F1702" s="62"/>
    </row>
    <row r="1703" spans="1:6" ht="41.4" x14ac:dyDescent="0.25">
      <c r="A1703" s="42">
        <v>2001004052</v>
      </c>
      <c r="B1703" s="40" t="s">
        <v>18788</v>
      </c>
      <c r="C1703" s="33" t="s">
        <v>37</v>
      </c>
      <c r="D1703" s="66">
        <v>687.3</v>
      </c>
      <c r="E1703" s="61"/>
      <c r="F1703" s="62"/>
    </row>
    <row r="1704" spans="1:6" ht="41.4" x14ac:dyDescent="0.25">
      <c r="A1704" s="42">
        <v>2001004054</v>
      </c>
      <c r="B1704" s="40" t="s">
        <v>18789</v>
      </c>
      <c r="C1704" s="33" t="s">
        <v>37</v>
      </c>
      <c r="D1704" s="66">
        <v>732.78</v>
      </c>
      <c r="E1704" s="61"/>
      <c r="F1704" s="62"/>
    </row>
    <row r="1705" spans="1:6" ht="55.2" x14ac:dyDescent="0.25">
      <c r="A1705" s="42">
        <v>2001004060</v>
      </c>
      <c r="B1705" s="40" t="s">
        <v>15276</v>
      </c>
      <c r="C1705" s="33" t="s">
        <v>14</v>
      </c>
      <c r="D1705" s="66">
        <v>41602.620000000003</v>
      </c>
      <c r="E1705" s="61"/>
      <c r="F1705" s="62"/>
    </row>
    <row r="1706" spans="1:6" x14ac:dyDescent="0.25">
      <c r="A1706" s="32"/>
      <c r="B1706" s="35"/>
      <c r="C1706" s="32"/>
      <c r="D1706" s="67"/>
      <c r="E1706" s="61"/>
      <c r="F1706" s="62"/>
    </row>
    <row r="1707" spans="1:6" x14ac:dyDescent="0.25">
      <c r="A1707" s="32"/>
      <c r="B1707" s="38" t="s">
        <v>15277</v>
      </c>
      <c r="C1707" s="32"/>
      <c r="D1707" s="67"/>
      <c r="E1707" s="61"/>
      <c r="F1707" s="62"/>
    </row>
    <row r="1708" spans="1:6" x14ac:dyDescent="0.25">
      <c r="A1708" s="32"/>
      <c r="B1708" s="35"/>
      <c r="C1708" s="32"/>
      <c r="D1708" s="67"/>
      <c r="E1708" s="61"/>
      <c r="F1708" s="62"/>
    </row>
    <row r="1709" spans="1:6" x14ac:dyDescent="0.25">
      <c r="A1709" s="32" t="s">
        <v>13874</v>
      </c>
      <c r="B1709" s="35" t="s">
        <v>13875</v>
      </c>
      <c r="C1709" s="32"/>
      <c r="D1709" s="67" t="s">
        <v>92</v>
      </c>
      <c r="E1709" s="61"/>
      <c r="F1709" s="62"/>
    </row>
    <row r="1710" spans="1:6" x14ac:dyDescent="0.25">
      <c r="A1710" s="32"/>
      <c r="B1710" s="35"/>
      <c r="C1710" s="32"/>
      <c r="D1710" s="67"/>
      <c r="E1710" s="61"/>
      <c r="F1710" s="62"/>
    </row>
    <row r="1711" spans="1:6" ht="27.6" x14ac:dyDescent="0.25">
      <c r="A1711" s="42">
        <v>2101000101</v>
      </c>
      <c r="B1711" s="40" t="s">
        <v>15278</v>
      </c>
      <c r="C1711" s="33" t="s">
        <v>37</v>
      </c>
      <c r="D1711" s="66">
        <v>14.3</v>
      </c>
      <c r="E1711" s="61"/>
      <c r="F1711" s="62"/>
    </row>
    <row r="1712" spans="1:6" x14ac:dyDescent="0.25">
      <c r="A1712" s="42">
        <v>2101000102</v>
      </c>
      <c r="B1712" s="40" t="s">
        <v>18790</v>
      </c>
      <c r="C1712" s="33" t="s">
        <v>14</v>
      </c>
      <c r="D1712" s="66">
        <v>45.38</v>
      </c>
      <c r="E1712" s="61"/>
      <c r="F1712" s="62"/>
    </row>
    <row r="1713" spans="1:6" ht="27.6" x14ac:dyDescent="0.25">
      <c r="A1713" s="42">
        <v>2101000103</v>
      </c>
      <c r="B1713" s="40" t="s">
        <v>15279</v>
      </c>
      <c r="C1713" s="33" t="s">
        <v>14</v>
      </c>
      <c r="D1713" s="66">
        <v>79.67</v>
      </c>
      <c r="E1713" s="61"/>
      <c r="F1713" s="62"/>
    </row>
    <row r="1714" spans="1:6" ht="27.6" x14ac:dyDescent="0.25">
      <c r="A1714" s="42">
        <v>2101000104</v>
      </c>
      <c r="B1714" s="40" t="s">
        <v>15280</v>
      </c>
      <c r="C1714" s="33" t="s">
        <v>14</v>
      </c>
      <c r="D1714" s="66">
        <v>138.93</v>
      </c>
      <c r="E1714" s="61"/>
      <c r="F1714" s="62"/>
    </row>
    <row r="1715" spans="1:6" x14ac:dyDescent="0.25">
      <c r="A1715" s="32"/>
      <c r="B1715" s="35"/>
      <c r="C1715" s="32"/>
      <c r="D1715" s="67"/>
      <c r="E1715" s="61"/>
      <c r="F1715" s="62"/>
    </row>
    <row r="1716" spans="1:6" x14ac:dyDescent="0.25">
      <c r="A1716" s="32"/>
      <c r="B1716" s="38" t="s">
        <v>15281</v>
      </c>
      <c r="C1716" s="32"/>
      <c r="D1716" s="67"/>
      <c r="E1716" s="61"/>
      <c r="F1716" s="62"/>
    </row>
    <row r="1717" spans="1:6" x14ac:dyDescent="0.25">
      <c r="A1717" s="32"/>
      <c r="B1717" s="35"/>
      <c r="C1717" s="32"/>
      <c r="D1717" s="67"/>
      <c r="E1717" s="61"/>
      <c r="F1717" s="62"/>
    </row>
    <row r="1718" spans="1:6" x14ac:dyDescent="0.25">
      <c r="A1718" s="32" t="s">
        <v>13874</v>
      </c>
      <c r="B1718" s="35" t="s">
        <v>13875</v>
      </c>
      <c r="C1718" s="32"/>
      <c r="D1718" s="67" t="s">
        <v>92</v>
      </c>
      <c r="E1718" s="61"/>
      <c r="F1718" s="62"/>
    </row>
    <row r="1719" spans="1:6" x14ac:dyDescent="0.25">
      <c r="A1719" s="32"/>
      <c r="B1719" s="35"/>
      <c r="C1719" s="32"/>
      <c r="D1719" s="67"/>
      <c r="E1719" s="61"/>
      <c r="F1719" s="62"/>
    </row>
    <row r="1720" spans="1:6" x14ac:dyDescent="0.25">
      <c r="A1720" s="42">
        <v>2201000010</v>
      </c>
      <c r="B1720" s="40" t="s">
        <v>15282</v>
      </c>
      <c r="C1720" s="33" t="s">
        <v>37</v>
      </c>
      <c r="D1720" s="66">
        <v>3.6</v>
      </c>
      <c r="E1720" s="61"/>
      <c r="F1720" s="62"/>
    </row>
    <row r="1721" spans="1:6" ht="27.6" x14ac:dyDescent="0.25">
      <c r="A1721" s="42">
        <v>2201000012</v>
      </c>
      <c r="B1721" s="40" t="s">
        <v>15283</v>
      </c>
      <c r="C1721" s="33" t="s">
        <v>37</v>
      </c>
      <c r="D1721" s="66">
        <v>2.0099999999999998</v>
      </c>
      <c r="E1721" s="61"/>
      <c r="F1721" s="62"/>
    </row>
    <row r="1722" spans="1:6" x14ac:dyDescent="0.25">
      <c r="A1722" s="42">
        <v>2201000014</v>
      </c>
      <c r="B1722" s="40" t="s">
        <v>15284</v>
      </c>
      <c r="C1722" s="33" t="s">
        <v>37</v>
      </c>
      <c r="D1722" s="66">
        <v>1.91</v>
      </c>
      <c r="E1722" s="61"/>
      <c r="F1722" s="62"/>
    </row>
    <row r="1723" spans="1:6" x14ac:dyDescent="0.25">
      <c r="A1723" s="42">
        <v>2201000016</v>
      </c>
      <c r="B1723" s="40" t="s">
        <v>15285</v>
      </c>
      <c r="C1723" s="33" t="s">
        <v>37</v>
      </c>
      <c r="D1723" s="66">
        <v>16.28</v>
      </c>
      <c r="E1723" s="61"/>
      <c r="F1723" s="62"/>
    </row>
    <row r="1724" spans="1:6" x14ac:dyDescent="0.25">
      <c r="A1724" s="42">
        <v>2201000018</v>
      </c>
      <c r="B1724" s="40" t="s">
        <v>15286</v>
      </c>
      <c r="C1724" s="33" t="s">
        <v>14</v>
      </c>
      <c r="D1724" s="66">
        <v>35.54</v>
      </c>
      <c r="E1724" s="61"/>
      <c r="F1724" s="62"/>
    </row>
    <row r="1725" spans="1:6" x14ac:dyDescent="0.25">
      <c r="A1725" s="42">
        <v>2201000020</v>
      </c>
      <c r="B1725" s="40" t="s">
        <v>15287</v>
      </c>
      <c r="C1725" s="33" t="s">
        <v>37</v>
      </c>
      <c r="D1725" s="66">
        <v>7.46</v>
      </c>
      <c r="E1725" s="61"/>
      <c r="F1725" s="62"/>
    </row>
    <row r="1726" spans="1:6" x14ac:dyDescent="0.25">
      <c r="A1726" s="32"/>
      <c r="B1726" s="35"/>
      <c r="C1726" s="32"/>
      <c r="D1726" s="67"/>
      <c r="E1726" s="61"/>
      <c r="F1726" s="62"/>
    </row>
    <row r="1727" spans="1:6" x14ac:dyDescent="0.25">
      <c r="A1727" s="32"/>
      <c r="B1727" s="38" t="s">
        <v>15288</v>
      </c>
      <c r="C1727" s="32"/>
      <c r="D1727" s="67"/>
      <c r="E1727" s="61"/>
      <c r="F1727" s="62"/>
    </row>
    <row r="1728" spans="1:6" x14ac:dyDescent="0.25">
      <c r="A1728" s="32"/>
      <c r="B1728" s="35"/>
      <c r="C1728" s="32"/>
      <c r="D1728" s="67"/>
      <c r="E1728" s="61"/>
      <c r="F1728" s="62"/>
    </row>
    <row r="1729" spans="1:6" x14ac:dyDescent="0.25">
      <c r="A1729" s="32" t="s">
        <v>13874</v>
      </c>
      <c r="B1729" s="35" t="s">
        <v>13875</v>
      </c>
      <c r="C1729" s="32"/>
      <c r="D1729" s="67" t="s">
        <v>92</v>
      </c>
      <c r="E1729" s="61"/>
      <c r="F1729" s="62"/>
    </row>
    <row r="1730" spans="1:6" x14ac:dyDescent="0.25">
      <c r="A1730" s="32"/>
      <c r="B1730" s="35"/>
      <c r="C1730" s="32"/>
      <c r="D1730" s="67"/>
      <c r="E1730" s="61"/>
      <c r="F1730" s="62"/>
    </row>
    <row r="1731" spans="1:6" x14ac:dyDescent="0.25">
      <c r="A1731" s="42">
        <v>2301000100</v>
      </c>
      <c r="B1731" s="40" t="s">
        <v>15289</v>
      </c>
      <c r="C1731" s="33" t="s">
        <v>44</v>
      </c>
      <c r="D1731" s="66">
        <v>20.74</v>
      </c>
      <c r="E1731" s="61"/>
      <c r="F1731" s="62"/>
    </row>
    <row r="1732" spans="1:6" x14ac:dyDescent="0.25">
      <c r="A1732" s="42">
        <v>2301000101</v>
      </c>
      <c r="B1732" s="40" t="s">
        <v>15290</v>
      </c>
      <c r="C1732" s="33" t="s">
        <v>44</v>
      </c>
      <c r="D1732" s="66">
        <v>24.59</v>
      </c>
      <c r="E1732" s="61"/>
      <c r="F1732" s="62"/>
    </row>
    <row r="1733" spans="1:6" x14ac:dyDescent="0.25">
      <c r="A1733" s="42">
        <v>2301000104</v>
      </c>
      <c r="B1733" s="40" t="s">
        <v>15291</v>
      </c>
      <c r="C1733" s="33" t="s">
        <v>44</v>
      </c>
      <c r="D1733" s="66">
        <v>20.6</v>
      </c>
      <c r="E1733" s="61"/>
      <c r="F1733" s="62"/>
    </row>
    <row r="1734" spans="1:6" x14ac:dyDescent="0.25">
      <c r="A1734" s="42">
        <v>2301000105</v>
      </c>
      <c r="B1734" s="40" t="s">
        <v>15292</v>
      </c>
      <c r="C1734" s="33" t="s">
        <v>44</v>
      </c>
      <c r="D1734" s="66">
        <v>24.14</v>
      </c>
      <c r="E1734" s="61"/>
      <c r="F1734" s="62"/>
    </row>
    <row r="1735" spans="1:6" x14ac:dyDescent="0.25">
      <c r="A1735" s="42">
        <v>2301000106</v>
      </c>
      <c r="B1735" s="40" t="s">
        <v>15293</v>
      </c>
      <c r="C1735" s="33" t="s">
        <v>44</v>
      </c>
      <c r="D1735" s="66">
        <v>27.32</v>
      </c>
      <c r="E1735" s="61"/>
      <c r="F1735" s="62"/>
    </row>
    <row r="1736" spans="1:6" x14ac:dyDescent="0.25">
      <c r="A1736" s="42">
        <v>2301000108</v>
      </c>
      <c r="B1736" s="40" t="s">
        <v>15294</v>
      </c>
      <c r="C1736" s="33" t="s">
        <v>44</v>
      </c>
      <c r="D1736" s="66">
        <v>25.57</v>
      </c>
      <c r="E1736" s="61"/>
      <c r="F1736" s="62"/>
    </row>
    <row r="1737" spans="1:6" x14ac:dyDescent="0.25">
      <c r="A1737" s="42">
        <v>2301000109</v>
      </c>
      <c r="B1737" s="40" t="s">
        <v>15295</v>
      </c>
      <c r="C1737" s="33" t="s">
        <v>44</v>
      </c>
      <c r="D1737" s="66">
        <v>25.35</v>
      </c>
      <c r="E1737" s="61"/>
      <c r="F1737" s="62"/>
    </row>
    <row r="1738" spans="1:6" x14ac:dyDescent="0.25">
      <c r="A1738" s="42">
        <v>2301000110</v>
      </c>
      <c r="B1738" s="40" t="s">
        <v>15296</v>
      </c>
      <c r="C1738" s="33" t="s">
        <v>44</v>
      </c>
      <c r="D1738" s="66">
        <v>23.73</v>
      </c>
      <c r="E1738" s="61"/>
      <c r="F1738" s="62"/>
    </row>
    <row r="1739" spans="1:6" x14ac:dyDescent="0.25">
      <c r="A1739" s="42">
        <v>2301000111</v>
      </c>
      <c r="B1739" s="40" t="s">
        <v>15297</v>
      </c>
      <c r="C1739" s="33" t="s">
        <v>44</v>
      </c>
      <c r="D1739" s="66">
        <v>25.63</v>
      </c>
      <c r="E1739" s="61"/>
      <c r="F1739" s="62"/>
    </row>
    <row r="1740" spans="1:6" x14ac:dyDescent="0.25">
      <c r="A1740" s="42">
        <v>2301000112</v>
      </c>
      <c r="B1740" s="40" t="s">
        <v>15298</v>
      </c>
      <c r="C1740" s="33" t="s">
        <v>44</v>
      </c>
      <c r="D1740" s="66">
        <v>25.75</v>
      </c>
      <c r="E1740" s="61"/>
      <c r="F1740" s="62"/>
    </row>
    <row r="1741" spans="1:6" x14ac:dyDescent="0.25">
      <c r="A1741" s="42">
        <v>2301000114</v>
      </c>
      <c r="B1741" s="40" t="s">
        <v>15299</v>
      </c>
      <c r="C1741" s="33" t="s">
        <v>44</v>
      </c>
      <c r="D1741" s="66">
        <v>25.11</v>
      </c>
      <c r="E1741" s="61"/>
      <c r="F1741" s="62"/>
    </row>
    <row r="1742" spans="1:6" x14ac:dyDescent="0.25">
      <c r="A1742" s="42">
        <v>2301000119</v>
      </c>
      <c r="B1742" s="40" t="s">
        <v>15300</v>
      </c>
      <c r="C1742" s="33" t="s">
        <v>44</v>
      </c>
      <c r="D1742" s="66">
        <v>29.06</v>
      </c>
      <c r="E1742" s="61"/>
      <c r="F1742" s="62"/>
    </row>
    <row r="1743" spans="1:6" x14ac:dyDescent="0.25">
      <c r="A1743" s="42">
        <v>2301000120</v>
      </c>
      <c r="B1743" s="40" t="s">
        <v>15301</v>
      </c>
      <c r="C1743" s="33" t="s">
        <v>44</v>
      </c>
      <c r="D1743" s="66">
        <v>25.04</v>
      </c>
      <c r="E1743" s="61"/>
      <c r="F1743" s="62"/>
    </row>
    <row r="1744" spans="1:6" x14ac:dyDescent="0.25">
      <c r="A1744" s="42">
        <v>2301000121</v>
      </c>
      <c r="B1744" s="40" t="s">
        <v>15302</v>
      </c>
      <c r="C1744" s="33" t="s">
        <v>44</v>
      </c>
      <c r="D1744" s="66">
        <v>27.44</v>
      </c>
      <c r="E1744" s="61"/>
      <c r="F1744" s="62"/>
    </row>
    <row r="1745" spans="1:6" x14ac:dyDescent="0.25">
      <c r="A1745" s="42">
        <v>2301000126</v>
      </c>
      <c r="B1745" s="40" t="s">
        <v>15303</v>
      </c>
      <c r="C1745" s="33" t="s">
        <v>44</v>
      </c>
      <c r="D1745" s="66">
        <v>26.2</v>
      </c>
      <c r="E1745" s="61"/>
      <c r="F1745" s="62"/>
    </row>
    <row r="1746" spans="1:6" x14ac:dyDescent="0.25">
      <c r="A1746" s="42">
        <v>2301000130</v>
      </c>
      <c r="B1746" s="40" t="s">
        <v>15304</v>
      </c>
      <c r="C1746" s="33" t="s">
        <v>44</v>
      </c>
      <c r="D1746" s="66">
        <v>23.35</v>
      </c>
      <c r="E1746" s="61"/>
      <c r="F1746" s="62"/>
    </row>
    <row r="1747" spans="1:6" ht="27.6" x14ac:dyDescent="0.25">
      <c r="A1747" s="42">
        <v>2301000132</v>
      </c>
      <c r="B1747" s="40" t="s">
        <v>15305</v>
      </c>
      <c r="C1747" s="33" t="s">
        <v>44</v>
      </c>
      <c r="D1747" s="66">
        <v>22.88</v>
      </c>
      <c r="E1747" s="61"/>
      <c r="F1747" s="62"/>
    </row>
    <row r="1748" spans="1:6" x14ac:dyDescent="0.25">
      <c r="A1748" s="42">
        <v>2301000134</v>
      </c>
      <c r="B1748" s="40" t="s">
        <v>15306</v>
      </c>
      <c r="C1748" s="33" t="s">
        <v>44</v>
      </c>
      <c r="D1748" s="66">
        <v>13.04</v>
      </c>
      <c r="E1748" s="61"/>
      <c r="F1748" s="62"/>
    </row>
    <row r="1749" spans="1:6" x14ac:dyDescent="0.25">
      <c r="A1749" s="42">
        <v>2301000136</v>
      </c>
      <c r="B1749" s="40" t="s">
        <v>15307</v>
      </c>
      <c r="C1749" s="33" t="s">
        <v>44</v>
      </c>
      <c r="D1749" s="66">
        <v>29.44</v>
      </c>
      <c r="E1749" s="61"/>
      <c r="F1749" s="62"/>
    </row>
    <row r="1750" spans="1:6" ht="27.6" x14ac:dyDescent="0.25">
      <c r="A1750" s="42">
        <v>2301000138</v>
      </c>
      <c r="B1750" s="40" t="s">
        <v>15308</v>
      </c>
      <c r="C1750" s="33" t="s">
        <v>44</v>
      </c>
      <c r="D1750" s="66">
        <v>125.79</v>
      </c>
      <c r="E1750" s="61"/>
      <c r="F1750" s="62"/>
    </row>
    <row r="1751" spans="1:6" ht="27.6" x14ac:dyDescent="0.25">
      <c r="A1751" s="42">
        <v>2301000140</v>
      </c>
      <c r="B1751" s="40" t="s">
        <v>15309</v>
      </c>
      <c r="C1751" s="33" t="s">
        <v>44</v>
      </c>
      <c r="D1751" s="66">
        <v>132.66999999999999</v>
      </c>
      <c r="E1751" s="61"/>
      <c r="F1751" s="62"/>
    </row>
    <row r="1752" spans="1:6" ht="27.6" x14ac:dyDescent="0.25">
      <c r="A1752" s="42">
        <v>2301000142</v>
      </c>
      <c r="B1752" s="40" t="s">
        <v>15310</v>
      </c>
      <c r="C1752" s="33" t="s">
        <v>44</v>
      </c>
      <c r="D1752" s="66">
        <v>157.78</v>
      </c>
      <c r="E1752" s="61"/>
      <c r="F1752" s="62"/>
    </row>
    <row r="1753" spans="1:6" x14ac:dyDescent="0.25">
      <c r="A1753" s="42">
        <v>2301000143</v>
      </c>
      <c r="B1753" s="40" t="s">
        <v>15311</v>
      </c>
      <c r="C1753" s="33" t="s">
        <v>44</v>
      </c>
      <c r="D1753" s="66">
        <v>132.66999999999999</v>
      </c>
      <c r="E1753" s="61"/>
      <c r="F1753" s="62"/>
    </row>
    <row r="1754" spans="1:6" x14ac:dyDescent="0.25">
      <c r="A1754" s="42">
        <v>2301000144</v>
      </c>
      <c r="B1754" s="40" t="s">
        <v>15312</v>
      </c>
      <c r="C1754" s="33" t="s">
        <v>44</v>
      </c>
      <c r="D1754" s="66">
        <v>37.36</v>
      </c>
      <c r="E1754" s="61"/>
      <c r="F1754" s="62"/>
    </row>
    <row r="1755" spans="1:6" x14ac:dyDescent="0.25">
      <c r="A1755" s="42">
        <v>2301000146</v>
      </c>
      <c r="B1755" s="40" t="s">
        <v>15313</v>
      </c>
      <c r="C1755" s="33" t="s">
        <v>44</v>
      </c>
      <c r="D1755" s="66">
        <v>32.92</v>
      </c>
      <c r="E1755" s="61"/>
      <c r="F1755" s="62"/>
    </row>
    <row r="1756" spans="1:6" ht="27.6" x14ac:dyDescent="0.25">
      <c r="A1756" s="42">
        <v>2301000148</v>
      </c>
      <c r="B1756" s="40" t="s">
        <v>18791</v>
      </c>
      <c r="C1756" s="33" t="s">
        <v>44</v>
      </c>
      <c r="D1756" s="66">
        <v>25.52</v>
      </c>
      <c r="E1756" s="61"/>
      <c r="F1756" s="62"/>
    </row>
    <row r="1757" spans="1:6" x14ac:dyDescent="0.25">
      <c r="A1757" s="42">
        <v>2301000500</v>
      </c>
      <c r="B1757" s="40" t="s">
        <v>15315</v>
      </c>
      <c r="C1757" s="33" t="s">
        <v>37</v>
      </c>
      <c r="D1757" s="66">
        <v>2487.9</v>
      </c>
      <c r="E1757" s="61"/>
      <c r="F1757" s="62"/>
    </row>
    <row r="1758" spans="1:6" x14ac:dyDescent="0.25">
      <c r="A1758" s="22">
        <v>2301000130</v>
      </c>
      <c r="B1758" s="35" t="s">
        <v>15304</v>
      </c>
      <c r="C1758" s="32" t="s">
        <v>44</v>
      </c>
      <c r="D1758" s="39">
        <v>22.19</v>
      </c>
    </row>
    <row r="1759" spans="1:6" ht="27.6" x14ac:dyDescent="0.25">
      <c r="A1759" s="22">
        <v>2301000132</v>
      </c>
      <c r="B1759" s="35" t="s">
        <v>15305</v>
      </c>
      <c r="C1759" s="32" t="s">
        <v>44</v>
      </c>
      <c r="D1759" s="39">
        <v>21.74</v>
      </c>
    </row>
    <row r="1760" spans="1:6" x14ac:dyDescent="0.25">
      <c r="A1760" s="22">
        <v>2301000134</v>
      </c>
      <c r="B1760" s="35" t="s">
        <v>15306</v>
      </c>
      <c r="C1760" s="32" t="s">
        <v>44</v>
      </c>
      <c r="D1760" s="39">
        <v>12.71</v>
      </c>
    </row>
    <row r="1761" spans="1:4" x14ac:dyDescent="0.25">
      <c r="A1761" s="22">
        <v>2301000136</v>
      </c>
      <c r="B1761" s="35" t="s">
        <v>15307</v>
      </c>
      <c r="C1761" s="32" t="s">
        <v>44</v>
      </c>
      <c r="D1761" s="39">
        <v>25.34</v>
      </c>
    </row>
    <row r="1762" spans="1:4" ht="27.6" x14ac:dyDescent="0.25">
      <c r="A1762" s="22">
        <v>2301000138</v>
      </c>
      <c r="B1762" s="35" t="s">
        <v>15308</v>
      </c>
      <c r="C1762" s="32" t="s">
        <v>44</v>
      </c>
      <c r="D1762" s="39">
        <v>125.79</v>
      </c>
    </row>
    <row r="1763" spans="1:4" ht="27.6" x14ac:dyDescent="0.25">
      <c r="A1763" s="22">
        <v>2301000140</v>
      </c>
      <c r="B1763" s="35" t="s">
        <v>15309</v>
      </c>
      <c r="C1763" s="32" t="s">
        <v>44</v>
      </c>
      <c r="D1763" s="39">
        <v>132.66999999999999</v>
      </c>
    </row>
    <row r="1764" spans="1:4" ht="27.6" x14ac:dyDescent="0.25">
      <c r="A1764" s="22">
        <v>2301000142</v>
      </c>
      <c r="B1764" s="35" t="s">
        <v>15310</v>
      </c>
      <c r="C1764" s="32" t="s">
        <v>44</v>
      </c>
      <c r="D1764" s="39">
        <v>157.78</v>
      </c>
    </row>
    <row r="1765" spans="1:4" x14ac:dyDescent="0.25">
      <c r="A1765" s="22">
        <v>2301000143</v>
      </c>
      <c r="B1765" s="35" t="s">
        <v>15311</v>
      </c>
      <c r="C1765" s="32" t="s">
        <v>44</v>
      </c>
      <c r="D1765" s="39">
        <v>132.66999999999999</v>
      </c>
    </row>
    <row r="1766" spans="1:4" x14ac:dyDescent="0.25">
      <c r="A1766" s="22">
        <v>2301000144</v>
      </c>
      <c r="B1766" s="35" t="s">
        <v>15312</v>
      </c>
      <c r="C1766" s="32" t="s">
        <v>44</v>
      </c>
      <c r="D1766" s="39">
        <v>32.04</v>
      </c>
    </row>
    <row r="1767" spans="1:4" x14ac:dyDescent="0.25">
      <c r="A1767" s="22">
        <v>2301000146</v>
      </c>
      <c r="B1767" s="35" t="s">
        <v>15313</v>
      </c>
      <c r="C1767" s="32" t="s">
        <v>44</v>
      </c>
      <c r="D1767" s="39">
        <v>32.92</v>
      </c>
    </row>
    <row r="1768" spans="1:4" ht="27.6" x14ac:dyDescent="0.25">
      <c r="A1768" s="22">
        <v>2301000148</v>
      </c>
      <c r="B1768" s="35" t="s">
        <v>15314</v>
      </c>
      <c r="C1768" s="32" t="s">
        <v>44</v>
      </c>
      <c r="D1768" s="39">
        <v>25.8</v>
      </c>
    </row>
    <row r="1769" spans="1:4" x14ac:dyDescent="0.25">
      <c r="A1769" s="42">
        <v>2301000500</v>
      </c>
      <c r="B1769" s="40" t="s">
        <v>15315</v>
      </c>
      <c r="C1769" s="33" t="s">
        <v>37</v>
      </c>
      <c r="D1769" s="41">
        <v>2467.3200000000002</v>
      </c>
    </row>
  </sheetData>
  <mergeCells count="1">
    <mergeCell ref="A1:C1"/>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677"/>
  <sheetViews>
    <sheetView workbookViewId="0">
      <selection activeCell="B28" sqref="B28"/>
    </sheetView>
  </sheetViews>
  <sheetFormatPr defaultRowHeight="13.8" x14ac:dyDescent="0.25"/>
  <cols>
    <col min="2" max="2" width="93.69921875" customWidth="1"/>
  </cols>
  <sheetData>
    <row r="1" spans="1:4" ht="39.6" x14ac:dyDescent="0.25">
      <c r="A1" s="74" t="s">
        <v>4</v>
      </c>
      <c r="B1" s="75" t="s">
        <v>6</v>
      </c>
      <c r="C1" s="76" t="s">
        <v>210</v>
      </c>
      <c r="D1" s="77" t="s">
        <v>19596</v>
      </c>
    </row>
    <row r="2" spans="1:4" x14ac:dyDescent="0.25">
      <c r="A2" s="78" t="s">
        <v>15321</v>
      </c>
      <c r="B2" s="79" t="s">
        <v>15322</v>
      </c>
      <c r="C2" s="78" t="s">
        <v>112</v>
      </c>
      <c r="D2" s="80">
        <v>7.3076999999999996</v>
      </c>
    </row>
    <row r="3" spans="1:4" x14ac:dyDescent="0.25">
      <c r="A3" s="78" t="s">
        <v>15323</v>
      </c>
      <c r="B3" s="79" t="s">
        <v>15324</v>
      </c>
      <c r="C3" s="78" t="s">
        <v>112</v>
      </c>
      <c r="D3" s="80">
        <v>7.1071999999999997</v>
      </c>
    </row>
    <row r="4" spans="1:4" x14ac:dyDescent="0.25">
      <c r="A4" s="78" t="s">
        <v>15325</v>
      </c>
      <c r="B4" s="79" t="s">
        <v>15326</v>
      </c>
      <c r="C4" s="78" t="s">
        <v>19</v>
      </c>
      <c r="D4" s="80">
        <v>123.9455</v>
      </c>
    </row>
    <row r="5" spans="1:4" x14ac:dyDescent="0.25">
      <c r="A5" s="78" t="s">
        <v>15327</v>
      </c>
      <c r="B5" s="79" t="s">
        <v>15328</v>
      </c>
      <c r="C5" s="78" t="s">
        <v>112</v>
      </c>
      <c r="D5" s="80">
        <v>27.4939</v>
      </c>
    </row>
    <row r="6" spans="1:4" x14ac:dyDescent="0.25">
      <c r="A6" s="78" t="s">
        <v>15329</v>
      </c>
      <c r="B6" s="79" t="s">
        <v>15330</v>
      </c>
      <c r="C6" s="78" t="s">
        <v>112</v>
      </c>
      <c r="D6" s="80">
        <v>16.972000000000001</v>
      </c>
    </row>
    <row r="7" spans="1:4" x14ac:dyDescent="0.25">
      <c r="A7" s="78" t="s">
        <v>15331</v>
      </c>
      <c r="B7" s="79" t="s">
        <v>15332</v>
      </c>
      <c r="C7" s="78" t="s">
        <v>15333</v>
      </c>
      <c r="D7" s="80">
        <v>3.9601000000000002</v>
      </c>
    </row>
    <row r="8" spans="1:4" x14ac:dyDescent="0.25">
      <c r="A8" s="78" t="s">
        <v>15334</v>
      </c>
      <c r="B8" s="79" t="s">
        <v>15335</v>
      </c>
      <c r="C8" s="78" t="s">
        <v>112</v>
      </c>
      <c r="D8" s="80">
        <v>8.9514999999999993</v>
      </c>
    </row>
    <row r="9" spans="1:4" x14ac:dyDescent="0.25">
      <c r="A9" s="78" t="s">
        <v>15336</v>
      </c>
      <c r="B9" s="79" t="s">
        <v>15337</v>
      </c>
      <c r="C9" s="78" t="s">
        <v>112</v>
      </c>
      <c r="D9" s="80">
        <v>14.925599999999999</v>
      </c>
    </row>
    <row r="10" spans="1:4" x14ac:dyDescent="0.25">
      <c r="A10" s="78" t="s">
        <v>15338</v>
      </c>
      <c r="B10" s="79" t="s">
        <v>15339</v>
      </c>
      <c r="C10" s="78" t="s">
        <v>112</v>
      </c>
      <c r="D10" s="80">
        <v>9.7908000000000008</v>
      </c>
    </row>
    <row r="11" spans="1:4" x14ac:dyDescent="0.25">
      <c r="A11" s="78" t="s">
        <v>15340</v>
      </c>
      <c r="B11" s="79" t="s">
        <v>15341</v>
      </c>
      <c r="C11" s="78" t="s">
        <v>112</v>
      </c>
      <c r="D11" s="80">
        <v>1.8920999999999999</v>
      </c>
    </row>
    <row r="12" spans="1:4" x14ac:dyDescent="0.25">
      <c r="A12" s="78" t="s">
        <v>15342</v>
      </c>
      <c r="B12" s="79" t="s">
        <v>15343</v>
      </c>
      <c r="C12" s="78" t="s">
        <v>112</v>
      </c>
      <c r="D12" s="80">
        <v>7.1071999999999997</v>
      </c>
    </row>
    <row r="13" spans="1:4" x14ac:dyDescent="0.25">
      <c r="A13" s="78" t="s">
        <v>15344</v>
      </c>
      <c r="B13" s="79" t="s">
        <v>15345</v>
      </c>
      <c r="C13" s="78" t="s">
        <v>112</v>
      </c>
      <c r="D13" s="80">
        <v>8.2954000000000008</v>
      </c>
    </row>
    <row r="14" spans="1:4" x14ac:dyDescent="0.25">
      <c r="A14" s="78" t="s">
        <v>15346</v>
      </c>
      <c r="B14" s="79" t="s">
        <v>15347</v>
      </c>
      <c r="C14" s="78" t="s">
        <v>15348</v>
      </c>
      <c r="D14" s="80">
        <v>22.424700000000001</v>
      </c>
    </row>
    <row r="15" spans="1:4" x14ac:dyDescent="0.25">
      <c r="A15" s="78" t="s">
        <v>15349</v>
      </c>
      <c r="B15" s="79" t="s">
        <v>15350</v>
      </c>
      <c r="C15" s="78" t="s">
        <v>15348</v>
      </c>
      <c r="D15" s="80">
        <v>39.914000000000001</v>
      </c>
    </row>
    <row r="16" spans="1:4" x14ac:dyDescent="0.25">
      <c r="A16" s="78" t="s">
        <v>15351</v>
      </c>
      <c r="B16" s="79" t="s">
        <v>15352</v>
      </c>
      <c r="C16" s="78" t="s">
        <v>15348</v>
      </c>
      <c r="D16" s="80">
        <v>2.6204000000000001</v>
      </c>
    </row>
    <row r="17" spans="1:4" x14ac:dyDescent="0.25">
      <c r="A17" s="78" t="s">
        <v>15353</v>
      </c>
      <c r="B17" s="79" t="s">
        <v>15354</v>
      </c>
      <c r="C17" s="78" t="s">
        <v>15348</v>
      </c>
      <c r="D17" s="80">
        <v>24.201899999999998</v>
      </c>
    </row>
    <row r="18" spans="1:4" x14ac:dyDescent="0.25">
      <c r="A18" s="78" t="s">
        <v>15355</v>
      </c>
      <c r="B18" s="79" t="s">
        <v>15356</v>
      </c>
      <c r="C18" s="78" t="s">
        <v>15348</v>
      </c>
      <c r="D18" s="80">
        <v>150.6344</v>
      </c>
    </row>
    <row r="19" spans="1:4" x14ac:dyDescent="0.25">
      <c r="A19" s="78" t="s">
        <v>15357</v>
      </c>
      <c r="B19" s="79" t="s">
        <v>15358</v>
      </c>
      <c r="C19" s="78" t="s">
        <v>112</v>
      </c>
      <c r="D19" s="80">
        <v>8.0635999999999992</v>
      </c>
    </row>
    <row r="20" spans="1:4" x14ac:dyDescent="0.25">
      <c r="A20" s="78" t="s">
        <v>15359</v>
      </c>
      <c r="B20" s="79" t="s">
        <v>15360</v>
      </c>
      <c r="C20" s="78" t="s">
        <v>15333</v>
      </c>
      <c r="D20" s="80">
        <v>22.626899999999999</v>
      </c>
    </row>
    <row r="21" spans="1:4" x14ac:dyDescent="0.25">
      <c r="A21" s="78" t="s">
        <v>15361</v>
      </c>
      <c r="B21" s="79" t="s">
        <v>15362</v>
      </c>
      <c r="C21" s="78" t="s">
        <v>112</v>
      </c>
      <c r="D21" s="80">
        <v>51.299199999999999</v>
      </c>
    </row>
    <row r="22" spans="1:4" x14ac:dyDescent="0.25">
      <c r="A22" s="78" t="s">
        <v>15363</v>
      </c>
      <c r="B22" s="79" t="s">
        <v>15364</v>
      </c>
      <c r="C22" s="78" t="s">
        <v>15333</v>
      </c>
      <c r="D22" s="80">
        <v>8.5803999999999991</v>
      </c>
    </row>
    <row r="23" spans="1:4" x14ac:dyDescent="0.25">
      <c r="A23" s="78" t="s">
        <v>15365</v>
      </c>
      <c r="B23" s="79" t="s">
        <v>15366</v>
      </c>
      <c r="C23" s="78" t="s">
        <v>19</v>
      </c>
      <c r="D23" s="80">
        <v>113.43810000000001</v>
      </c>
    </row>
    <row r="24" spans="1:4" x14ac:dyDescent="0.25">
      <c r="A24" s="78" t="s">
        <v>15367</v>
      </c>
      <c r="B24" s="79" t="s">
        <v>15368</v>
      </c>
      <c r="C24" s="78" t="s">
        <v>112</v>
      </c>
      <c r="D24" s="80">
        <v>2.0190000000000001</v>
      </c>
    </row>
    <row r="25" spans="1:4" x14ac:dyDescent="0.25">
      <c r="A25" s="78" t="s">
        <v>15369</v>
      </c>
      <c r="B25" s="79" t="s">
        <v>15370</v>
      </c>
      <c r="C25" s="78" t="s">
        <v>112</v>
      </c>
      <c r="D25" s="80">
        <v>6.8064999999999998</v>
      </c>
    </row>
    <row r="26" spans="1:4" x14ac:dyDescent="0.25">
      <c r="A26" s="78" t="s">
        <v>15371</v>
      </c>
      <c r="B26" s="79" t="s">
        <v>15372</v>
      </c>
      <c r="C26" s="78" t="s">
        <v>112</v>
      </c>
      <c r="D26" s="80">
        <v>46.755099999999999</v>
      </c>
    </row>
    <row r="27" spans="1:4" x14ac:dyDescent="0.25">
      <c r="A27" s="78" t="s">
        <v>15373</v>
      </c>
      <c r="B27" s="79" t="s">
        <v>15374</v>
      </c>
      <c r="C27" s="78" t="s">
        <v>15333</v>
      </c>
      <c r="D27" s="80">
        <v>14.633900000000001</v>
      </c>
    </row>
    <row r="28" spans="1:4" x14ac:dyDescent="0.25">
      <c r="A28" s="78" t="s">
        <v>15375</v>
      </c>
      <c r="B28" s="79" t="s">
        <v>15376</v>
      </c>
      <c r="C28" s="78" t="s">
        <v>15333</v>
      </c>
      <c r="D28" s="80">
        <v>5.5266000000000002</v>
      </c>
    </row>
    <row r="29" spans="1:4" x14ac:dyDescent="0.25">
      <c r="A29" s="78" t="s">
        <v>15377</v>
      </c>
      <c r="B29" s="79" t="s">
        <v>15378</v>
      </c>
      <c r="C29" s="78" t="s">
        <v>15348</v>
      </c>
      <c r="D29" s="80">
        <v>92783.246299999999</v>
      </c>
    </row>
    <row r="30" spans="1:4" x14ac:dyDescent="0.25">
      <c r="A30" s="78" t="s">
        <v>15379</v>
      </c>
      <c r="B30" s="79" t="s">
        <v>15380</v>
      </c>
      <c r="C30" s="78" t="s">
        <v>15348</v>
      </c>
      <c r="D30" s="80">
        <v>35380.240400000002</v>
      </c>
    </row>
    <row r="31" spans="1:4" x14ac:dyDescent="0.25">
      <c r="A31" s="78" t="s">
        <v>15381</v>
      </c>
      <c r="B31" s="79" t="s">
        <v>15382</v>
      </c>
      <c r="C31" s="78" t="s">
        <v>15333</v>
      </c>
      <c r="D31" s="80">
        <v>5.7125000000000004</v>
      </c>
    </row>
    <row r="32" spans="1:4" x14ac:dyDescent="0.25">
      <c r="A32" s="78" t="s">
        <v>15383</v>
      </c>
      <c r="B32" s="79" t="s">
        <v>15384</v>
      </c>
      <c r="C32" s="78" t="s">
        <v>112</v>
      </c>
      <c r="D32" s="80">
        <v>8.8711000000000002</v>
      </c>
    </row>
    <row r="33" spans="1:4" x14ac:dyDescent="0.25">
      <c r="A33" s="78" t="s">
        <v>15385</v>
      </c>
      <c r="B33" s="79" t="s">
        <v>15386</v>
      </c>
      <c r="C33" s="78" t="s">
        <v>15348</v>
      </c>
      <c r="D33" s="80">
        <v>461.84140000000002</v>
      </c>
    </row>
    <row r="34" spans="1:4" x14ac:dyDescent="0.25">
      <c r="A34" s="78" t="s">
        <v>15387</v>
      </c>
      <c r="B34" s="79" t="s">
        <v>15388</v>
      </c>
      <c r="C34" s="78" t="s">
        <v>15348</v>
      </c>
      <c r="D34" s="80">
        <v>317.7294</v>
      </c>
    </row>
    <row r="35" spans="1:4" x14ac:dyDescent="0.25">
      <c r="A35" s="78" t="s">
        <v>15389</v>
      </c>
      <c r="B35" s="79" t="s">
        <v>15390</v>
      </c>
      <c r="C35" s="78" t="s">
        <v>15348</v>
      </c>
      <c r="D35" s="80">
        <v>93.399500000000003</v>
      </c>
    </row>
    <row r="36" spans="1:4" x14ac:dyDescent="0.25">
      <c r="A36" s="78" t="s">
        <v>15391</v>
      </c>
      <c r="B36" s="79" t="s">
        <v>15392</v>
      </c>
      <c r="C36" s="78" t="s">
        <v>15348</v>
      </c>
      <c r="D36" s="80">
        <v>155.07239999999999</v>
      </c>
    </row>
    <row r="37" spans="1:4" x14ac:dyDescent="0.25">
      <c r="A37" s="78" t="s">
        <v>15393</v>
      </c>
      <c r="B37" s="79" t="s">
        <v>15394</v>
      </c>
      <c r="C37" s="78" t="s">
        <v>15348</v>
      </c>
      <c r="D37" s="80">
        <v>170.65559999999999</v>
      </c>
    </row>
    <row r="38" spans="1:4" x14ac:dyDescent="0.25">
      <c r="A38" s="78" t="s">
        <v>15395</v>
      </c>
      <c r="B38" s="79" t="s">
        <v>15396</v>
      </c>
      <c r="C38" s="78" t="s">
        <v>112</v>
      </c>
      <c r="D38" s="80">
        <v>93.322999999999993</v>
      </c>
    </row>
    <row r="39" spans="1:4" x14ac:dyDescent="0.25">
      <c r="A39" s="78" t="s">
        <v>15397</v>
      </c>
      <c r="B39" s="79" t="s">
        <v>15398</v>
      </c>
      <c r="C39" s="78" t="s">
        <v>15348</v>
      </c>
      <c r="D39" s="80">
        <v>167.52070000000001</v>
      </c>
    </row>
    <row r="40" spans="1:4" x14ac:dyDescent="0.25">
      <c r="A40" s="78" t="s">
        <v>15399</v>
      </c>
      <c r="B40" s="79" t="s">
        <v>15400</v>
      </c>
      <c r="C40" s="78" t="s">
        <v>58</v>
      </c>
      <c r="D40" s="80">
        <v>0.11219999999999999</v>
      </c>
    </row>
    <row r="41" spans="1:4" x14ac:dyDescent="0.25">
      <c r="A41" s="78" t="s">
        <v>15401</v>
      </c>
      <c r="B41" s="79" t="s">
        <v>15402</v>
      </c>
      <c r="C41" s="78" t="s">
        <v>58</v>
      </c>
      <c r="D41" s="80">
        <v>1.7408999999999999</v>
      </c>
    </row>
    <row r="42" spans="1:4" x14ac:dyDescent="0.25">
      <c r="A42" s="78" t="s">
        <v>15403</v>
      </c>
      <c r="B42" s="79" t="s">
        <v>15404</v>
      </c>
      <c r="C42" s="78" t="s">
        <v>58</v>
      </c>
      <c r="D42" s="80">
        <v>7.2700000000000001E-2</v>
      </c>
    </row>
    <row r="43" spans="1:4" x14ac:dyDescent="0.25">
      <c r="A43" s="78" t="s">
        <v>15405</v>
      </c>
      <c r="B43" s="79" t="s">
        <v>15406</v>
      </c>
      <c r="C43" s="78" t="s">
        <v>15348</v>
      </c>
      <c r="D43" s="80">
        <v>1288.7799</v>
      </c>
    </row>
    <row r="44" spans="1:4" x14ac:dyDescent="0.25">
      <c r="A44" s="78" t="s">
        <v>15407</v>
      </c>
      <c r="B44" s="79" t="s">
        <v>15408</v>
      </c>
      <c r="C44" s="78" t="s">
        <v>15348</v>
      </c>
      <c r="D44" s="80">
        <v>7466.2842000000001</v>
      </c>
    </row>
    <row r="45" spans="1:4" x14ac:dyDescent="0.25">
      <c r="A45" s="78" t="s">
        <v>15409</v>
      </c>
      <c r="B45" s="79" t="s">
        <v>15410</v>
      </c>
      <c r="C45" s="78" t="s">
        <v>15348</v>
      </c>
      <c r="D45" s="80">
        <v>129398.4927</v>
      </c>
    </row>
    <row r="46" spans="1:4" x14ac:dyDescent="0.25">
      <c r="A46" s="78" t="s">
        <v>15411</v>
      </c>
      <c r="B46" s="79" t="s">
        <v>15412</v>
      </c>
      <c r="C46" s="78" t="s">
        <v>15348</v>
      </c>
      <c r="D46" s="80">
        <v>134413.4927</v>
      </c>
    </row>
    <row r="47" spans="1:4" x14ac:dyDescent="0.25">
      <c r="A47" s="78" t="s">
        <v>15413</v>
      </c>
      <c r="B47" s="79" t="s">
        <v>15414</v>
      </c>
      <c r="C47" s="78" t="s">
        <v>15348</v>
      </c>
      <c r="D47" s="80">
        <v>52631.840400000001</v>
      </c>
    </row>
    <row r="48" spans="1:4" x14ac:dyDescent="0.25">
      <c r="A48" s="78" t="s">
        <v>15415</v>
      </c>
      <c r="B48" s="79" t="s">
        <v>15416</v>
      </c>
      <c r="C48" s="78" t="s">
        <v>15348</v>
      </c>
      <c r="D48" s="80">
        <v>54167.746200000001</v>
      </c>
    </row>
    <row r="49" spans="1:4" x14ac:dyDescent="0.25">
      <c r="A49" s="78" t="s">
        <v>15417</v>
      </c>
      <c r="B49" s="79" t="s">
        <v>15418</v>
      </c>
      <c r="C49" s="78" t="s">
        <v>15348</v>
      </c>
      <c r="D49" s="80">
        <v>68625.3698</v>
      </c>
    </row>
    <row r="50" spans="1:4" x14ac:dyDescent="0.25">
      <c r="A50" s="78" t="s">
        <v>15419</v>
      </c>
      <c r="B50" s="79" t="s">
        <v>15420</v>
      </c>
      <c r="C50" s="78" t="s">
        <v>15348</v>
      </c>
      <c r="D50" s="80">
        <v>115001.2055</v>
      </c>
    </row>
    <row r="51" spans="1:4" x14ac:dyDescent="0.25">
      <c r="A51" s="78" t="s">
        <v>15421</v>
      </c>
      <c r="B51" s="79" t="s">
        <v>15422</v>
      </c>
      <c r="C51" s="78" t="s">
        <v>58</v>
      </c>
      <c r="D51" s="80">
        <v>143.63509999999999</v>
      </c>
    </row>
    <row r="52" spans="1:4" x14ac:dyDescent="0.25">
      <c r="A52" s="78" t="s">
        <v>15423</v>
      </c>
      <c r="B52" s="79" t="s">
        <v>15424</v>
      </c>
      <c r="C52" s="78" t="s">
        <v>58</v>
      </c>
      <c r="D52" s="80">
        <v>16.600000000000001</v>
      </c>
    </row>
    <row r="53" spans="1:4" x14ac:dyDescent="0.25">
      <c r="A53" s="78" t="s">
        <v>15425</v>
      </c>
      <c r="B53" s="79" t="s">
        <v>15426</v>
      </c>
      <c r="C53" s="78" t="s">
        <v>58</v>
      </c>
      <c r="D53" s="80">
        <v>0.80379999999999996</v>
      </c>
    </row>
    <row r="54" spans="1:4" x14ac:dyDescent="0.25">
      <c r="A54" s="78" t="s">
        <v>15427</v>
      </c>
      <c r="B54" s="79" t="s">
        <v>15428</v>
      </c>
      <c r="C54" s="78" t="s">
        <v>15348</v>
      </c>
      <c r="D54" s="80">
        <v>41789.400300000001</v>
      </c>
    </row>
    <row r="55" spans="1:4" x14ac:dyDescent="0.25">
      <c r="A55" s="78" t="s">
        <v>15429</v>
      </c>
      <c r="B55" s="79" t="s">
        <v>15430</v>
      </c>
      <c r="C55" s="78" t="s">
        <v>112</v>
      </c>
      <c r="D55" s="80">
        <v>16.819500000000001</v>
      </c>
    </row>
    <row r="56" spans="1:4" x14ac:dyDescent="0.25">
      <c r="A56" s="78" t="s">
        <v>15431</v>
      </c>
      <c r="B56" s="79" t="s">
        <v>15432</v>
      </c>
      <c r="C56" s="78" t="s">
        <v>15348</v>
      </c>
      <c r="D56" s="80">
        <v>15.0456</v>
      </c>
    </row>
    <row r="57" spans="1:4" x14ac:dyDescent="0.25">
      <c r="A57" s="78" t="s">
        <v>15433</v>
      </c>
      <c r="B57" s="79" t="s">
        <v>15434</v>
      </c>
      <c r="C57" s="78" t="s">
        <v>15348</v>
      </c>
      <c r="D57" s="80">
        <v>19.450800000000001</v>
      </c>
    </row>
    <row r="58" spans="1:4" x14ac:dyDescent="0.25">
      <c r="A58" s="78" t="s">
        <v>15435</v>
      </c>
      <c r="B58" s="79" t="s">
        <v>15436</v>
      </c>
      <c r="C58" s="78" t="s">
        <v>112</v>
      </c>
      <c r="D58" s="80">
        <v>11.6005</v>
      </c>
    </row>
    <row r="59" spans="1:4" x14ac:dyDescent="0.25">
      <c r="A59" s="78" t="s">
        <v>15437</v>
      </c>
      <c r="B59" s="79" t="s">
        <v>15438</v>
      </c>
      <c r="C59" s="78" t="s">
        <v>15348</v>
      </c>
      <c r="D59" s="80">
        <v>19.077400000000001</v>
      </c>
    </row>
    <row r="60" spans="1:4" x14ac:dyDescent="0.25">
      <c r="A60" s="78" t="s">
        <v>15439</v>
      </c>
      <c r="B60" s="79" t="s">
        <v>15440</v>
      </c>
      <c r="C60" s="78" t="s">
        <v>19</v>
      </c>
      <c r="D60" s="80">
        <v>118.1147</v>
      </c>
    </row>
    <row r="61" spans="1:4" x14ac:dyDescent="0.25">
      <c r="A61" s="78" t="s">
        <v>15441</v>
      </c>
      <c r="B61" s="79" t="s">
        <v>15442</v>
      </c>
      <c r="C61" s="78" t="s">
        <v>19</v>
      </c>
      <c r="D61" s="80">
        <v>106.12730000000001</v>
      </c>
    </row>
    <row r="62" spans="1:4" x14ac:dyDescent="0.25">
      <c r="A62" s="78" t="s">
        <v>15443</v>
      </c>
      <c r="B62" s="79" t="s">
        <v>15444</v>
      </c>
      <c r="C62" s="78" t="s">
        <v>19</v>
      </c>
      <c r="D62" s="80">
        <v>127.00709999999999</v>
      </c>
    </row>
    <row r="63" spans="1:4" x14ac:dyDescent="0.25">
      <c r="A63" s="78" t="s">
        <v>15445</v>
      </c>
      <c r="B63" s="79" t="s">
        <v>15446</v>
      </c>
      <c r="C63" s="78" t="s">
        <v>112</v>
      </c>
      <c r="D63" s="80">
        <v>1.9174</v>
      </c>
    </row>
    <row r="64" spans="1:4" x14ac:dyDescent="0.25">
      <c r="A64" s="78" t="s">
        <v>15447</v>
      </c>
      <c r="B64" s="79" t="s">
        <v>15448</v>
      </c>
      <c r="C64" s="78" t="s">
        <v>112</v>
      </c>
      <c r="D64" s="80">
        <v>1.9901</v>
      </c>
    </row>
    <row r="65" spans="1:4" x14ac:dyDescent="0.25">
      <c r="A65" s="78" t="s">
        <v>15449</v>
      </c>
      <c r="B65" s="79" t="s">
        <v>15450</v>
      </c>
      <c r="C65" s="78" t="s">
        <v>15348</v>
      </c>
      <c r="D65" s="80">
        <v>361.96480000000003</v>
      </c>
    </row>
    <row r="66" spans="1:4" x14ac:dyDescent="0.25">
      <c r="A66" s="78" t="s">
        <v>15451</v>
      </c>
      <c r="B66" s="79" t="s">
        <v>15452</v>
      </c>
      <c r="C66" s="78" t="s">
        <v>15348</v>
      </c>
      <c r="D66" s="80">
        <v>478.63819999999998</v>
      </c>
    </row>
    <row r="67" spans="1:4" x14ac:dyDescent="0.25">
      <c r="A67" s="78" t="s">
        <v>15453</v>
      </c>
      <c r="B67" s="79" t="s">
        <v>15454</v>
      </c>
      <c r="C67" s="78" t="s">
        <v>15348</v>
      </c>
      <c r="D67" s="80">
        <v>539.21439999999996</v>
      </c>
    </row>
    <row r="68" spans="1:4" x14ac:dyDescent="0.25">
      <c r="A68" s="78" t="s">
        <v>15455</v>
      </c>
      <c r="B68" s="79" t="s">
        <v>15456</v>
      </c>
      <c r="C68" s="78" t="s">
        <v>15348</v>
      </c>
      <c r="D68" s="80">
        <v>702.56399999999996</v>
      </c>
    </row>
    <row r="69" spans="1:4" x14ac:dyDescent="0.25">
      <c r="A69" s="78" t="s">
        <v>15457</v>
      </c>
      <c r="B69" s="79" t="s">
        <v>15458</v>
      </c>
      <c r="C69" s="78" t="s">
        <v>15348</v>
      </c>
      <c r="D69" s="80">
        <v>734.9298</v>
      </c>
    </row>
    <row r="70" spans="1:4" x14ac:dyDescent="0.25">
      <c r="A70" s="78" t="s">
        <v>15459</v>
      </c>
      <c r="B70" s="79" t="s">
        <v>15460</v>
      </c>
      <c r="C70" s="78" t="s">
        <v>15348</v>
      </c>
      <c r="D70" s="80">
        <v>796.55550000000005</v>
      </c>
    </row>
    <row r="71" spans="1:4" x14ac:dyDescent="0.25">
      <c r="A71" s="78" t="s">
        <v>15461</v>
      </c>
      <c r="B71" s="79" t="s">
        <v>15462</v>
      </c>
      <c r="C71" s="78" t="s">
        <v>15348</v>
      </c>
      <c r="D71" s="80">
        <v>928.21929999999998</v>
      </c>
    </row>
    <row r="72" spans="1:4" x14ac:dyDescent="0.25">
      <c r="A72" s="78" t="s">
        <v>15463</v>
      </c>
      <c r="B72" s="79" t="s">
        <v>15464</v>
      </c>
      <c r="C72" s="78" t="s">
        <v>15348</v>
      </c>
      <c r="D72" s="80">
        <v>1429.1683</v>
      </c>
    </row>
    <row r="73" spans="1:4" x14ac:dyDescent="0.25">
      <c r="A73" s="78" t="s">
        <v>15465</v>
      </c>
      <c r="B73" s="79" t="s">
        <v>15466</v>
      </c>
      <c r="C73" s="78" t="s">
        <v>15348</v>
      </c>
      <c r="D73" s="80">
        <v>1783.9360999999999</v>
      </c>
    </row>
    <row r="74" spans="1:4" x14ac:dyDescent="0.25">
      <c r="A74" s="78" t="s">
        <v>15467</v>
      </c>
      <c r="B74" s="79" t="s">
        <v>15468</v>
      </c>
      <c r="C74" s="78" t="s">
        <v>58</v>
      </c>
      <c r="D74" s="80">
        <v>20.1343</v>
      </c>
    </row>
    <row r="75" spans="1:4" x14ac:dyDescent="0.25">
      <c r="A75" s="78" t="s">
        <v>15469</v>
      </c>
      <c r="B75" s="79" t="s">
        <v>15470</v>
      </c>
      <c r="C75" s="78" t="s">
        <v>15471</v>
      </c>
      <c r="D75" s="80">
        <v>581.79700000000003</v>
      </c>
    </row>
    <row r="76" spans="1:4" x14ac:dyDescent="0.25">
      <c r="A76" s="78" t="s">
        <v>15472</v>
      </c>
      <c r="B76" s="79" t="s">
        <v>15473</v>
      </c>
      <c r="C76" s="78" t="s">
        <v>15348</v>
      </c>
      <c r="D76" s="80">
        <v>2333.4924999999998</v>
      </c>
    </row>
    <row r="77" spans="1:4" x14ac:dyDescent="0.25">
      <c r="A77" s="78" t="s">
        <v>15474</v>
      </c>
      <c r="B77" s="79" t="s">
        <v>15475</v>
      </c>
      <c r="C77" s="78" t="s">
        <v>15348</v>
      </c>
      <c r="D77" s="80">
        <v>2828.4351000000001</v>
      </c>
    </row>
    <row r="78" spans="1:4" x14ac:dyDescent="0.25">
      <c r="A78" s="78" t="s">
        <v>15476</v>
      </c>
      <c r="B78" s="79" t="s">
        <v>15477</v>
      </c>
      <c r="C78" s="78" t="s">
        <v>15348</v>
      </c>
      <c r="D78" s="80">
        <v>2877.7626</v>
      </c>
    </row>
    <row r="79" spans="1:4" x14ac:dyDescent="0.25">
      <c r="A79" s="78" t="s">
        <v>15478</v>
      </c>
      <c r="B79" s="79" t="s">
        <v>15479</v>
      </c>
      <c r="C79" s="78" t="s">
        <v>112</v>
      </c>
      <c r="D79" s="80">
        <v>7.4908000000000001</v>
      </c>
    </row>
    <row r="80" spans="1:4" x14ac:dyDescent="0.25">
      <c r="A80" s="78" t="s">
        <v>15480</v>
      </c>
      <c r="B80" s="79" t="s">
        <v>15481</v>
      </c>
      <c r="C80" s="78" t="s">
        <v>15482</v>
      </c>
      <c r="D80" s="80" t="s">
        <v>15483</v>
      </c>
    </row>
    <row r="81" spans="1:4" x14ac:dyDescent="0.25">
      <c r="A81" s="78" t="s">
        <v>15484</v>
      </c>
      <c r="B81" s="79" t="s">
        <v>15485</v>
      </c>
      <c r="C81" s="78" t="s">
        <v>15348</v>
      </c>
      <c r="D81" s="80">
        <v>522.18589999999995</v>
      </c>
    </row>
    <row r="82" spans="1:4" x14ac:dyDescent="0.25">
      <c r="A82" s="78" t="s">
        <v>15486</v>
      </c>
      <c r="B82" s="79" t="s">
        <v>15487</v>
      </c>
      <c r="C82" s="78" t="s">
        <v>15348</v>
      </c>
      <c r="D82" s="80">
        <v>603.22439999999995</v>
      </c>
    </row>
    <row r="83" spans="1:4" x14ac:dyDescent="0.25">
      <c r="A83" s="78" t="s">
        <v>15488</v>
      </c>
      <c r="B83" s="79" t="s">
        <v>15489</v>
      </c>
      <c r="C83" s="78" t="s">
        <v>20</v>
      </c>
      <c r="D83" s="80">
        <v>44.161700000000003</v>
      </c>
    </row>
    <row r="84" spans="1:4" x14ac:dyDescent="0.25">
      <c r="A84" s="78" t="s">
        <v>15490</v>
      </c>
      <c r="B84" s="79" t="s">
        <v>15491</v>
      </c>
      <c r="C84" s="78" t="s">
        <v>15348</v>
      </c>
      <c r="D84" s="80">
        <v>660.24990000000003</v>
      </c>
    </row>
    <row r="85" spans="1:4" x14ac:dyDescent="0.25">
      <c r="A85" s="78" t="s">
        <v>15492</v>
      </c>
      <c r="B85" s="79" t="s">
        <v>15493</v>
      </c>
      <c r="C85" s="78" t="s">
        <v>58</v>
      </c>
      <c r="D85" s="80">
        <v>5.18</v>
      </c>
    </row>
    <row r="86" spans="1:4" x14ac:dyDescent="0.25">
      <c r="A86" s="78" t="s">
        <v>15494</v>
      </c>
      <c r="B86" s="79" t="s">
        <v>15495</v>
      </c>
      <c r="C86" s="78" t="s">
        <v>15348</v>
      </c>
      <c r="D86" s="80">
        <v>1095.7810999999999</v>
      </c>
    </row>
    <row r="87" spans="1:4" x14ac:dyDescent="0.25">
      <c r="A87" s="78" t="s">
        <v>15496</v>
      </c>
      <c r="B87" s="79" t="s">
        <v>15497</v>
      </c>
      <c r="C87" s="78" t="s">
        <v>15348</v>
      </c>
      <c r="D87" s="80">
        <v>968.4452</v>
      </c>
    </row>
    <row r="88" spans="1:4" x14ac:dyDescent="0.25">
      <c r="A88" s="78" t="s">
        <v>15498</v>
      </c>
      <c r="B88" s="79" t="s">
        <v>15499</v>
      </c>
      <c r="C88" s="78" t="s">
        <v>15348</v>
      </c>
      <c r="D88" s="80">
        <v>5880.0762000000004</v>
      </c>
    </row>
    <row r="89" spans="1:4" x14ac:dyDescent="0.25">
      <c r="A89" s="78" t="s">
        <v>15500</v>
      </c>
      <c r="B89" s="79" t="s">
        <v>15501</v>
      </c>
      <c r="C89" s="78" t="s">
        <v>15348</v>
      </c>
      <c r="D89" s="80">
        <v>1247.8459</v>
      </c>
    </row>
    <row r="90" spans="1:4" x14ac:dyDescent="0.25">
      <c r="A90" s="78" t="s">
        <v>15502</v>
      </c>
      <c r="B90" s="79" t="s">
        <v>15503</v>
      </c>
      <c r="C90" s="78" t="s">
        <v>15348</v>
      </c>
      <c r="D90" s="80">
        <v>26162.719700000001</v>
      </c>
    </row>
    <row r="91" spans="1:4" x14ac:dyDescent="0.25">
      <c r="A91" s="78" t="s">
        <v>15504</v>
      </c>
      <c r="B91" s="79" t="s">
        <v>15505</v>
      </c>
      <c r="C91" s="78" t="s">
        <v>20</v>
      </c>
      <c r="D91" s="80">
        <v>6.5</v>
      </c>
    </row>
    <row r="92" spans="1:4" x14ac:dyDescent="0.25">
      <c r="A92" s="78" t="s">
        <v>15506</v>
      </c>
      <c r="B92" s="79" t="s">
        <v>15507</v>
      </c>
      <c r="C92" s="78" t="s">
        <v>15348</v>
      </c>
      <c r="D92" s="80">
        <v>16715.934099999999</v>
      </c>
    </row>
    <row r="93" spans="1:4" x14ac:dyDescent="0.25">
      <c r="A93" s="78" t="s">
        <v>15508</v>
      </c>
      <c r="B93" s="79" t="s">
        <v>15509</v>
      </c>
      <c r="C93" s="78" t="s">
        <v>15348</v>
      </c>
      <c r="D93" s="80">
        <v>23065.024600000001</v>
      </c>
    </row>
    <row r="94" spans="1:4" x14ac:dyDescent="0.25">
      <c r="A94" s="78" t="s">
        <v>15510</v>
      </c>
      <c r="B94" s="79" t="s">
        <v>15511</v>
      </c>
      <c r="C94" s="78" t="s">
        <v>15348</v>
      </c>
      <c r="D94" s="80">
        <v>25840.828300000001</v>
      </c>
    </row>
    <row r="95" spans="1:4" x14ac:dyDescent="0.25">
      <c r="A95" s="78" t="s">
        <v>15512</v>
      </c>
      <c r="B95" s="79" t="s">
        <v>15513</v>
      </c>
      <c r="C95" s="78" t="s">
        <v>15348</v>
      </c>
      <c r="D95" s="80">
        <v>29291.6829</v>
      </c>
    </row>
    <row r="96" spans="1:4" x14ac:dyDescent="0.25">
      <c r="A96" s="78" t="s">
        <v>15514</v>
      </c>
      <c r="B96" s="79" t="s">
        <v>15515</v>
      </c>
      <c r="C96" s="78" t="s">
        <v>58</v>
      </c>
      <c r="D96" s="80">
        <v>324.53579999999999</v>
      </c>
    </row>
    <row r="97" spans="1:4" x14ac:dyDescent="0.25">
      <c r="A97" s="78" t="s">
        <v>15516</v>
      </c>
      <c r="B97" s="79" t="s">
        <v>15517</v>
      </c>
      <c r="C97" s="78" t="s">
        <v>58</v>
      </c>
      <c r="D97" s="80">
        <v>2093.9643999999998</v>
      </c>
    </row>
    <row r="98" spans="1:4" x14ac:dyDescent="0.25">
      <c r="A98" s="78" t="s">
        <v>15518</v>
      </c>
      <c r="B98" s="79" t="s">
        <v>15519</v>
      </c>
      <c r="C98" s="78" t="s">
        <v>58</v>
      </c>
      <c r="D98" s="80">
        <v>2628.9765000000002</v>
      </c>
    </row>
    <row r="99" spans="1:4" x14ac:dyDescent="0.25">
      <c r="A99" s="78" t="s">
        <v>15520</v>
      </c>
      <c r="B99" s="79" t="s">
        <v>15521</v>
      </c>
      <c r="C99" s="78" t="s">
        <v>58</v>
      </c>
      <c r="D99" s="80">
        <v>2942.9261000000001</v>
      </c>
    </row>
    <row r="100" spans="1:4" x14ac:dyDescent="0.25">
      <c r="A100" s="78" t="s">
        <v>15522</v>
      </c>
      <c r="B100" s="79" t="s">
        <v>15523</v>
      </c>
      <c r="C100" s="78" t="s">
        <v>15348</v>
      </c>
      <c r="D100" s="80">
        <v>4773.2865000000002</v>
      </c>
    </row>
    <row r="101" spans="1:4" x14ac:dyDescent="0.25">
      <c r="A101" s="78" t="s">
        <v>15524</v>
      </c>
      <c r="B101" s="79" t="s">
        <v>15525</v>
      </c>
      <c r="C101" s="78" t="s">
        <v>15348</v>
      </c>
      <c r="D101" s="80">
        <v>6532.6363000000001</v>
      </c>
    </row>
    <row r="102" spans="1:4" x14ac:dyDescent="0.25">
      <c r="A102" s="78" t="s">
        <v>15526</v>
      </c>
      <c r="B102" s="79" t="s">
        <v>15527</v>
      </c>
      <c r="C102" s="78" t="s">
        <v>15348</v>
      </c>
      <c r="D102" s="80">
        <v>7536.2260999999999</v>
      </c>
    </row>
    <row r="103" spans="1:4" x14ac:dyDescent="0.25">
      <c r="A103" s="78" t="s">
        <v>15528</v>
      </c>
      <c r="B103" s="79" t="s">
        <v>15529</v>
      </c>
      <c r="C103" s="78" t="s">
        <v>15348</v>
      </c>
      <c r="D103" s="80">
        <v>8080.8509000000004</v>
      </c>
    </row>
    <row r="104" spans="1:4" x14ac:dyDescent="0.25">
      <c r="A104" s="78" t="s">
        <v>15530</v>
      </c>
      <c r="B104" s="79" t="s">
        <v>15531</v>
      </c>
      <c r="C104" s="78" t="s">
        <v>20</v>
      </c>
      <c r="D104" s="80">
        <v>5.9</v>
      </c>
    </row>
    <row r="105" spans="1:4" x14ac:dyDescent="0.25">
      <c r="A105" s="78" t="s">
        <v>15532</v>
      </c>
      <c r="B105" s="79" t="s">
        <v>15533</v>
      </c>
      <c r="C105" s="78" t="s">
        <v>58</v>
      </c>
      <c r="D105" s="80">
        <v>63.657200000000003</v>
      </c>
    </row>
    <row r="106" spans="1:4" x14ac:dyDescent="0.25">
      <c r="A106" s="78" t="s">
        <v>15534</v>
      </c>
      <c r="B106" s="79" t="s">
        <v>15535</v>
      </c>
      <c r="C106" s="78" t="s">
        <v>15348</v>
      </c>
      <c r="D106" s="80">
        <v>1658.8896999999999</v>
      </c>
    </row>
    <row r="107" spans="1:4" x14ac:dyDescent="0.25">
      <c r="A107" s="78" t="s">
        <v>15536</v>
      </c>
      <c r="B107" s="79" t="s">
        <v>15537</v>
      </c>
      <c r="C107" s="78" t="s">
        <v>58</v>
      </c>
      <c r="D107" s="80">
        <v>226.346</v>
      </c>
    </row>
    <row r="108" spans="1:4" x14ac:dyDescent="0.25">
      <c r="A108" s="78" t="s">
        <v>15538</v>
      </c>
      <c r="B108" s="79" t="s">
        <v>15539</v>
      </c>
      <c r="C108" s="78" t="s">
        <v>58</v>
      </c>
      <c r="D108" s="80">
        <v>282.58569999999997</v>
      </c>
    </row>
    <row r="109" spans="1:4" x14ac:dyDescent="0.25">
      <c r="A109" s="78" t="s">
        <v>15540</v>
      </c>
      <c r="B109" s="79" t="s">
        <v>15541</v>
      </c>
      <c r="C109" s="78" t="s">
        <v>58</v>
      </c>
      <c r="D109" s="80">
        <v>372.34210000000002</v>
      </c>
    </row>
    <row r="110" spans="1:4" x14ac:dyDescent="0.25">
      <c r="A110" s="78" t="s">
        <v>15542</v>
      </c>
      <c r="B110" s="79" t="s">
        <v>15543</v>
      </c>
      <c r="C110" s="78" t="s">
        <v>58</v>
      </c>
      <c r="D110" s="80">
        <v>543.2867</v>
      </c>
    </row>
    <row r="111" spans="1:4" x14ac:dyDescent="0.25">
      <c r="A111" s="78" t="s">
        <v>15544</v>
      </c>
      <c r="B111" s="79" t="s">
        <v>15545</v>
      </c>
      <c r="C111" s="78" t="s">
        <v>58</v>
      </c>
      <c r="D111" s="80">
        <v>757.00969999999995</v>
      </c>
    </row>
    <row r="112" spans="1:4" x14ac:dyDescent="0.25">
      <c r="A112" s="78" t="s">
        <v>15546</v>
      </c>
      <c r="B112" s="79" t="s">
        <v>15547</v>
      </c>
      <c r="C112" s="78" t="s">
        <v>58</v>
      </c>
      <c r="D112" s="80">
        <v>800.31219999999996</v>
      </c>
    </row>
    <row r="113" spans="1:4" x14ac:dyDescent="0.25">
      <c r="A113" s="78" t="s">
        <v>15548</v>
      </c>
      <c r="B113" s="79" t="s">
        <v>15549</v>
      </c>
      <c r="C113" s="78" t="s">
        <v>58</v>
      </c>
      <c r="D113" s="80">
        <v>1065.7655</v>
      </c>
    </row>
    <row r="114" spans="1:4" x14ac:dyDescent="0.25">
      <c r="A114" s="78" t="s">
        <v>15550</v>
      </c>
      <c r="B114" s="79" t="s">
        <v>15551</v>
      </c>
      <c r="C114" s="78" t="s">
        <v>15348</v>
      </c>
      <c r="D114" s="80">
        <v>2187.6424000000002</v>
      </c>
    </row>
    <row r="115" spans="1:4" x14ac:dyDescent="0.25">
      <c r="A115" s="78" t="s">
        <v>15552</v>
      </c>
      <c r="B115" s="79" t="s">
        <v>15553</v>
      </c>
      <c r="C115" s="78" t="s">
        <v>58</v>
      </c>
      <c r="D115" s="80">
        <v>1414.9259</v>
      </c>
    </row>
    <row r="116" spans="1:4" x14ac:dyDescent="0.25">
      <c r="A116" s="78" t="s">
        <v>15554</v>
      </c>
      <c r="B116" s="79" t="s">
        <v>15555</v>
      </c>
      <c r="C116" s="78" t="s">
        <v>112</v>
      </c>
      <c r="D116" s="80">
        <v>3.3315999999999999</v>
      </c>
    </row>
    <row r="117" spans="1:4" x14ac:dyDescent="0.25">
      <c r="A117" s="78" t="s">
        <v>15556</v>
      </c>
      <c r="B117" s="79" t="s">
        <v>15557</v>
      </c>
      <c r="C117" s="78" t="s">
        <v>58</v>
      </c>
      <c r="D117" s="80">
        <v>1451.9042999999999</v>
      </c>
    </row>
    <row r="118" spans="1:4" x14ac:dyDescent="0.25">
      <c r="A118" s="78" t="s">
        <v>15558</v>
      </c>
      <c r="B118" s="79" t="s">
        <v>15559</v>
      </c>
      <c r="C118" s="78" t="s">
        <v>58</v>
      </c>
      <c r="D118" s="80">
        <v>1927.4905000000001</v>
      </c>
    </row>
    <row r="119" spans="1:4" x14ac:dyDescent="0.25">
      <c r="A119" s="78" t="s">
        <v>15560</v>
      </c>
      <c r="B119" s="79" t="s">
        <v>15561</v>
      </c>
      <c r="C119" s="78" t="s">
        <v>58</v>
      </c>
      <c r="D119" s="80">
        <v>2150.8874999999998</v>
      </c>
    </row>
    <row r="120" spans="1:4" x14ac:dyDescent="0.25">
      <c r="A120" s="78" t="s">
        <v>15562</v>
      </c>
      <c r="B120" s="79" t="s">
        <v>15563</v>
      </c>
      <c r="C120" s="78" t="s">
        <v>15348</v>
      </c>
      <c r="D120" s="80">
        <v>2775.261</v>
      </c>
    </row>
    <row r="121" spans="1:4" x14ac:dyDescent="0.25">
      <c r="A121" s="78" t="s">
        <v>15564</v>
      </c>
      <c r="B121" s="79" t="s">
        <v>15565</v>
      </c>
      <c r="C121" s="78" t="s">
        <v>15348</v>
      </c>
      <c r="D121" s="80">
        <v>3670.7554</v>
      </c>
    </row>
    <row r="122" spans="1:4" x14ac:dyDescent="0.25">
      <c r="A122" s="78" t="s">
        <v>15566</v>
      </c>
      <c r="B122" s="79" t="s">
        <v>15567</v>
      </c>
      <c r="C122" s="78" t="s">
        <v>15348</v>
      </c>
      <c r="D122" s="80">
        <v>80.8</v>
      </c>
    </row>
    <row r="123" spans="1:4" x14ac:dyDescent="0.25">
      <c r="A123" s="78" t="s">
        <v>15568</v>
      </c>
      <c r="B123" s="79" t="s">
        <v>15569</v>
      </c>
      <c r="C123" s="78" t="s">
        <v>15348</v>
      </c>
      <c r="D123" s="80">
        <v>157.91730000000001</v>
      </c>
    </row>
    <row r="124" spans="1:4" x14ac:dyDescent="0.25">
      <c r="A124" s="78" t="s">
        <v>15570</v>
      </c>
      <c r="B124" s="79" t="s">
        <v>15571</v>
      </c>
      <c r="C124" s="78" t="s">
        <v>15348</v>
      </c>
      <c r="D124" s="80">
        <v>217.32669999999999</v>
      </c>
    </row>
    <row r="125" spans="1:4" x14ac:dyDescent="0.25">
      <c r="A125" s="78" t="s">
        <v>15572</v>
      </c>
      <c r="B125" s="79" t="s">
        <v>15573</v>
      </c>
      <c r="C125" s="78" t="s">
        <v>15348</v>
      </c>
      <c r="D125" s="80">
        <v>288.9744</v>
      </c>
    </row>
    <row r="126" spans="1:4" x14ac:dyDescent="0.25">
      <c r="A126" s="78" t="s">
        <v>15574</v>
      </c>
      <c r="B126" s="79" t="s">
        <v>15575</v>
      </c>
      <c r="C126" s="78" t="s">
        <v>15348</v>
      </c>
      <c r="D126" s="80">
        <v>5.47</v>
      </c>
    </row>
    <row r="127" spans="1:4" x14ac:dyDescent="0.25">
      <c r="A127" s="78" t="s">
        <v>15576</v>
      </c>
      <c r="B127" s="79" t="s">
        <v>15577</v>
      </c>
      <c r="C127" s="78" t="s">
        <v>15348</v>
      </c>
      <c r="D127" s="80">
        <v>450.15559999999999</v>
      </c>
    </row>
    <row r="128" spans="1:4" x14ac:dyDescent="0.25">
      <c r="A128" s="78" t="s">
        <v>15578</v>
      </c>
      <c r="B128" s="79" t="s">
        <v>15579</v>
      </c>
      <c r="C128" s="78" t="s">
        <v>15348</v>
      </c>
      <c r="D128" s="80">
        <v>583.63840000000005</v>
      </c>
    </row>
    <row r="129" spans="1:4" x14ac:dyDescent="0.25">
      <c r="A129" s="78" t="s">
        <v>15580</v>
      </c>
      <c r="B129" s="79" t="s">
        <v>15581</v>
      </c>
      <c r="C129" s="78" t="s">
        <v>58</v>
      </c>
      <c r="D129" s="80">
        <v>58.415999999999997</v>
      </c>
    </row>
    <row r="130" spans="1:4" x14ac:dyDescent="0.25">
      <c r="A130" s="78" t="s">
        <v>15582</v>
      </c>
      <c r="B130" s="79" t="s">
        <v>15583</v>
      </c>
      <c r="C130" s="78" t="s">
        <v>58</v>
      </c>
      <c r="D130" s="80">
        <v>6.9480000000000004</v>
      </c>
    </row>
    <row r="131" spans="1:4" x14ac:dyDescent="0.25">
      <c r="A131" s="78" t="s">
        <v>15584</v>
      </c>
      <c r="B131" s="79" t="s">
        <v>15585</v>
      </c>
      <c r="C131" s="78" t="s">
        <v>15348</v>
      </c>
      <c r="D131" s="80">
        <v>3.1040999999999999</v>
      </c>
    </row>
    <row r="132" spans="1:4" x14ac:dyDescent="0.25">
      <c r="A132" s="78" t="s">
        <v>15586</v>
      </c>
      <c r="B132" s="79" t="s">
        <v>15587</v>
      </c>
      <c r="C132" s="78" t="s">
        <v>58</v>
      </c>
      <c r="D132" s="80">
        <v>11.182499999999999</v>
      </c>
    </row>
    <row r="133" spans="1:4" x14ac:dyDescent="0.25">
      <c r="A133" s="78" t="s">
        <v>15588</v>
      </c>
      <c r="B133" s="79" t="s">
        <v>15589</v>
      </c>
      <c r="C133" s="78" t="s">
        <v>58</v>
      </c>
      <c r="D133" s="80">
        <v>28.107299999999999</v>
      </c>
    </row>
    <row r="134" spans="1:4" x14ac:dyDescent="0.25">
      <c r="A134" s="78" t="s">
        <v>15590</v>
      </c>
      <c r="B134" s="79" t="s">
        <v>15591</v>
      </c>
      <c r="C134" s="78" t="s">
        <v>20</v>
      </c>
      <c r="D134" s="80">
        <v>13.784599999999999</v>
      </c>
    </row>
    <row r="135" spans="1:4" x14ac:dyDescent="0.25">
      <c r="A135" s="78" t="s">
        <v>15592</v>
      </c>
      <c r="B135" s="79" t="s">
        <v>15593</v>
      </c>
      <c r="C135" s="78" t="s">
        <v>15348</v>
      </c>
      <c r="D135" s="80">
        <v>0.20050000000000001</v>
      </c>
    </row>
    <row r="136" spans="1:4" x14ac:dyDescent="0.25">
      <c r="A136" s="78" t="s">
        <v>15594</v>
      </c>
      <c r="B136" s="79" t="s">
        <v>15595</v>
      </c>
      <c r="C136" s="78" t="s">
        <v>15348</v>
      </c>
      <c r="D136" s="80">
        <v>75.155000000000001</v>
      </c>
    </row>
    <row r="137" spans="1:4" x14ac:dyDescent="0.25">
      <c r="A137" s="78" t="s">
        <v>15596</v>
      </c>
      <c r="B137" s="79" t="s">
        <v>15597</v>
      </c>
      <c r="C137" s="78" t="s">
        <v>15348</v>
      </c>
      <c r="D137" s="80">
        <v>89.613500000000002</v>
      </c>
    </row>
    <row r="138" spans="1:4" x14ac:dyDescent="0.25">
      <c r="A138" s="78" t="s">
        <v>15598</v>
      </c>
      <c r="B138" s="79" t="s">
        <v>15599</v>
      </c>
      <c r="C138" s="78" t="s">
        <v>15348</v>
      </c>
      <c r="D138" s="80">
        <v>200.92939999999999</v>
      </c>
    </row>
    <row r="139" spans="1:4" x14ac:dyDescent="0.25">
      <c r="A139" s="78" t="s">
        <v>15600</v>
      </c>
      <c r="B139" s="79" t="s">
        <v>15601</v>
      </c>
      <c r="C139" s="78" t="s">
        <v>15348</v>
      </c>
      <c r="D139" s="80">
        <v>275.30529999999999</v>
      </c>
    </row>
    <row r="140" spans="1:4" x14ac:dyDescent="0.25">
      <c r="A140" s="78" t="s">
        <v>15602</v>
      </c>
      <c r="B140" s="79" t="s">
        <v>15603</v>
      </c>
      <c r="C140" s="78" t="s">
        <v>15348</v>
      </c>
      <c r="D140" s="80">
        <v>345.24099999999999</v>
      </c>
    </row>
    <row r="141" spans="1:4" x14ac:dyDescent="0.25">
      <c r="A141" s="78" t="s">
        <v>15604</v>
      </c>
      <c r="B141" s="79" t="s">
        <v>15605</v>
      </c>
      <c r="C141" s="78" t="s">
        <v>19</v>
      </c>
      <c r="D141" s="80">
        <v>120.6122</v>
      </c>
    </row>
    <row r="142" spans="1:4" x14ac:dyDescent="0.25">
      <c r="A142" s="78" t="s">
        <v>15606</v>
      </c>
      <c r="B142" s="79" t="s">
        <v>15607</v>
      </c>
      <c r="C142" s="78" t="s">
        <v>19</v>
      </c>
      <c r="D142" s="80">
        <v>120.1955</v>
      </c>
    </row>
    <row r="143" spans="1:4" x14ac:dyDescent="0.25">
      <c r="A143" s="78" t="s">
        <v>15608</v>
      </c>
      <c r="B143" s="79" t="s">
        <v>15609</v>
      </c>
      <c r="C143" s="78" t="s">
        <v>19</v>
      </c>
      <c r="D143" s="80">
        <v>117.6875</v>
      </c>
    </row>
    <row r="144" spans="1:4" x14ac:dyDescent="0.25">
      <c r="A144" s="78" t="s">
        <v>15610</v>
      </c>
      <c r="B144" s="79" t="s">
        <v>15611</v>
      </c>
      <c r="C144" s="78" t="s">
        <v>19</v>
      </c>
      <c r="D144" s="80">
        <v>15.667</v>
      </c>
    </row>
    <row r="145" spans="1:4" x14ac:dyDescent="0.25">
      <c r="A145" s="78" t="s">
        <v>15612</v>
      </c>
      <c r="B145" s="79" t="s">
        <v>15613</v>
      </c>
      <c r="C145" s="78" t="s">
        <v>15348</v>
      </c>
      <c r="D145" s="80">
        <v>0.37680000000000002</v>
      </c>
    </row>
    <row r="146" spans="1:4" x14ac:dyDescent="0.25">
      <c r="A146" s="78" t="s">
        <v>15614</v>
      </c>
      <c r="B146" s="79" t="s">
        <v>15615</v>
      </c>
      <c r="C146" s="78" t="s">
        <v>15348</v>
      </c>
      <c r="D146" s="80">
        <v>329.11810000000003</v>
      </c>
    </row>
    <row r="147" spans="1:4" x14ac:dyDescent="0.25">
      <c r="A147" s="78" t="s">
        <v>15616</v>
      </c>
      <c r="B147" s="79" t="s">
        <v>15617</v>
      </c>
      <c r="C147" s="78" t="s">
        <v>15348</v>
      </c>
      <c r="D147" s="80">
        <v>868.48659999999995</v>
      </c>
    </row>
    <row r="148" spans="1:4" x14ac:dyDescent="0.25">
      <c r="A148" s="78" t="s">
        <v>15618</v>
      </c>
      <c r="B148" s="79" t="s">
        <v>15619</v>
      </c>
      <c r="C148" s="78" t="s">
        <v>15348</v>
      </c>
      <c r="D148" s="80">
        <v>756.96079999999995</v>
      </c>
    </row>
    <row r="149" spans="1:4" x14ac:dyDescent="0.25">
      <c r="A149" s="78" t="s">
        <v>15620</v>
      </c>
      <c r="B149" s="79" t="s">
        <v>15621</v>
      </c>
      <c r="C149" s="78" t="s">
        <v>15622</v>
      </c>
      <c r="D149" s="80">
        <v>1859.46</v>
      </c>
    </row>
    <row r="150" spans="1:4" x14ac:dyDescent="0.25">
      <c r="A150" s="78" t="s">
        <v>15623</v>
      </c>
      <c r="B150" s="79" t="s">
        <v>15624</v>
      </c>
      <c r="C150" s="78" t="s">
        <v>112</v>
      </c>
      <c r="D150" s="80">
        <v>3.2159</v>
      </c>
    </row>
    <row r="151" spans="1:4" x14ac:dyDescent="0.25">
      <c r="A151" s="78" t="s">
        <v>15625</v>
      </c>
      <c r="B151" s="79" t="s">
        <v>15626</v>
      </c>
      <c r="C151" s="78" t="s">
        <v>112</v>
      </c>
      <c r="D151" s="80">
        <v>2.6665999999999999</v>
      </c>
    </row>
    <row r="152" spans="1:4" x14ac:dyDescent="0.25">
      <c r="A152" s="78" t="s">
        <v>15627</v>
      </c>
      <c r="B152" s="79" t="s">
        <v>15628</v>
      </c>
      <c r="C152" s="78" t="s">
        <v>112</v>
      </c>
      <c r="D152" s="80">
        <v>0.14030000000000001</v>
      </c>
    </row>
    <row r="153" spans="1:4" x14ac:dyDescent="0.25">
      <c r="A153" s="78" t="s">
        <v>15629</v>
      </c>
      <c r="B153" s="79" t="s">
        <v>15630</v>
      </c>
      <c r="C153" s="78" t="s">
        <v>112</v>
      </c>
      <c r="D153" s="80">
        <v>29.785</v>
      </c>
    </row>
    <row r="154" spans="1:4" x14ac:dyDescent="0.25">
      <c r="A154" s="78" t="s">
        <v>15631</v>
      </c>
      <c r="B154" s="79" t="s">
        <v>15632</v>
      </c>
      <c r="C154" s="78" t="s">
        <v>15348</v>
      </c>
      <c r="D154" s="80">
        <v>65.2363</v>
      </c>
    </row>
    <row r="155" spans="1:4" x14ac:dyDescent="0.25">
      <c r="A155" s="78" t="s">
        <v>15633</v>
      </c>
      <c r="B155" s="79" t="s">
        <v>15634</v>
      </c>
      <c r="C155" s="78" t="s">
        <v>112</v>
      </c>
      <c r="D155" s="80">
        <v>0.2437</v>
      </c>
    </row>
    <row r="156" spans="1:4" x14ac:dyDescent="0.25">
      <c r="A156" s="78" t="s">
        <v>15635</v>
      </c>
      <c r="B156" s="79" t="s">
        <v>15636</v>
      </c>
      <c r="C156" s="78" t="s">
        <v>20</v>
      </c>
      <c r="D156" s="80">
        <v>164.41929999999999</v>
      </c>
    </row>
    <row r="157" spans="1:4" x14ac:dyDescent="0.25">
      <c r="A157" s="78" t="s">
        <v>15637</v>
      </c>
      <c r="B157" s="79" t="s">
        <v>15638</v>
      </c>
      <c r="C157" s="78" t="s">
        <v>15348</v>
      </c>
      <c r="D157" s="80">
        <v>509.77859999999998</v>
      </c>
    </row>
    <row r="158" spans="1:4" x14ac:dyDescent="0.25">
      <c r="A158" s="78" t="s">
        <v>15639</v>
      </c>
      <c r="B158" s="79" t="s">
        <v>15640</v>
      </c>
      <c r="C158" s="78" t="s">
        <v>15348</v>
      </c>
      <c r="D158" s="80">
        <v>781.16729999999995</v>
      </c>
    </row>
    <row r="159" spans="1:4" ht="26.4" x14ac:dyDescent="0.25">
      <c r="A159" s="78" t="s">
        <v>15641</v>
      </c>
      <c r="B159" s="79" t="s">
        <v>15642</v>
      </c>
      <c r="C159" s="78" t="s">
        <v>15348</v>
      </c>
      <c r="D159" s="80">
        <v>644.21069999999997</v>
      </c>
    </row>
    <row r="160" spans="1:4" ht="26.4" x14ac:dyDescent="0.25">
      <c r="A160" s="78" t="s">
        <v>15643</v>
      </c>
      <c r="B160" s="79" t="s">
        <v>15644</v>
      </c>
      <c r="C160" s="78" t="s">
        <v>15348</v>
      </c>
      <c r="D160" s="80">
        <v>898.07299999999998</v>
      </c>
    </row>
    <row r="161" spans="1:4" x14ac:dyDescent="0.25">
      <c r="A161" s="78" t="s">
        <v>15645</v>
      </c>
      <c r="B161" s="79" t="s">
        <v>15646</v>
      </c>
      <c r="C161" s="78" t="s">
        <v>19</v>
      </c>
      <c r="D161" s="80">
        <v>469.83210000000003</v>
      </c>
    </row>
    <row r="162" spans="1:4" x14ac:dyDescent="0.25">
      <c r="A162" s="78" t="s">
        <v>15647</v>
      </c>
      <c r="B162" s="79" t="s">
        <v>15648</v>
      </c>
      <c r="C162" s="78" t="s">
        <v>20</v>
      </c>
      <c r="D162" s="80">
        <v>175.38579999999999</v>
      </c>
    </row>
    <row r="163" spans="1:4" x14ac:dyDescent="0.25">
      <c r="A163" s="78" t="s">
        <v>15649</v>
      </c>
      <c r="B163" s="79" t="s">
        <v>15650</v>
      </c>
      <c r="C163" s="78" t="s">
        <v>20</v>
      </c>
      <c r="D163" s="80">
        <v>201.90819999999999</v>
      </c>
    </row>
    <row r="164" spans="1:4" x14ac:dyDescent="0.25">
      <c r="A164" s="78" t="s">
        <v>15651</v>
      </c>
      <c r="B164" s="79" t="s">
        <v>15652</v>
      </c>
      <c r="C164" s="78" t="s">
        <v>15653</v>
      </c>
      <c r="D164" s="80">
        <v>1.1312</v>
      </c>
    </row>
    <row r="165" spans="1:4" x14ac:dyDescent="0.25">
      <c r="A165" s="78" t="s">
        <v>15654</v>
      </c>
      <c r="B165" s="79" t="s">
        <v>15655</v>
      </c>
      <c r="C165" s="78" t="s">
        <v>58</v>
      </c>
      <c r="D165" s="80">
        <v>13.6349</v>
      </c>
    </row>
    <row r="166" spans="1:4" x14ac:dyDescent="0.25">
      <c r="A166" s="78" t="s">
        <v>15656</v>
      </c>
      <c r="B166" s="79" t="s">
        <v>15657</v>
      </c>
      <c r="C166" s="78" t="s">
        <v>19</v>
      </c>
      <c r="D166" s="80">
        <v>47.899099999999997</v>
      </c>
    </row>
    <row r="167" spans="1:4" x14ac:dyDescent="0.25">
      <c r="A167" s="78" t="s">
        <v>15658</v>
      </c>
      <c r="B167" s="79" t="s">
        <v>15659</v>
      </c>
      <c r="C167" s="78" t="s">
        <v>15333</v>
      </c>
      <c r="D167" s="80">
        <v>250.80950000000001</v>
      </c>
    </row>
    <row r="168" spans="1:4" x14ac:dyDescent="0.25">
      <c r="A168" s="78" t="s">
        <v>15660</v>
      </c>
      <c r="B168" s="79" t="s">
        <v>15661</v>
      </c>
      <c r="C168" s="78" t="s">
        <v>15333</v>
      </c>
      <c r="D168" s="80">
        <v>33.208100000000002</v>
      </c>
    </row>
    <row r="169" spans="1:4" x14ac:dyDescent="0.25">
      <c r="A169" s="78" t="s">
        <v>15662</v>
      </c>
      <c r="B169" s="79" t="s">
        <v>15663</v>
      </c>
      <c r="C169" s="78" t="s">
        <v>58</v>
      </c>
      <c r="D169" s="80">
        <v>4.8179999999999996</v>
      </c>
    </row>
    <row r="170" spans="1:4" x14ac:dyDescent="0.25">
      <c r="A170" s="78" t="s">
        <v>15664</v>
      </c>
      <c r="B170" s="79" t="s">
        <v>15665</v>
      </c>
      <c r="C170" s="78" t="s">
        <v>15348</v>
      </c>
      <c r="D170" s="80">
        <v>28870.9447</v>
      </c>
    </row>
    <row r="171" spans="1:4" x14ac:dyDescent="0.25">
      <c r="A171" s="78" t="s">
        <v>15666</v>
      </c>
      <c r="B171" s="79" t="s">
        <v>15667</v>
      </c>
      <c r="C171" s="78" t="s">
        <v>15348</v>
      </c>
      <c r="D171" s="80">
        <v>19714.035800000001</v>
      </c>
    </row>
    <row r="172" spans="1:4" x14ac:dyDescent="0.25">
      <c r="A172" s="78" t="s">
        <v>15668</v>
      </c>
      <c r="B172" s="79" t="s">
        <v>15669</v>
      </c>
      <c r="C172" s="78" t="s">
        <v>58</v>
      </c>
      <c r="D172" s="80">
        <v>167.79849999999999</v>
      </c>
    </row>
    <row r="173" spans="1:4" x14ac:dyDescent="0.25">
      <c r="A173" s="78" t="s">
        <v>15670</v>
      </c>
      <c r="B173" s="79" t="s">
        <v>15671</v>
      </c>
      <c r="C173" s="78" t="s">
        <v>15348</v>
      </c>
      <c r="D173" s="80">
        <v>3754.0951</v>
      </c>
    </row>
    <row r="174" spans="1:4" x14ac:dyDescent="0.25">
      <c r="A174" s="78" t="s">
        <v>15672</v>
      </c>
      <c r="B174" s="79" t="s">
        <v>15673</v>
      </c>
      <c r="C174" s="78" t="s">
        <v>15348</v>
      </c>
      <c r="D174" s="80">
        <v>2822.3063000000002</v>
      </c>
    </row>
    <row r="175" spans="1:4" x14ac:dyDescent="0.25">
      <c r="A175" s="78" t="s">
        <v>15674</v>
      </c>
      <c r="B175" s="79" t="s">
        <v>15675</v>
      </c>
      <c r="C175" s="78" t="s">
        <v>58</v>
      </c>
      <c r="D175" s="80">
        <v>36.976300000000002</v>
      </c>
    </row>
    <row r="176" spans="1:4" x14ac:dyDescent="0.25">
      <c r="A176" s="78" t="s">
        <v>15676</v>
      </c>
      <c r="B176" s="79" t="s">
        <v>15677</v>
      </c>
      <c r="C176" s="78" t="s">
        <v>58</v>
      </c>
      <c r="D176" s="80">
        <v>12.45</v>
      </c>
    </row>
    <row r="177" spans="1:4" x14ac:dyDescent="0.25">
      <c r="A177" s="78" t="s">
        <v>15678</v>
      </c>
      <c r="B177" s="79" t="s">
        <v>15679</v>
      </c>
      <c r="C177" s="78" t="s">
        <v>58</v>
      </c>
      <c r="D177" s="80">
        <v>6.5247999999999999</v>
      </c>
    </row>
    <row r="178" spans="1:4" x14ac:dyDescent="0.25">
      <c r="A178" s="78" t="s">
        <v>15680</v>
      </c>
      <c r="B178" s="79" t="s">
        <v>15681</v>
      </c>
      <c r="C178" s="78" t="s">
        <v>58</v>
      </c>
      <c r="D178" s="80">
        <v>11.1388</v>
      </c>
    </row>
    <row r="179" spans="1:4" x14ac:dyDescent="0.25">
      <c r="A179" s="78" t="s">
        <v>15682</v>
      </c>
      <c r="B179" s="79" t="s">
        <v>15683</v>
      </c>
      <c r="C179" s="78" t="s">
        <v>58</v>
      </c>
      <c r="D179" s="80">
        <v>5.3318000000000003</v>
      </c>
    </row>
    <row r="180" spans="1:4" x14ac:dyDescent="0.25">
      <c r="A180" s="78" t="s">
        <v>15684</v>
      </c>
      <c r="B180" s="79" t="s">
        <v>15685</v>
      </c>
      <c r="C180" s="78" t="s">
        <v>58</v>
      </c>
      <c r="D180" s="80">
        <v>4.1919000000000004</v>
      </c>
    </row>
    <row r="181" spans="1:4" x14ac:dyDescent="0.25">
      <c r="A181" s="78" t="s">
        <v>15686</v>
      </c>
      <c r="B181" s="79" t="s">
        <v>15687</v>
      </c>
      <c r="C181" s="78" t="s">
        <v>15348</v>
      </c>
      <c r="D181" s="80">
        <v>79362.266000000003</v>
      </c>
    </row>
    <row r="182" spans="1:4" x14ac:dyDescent="0.25">
      <c r="A182" s="78" t="s">
        <v>15688</v>
      </c>
      <c r="B182" s="79" t="s">
        <v>15689</v>
      </c>
      <c r="C182" s="78" t="s">
        <v>15348</v>
      </c>
      <c r="D182" s="80">
        <v>64345.385199999997</v>
      </c>
    </row>
    <row r="183" spans="1:4" x14ac:dyDescent="0.25">
      <c r="A183" s="78" t="s">
        <v>15690</v>
      </c>
      <c r="B183" s="79" t="s">
        <v>15691</v>
      </c>
      <c r="C183" s="78" t="s">
        <v>15348</v>
      </c>
      <c r="D183" s="80">
        <v>130463.50410000001</v>
      </c>
    </row>
    <row r="184" spans="1:4" x14ac:dyDescent="0.25">
      <c r="A184" s="78" t="s">
        <v>15692</v>
      </c>
      <c r="B184" s="79" t="s">
        <v>15693</v>
      </c>
      <c r="C184" s="78" t="s">
        <v>15348</v>
      </c>
      <c r="D184" s="80">
        <v>131012.5371</v>
      </c>
    </row>
    <row r="185" spans="1:4" x14ac:dyDescent="0.25">
      <c r="A185" s="78" t="s">
        <v>15694</v>
      </c>
      <c r="B185" s="79" t="s">
        <v>15695</v>
      </c>
      <c r="C185" s="78" t="s">
        <v>15348</v>
      </c>
      <c r="D185" s="80">
        <v>72554.940199999997</v>
      </c>
    </row>
    <row r="186" spans="1:4" x14ac:dyDescent="0.25">
      <c r="A186" s="78" t="s">
        <v>15696</v>
      </c>
      <c r="B186" s="79" t="s">
        <v>15697</v>
      </c>
      <c r="C186" s="78" t="s">
        <v>15348</v>
      </c>
      <c r="D186" s="80">
        <v>138203.2225</v>
      </c>
    </row>
    <row r="187" spans="1:4" x14ac:dyDescent="0.25">
      <c r="A187" s="78" t="s">
        <v>15698</v>
      </c>
      <c r="B187" s="79" t="s">
        <v>15699</v>
      </c>
      <c r="C187" s="78" t="s">
        <v>15348</v>
      </c>
      <c r="D187" s="80">
        <v>40231.797599999998</v>
      </c>
    </row>
    <row r="188" spans="1:4" x14ac:dyDescent="0.25">
      <c r="A188" s="78" t="s">
        <v>15700</v>
      </c>
      <c r="B188" s="79" t="s">
        <v>15701</v>
      </c>
      <c r="C188" s="78" t="s">
        <v>58</v>
      </c>
      <c r="D188" s="80">
        <v>3.3685999999999998</v>
      </c>
    </row>
    <row r="189" spans="1:4" x14ac:dyDescent="0.25">
      <c r="A189" s="78" t="s">
        <v>15702</v>
      </c>
      <c r="B189" s="79" t="s">
        <v>15703</v>
      </c>
      <c r="C189" s="78" t="s">
        <v>58</v>
      </c>
      <c r="D189" s="80">
        <v>4.1500000000000004</v>
      </c>
    </row>
    <row r="190" spans="1:4" x14ac:dyDescent="0.25">
      <c r="A190" s="78" t="s">
        <v>15704</v>
      </c>
      <c r="B190" s="79" t="s">
        <v>15705</v>
      </c>
      <c r="C190" s="78" t="s">
        <v>15348</v>
      </c>
      <c r="D190" s="80">
        <v>306.79349999999999</v>
      </c>
    </row>
    <row r="191" spans="1:4" x14ac:dyDescent="0.25">
      <c r="A191" s="78" t="s">
        <v>15706</v>
      </c>
      <c r="B191" s="79" t="s">
        <v>15707</v>
      </c>
      <c r="C191" s="78" t="s">
        <v>15348</v>
      </c>
      <c r="D191" s="80">
        <v>316.06279999999998</v>
      </c>
    </row>
    <row r="192" spans="1:4" x14ac:dyDescent="0.25">
      <c r="A192" s="78" t="s">
        <v>15708</v>
      </c>
      <c r="B192" s="79" t="s">
        <v>15709</v>
      </c>
      <c r="C192" s="78" t="s">
        <v>112</v>
      </c>
      <c r="D192" s="80">
        <v>0.36399999999999999</v>
      </c>
    </row>
    <row r="193" spans="1:4" x14ac:dyDescent="0.25">
      <c r="A193" s="78" t="s">
        <v>15710</v>
      </c>
      <c r="B193" s="79" t="s">
        <v>15711</v>
      </c>
      <c r="C193" s="78" t="s">
        <v>112</v>
      </c>
      <c r="D193" s="80">
        <v>0.55600000000000005</v>
      </c>
    </row>
    <row r="194" spans="1:4" x14ac:dyDescent="0.25">
      <c r="A194" s="78" t="s">
        <v>15712</v>
      </c>
      <c r="B194" s="79" t="s">
        <v>15713</v>
      </c>
      <c r="C194" s="78" t="s">
        <v>15348</v>
      </c>
      <c r="D194" s="80">
        <v>346.89080000000001</v>
      </c>
    </row>
    <row r="195" spans="1:4" x14ac:dyDescent="0.25">
      <c r="A195" s="78" t="s">
        <v>15714</v>
      </c>
      <c r="B195" s="79" t="s">
        <v>15715</v>
      </c>
      <c r="C195" s="78" t="s">
        <v>15348</v>
      </c>
      <c r="D195" s="80">
        <v>1424.4369999999999</v>
      </c>
    </row>
    <row r="196" spans="1:4" x14ac:dyDescent="0.25">
      <c r="A196" s="78" t="s">
        <v>15716</v>
      </c>
      <c r="B196" s="79" t="s">
        <v>15717</v>
      </c>
      <c r="C196" s="78" t="s">
        <v>15348</v>
      </c>
      <c r="D196" s="80">
        <v>288.79039999999998</v>
      </c>
    </row>
    <row r="197" spans="1:4" x14ac:dyDescent="0.25">
      <c r="A197" s="78" t="s">
        <v>15718</v>
      </c>
      <c r="B197" s="79" t="s">
        <v>15719</v>
      </c>
      <c r="C197" s="78" t="s">
        <v>15348</v>
      </c>
      <c r="D197" s="80">
        <v>648.85119999999995</v>
      </c>
    </row>
    <row r="198" spans="1:4" x14ac:dyDescent="0.25">
      <c r="A198" s="78" t="s">
        <v>15720</v>
      </c>
      <c r="B198" s="79" t="s">
        <v>15721</v>
      </c>
      <c r="C198" s="78" t="s">
        <v>15348</v>
      </c>
      <c r="D198" s="80">
        <v>295.17419999999998</v>
      </c>
    </row>
    <row r="199" spans="1:4" x14ac:dyDescent="0.25">
      <c r="A199" s="78" t="s">
        <v>15722</v>
      </c>
      <c r="B199" s="79" t="s">
        <v>15723</v>
      </c>
      <c r="C199" s="78" t="s">
        <v>58</v>
      </c>
      <c r="D199" s="80">
        <v>333.61599999999999</v>
      </c>
    </row>
    <row r="200" spans="1:4" x14ac:dyDescent="0.25">
      <c r="A200" s="78" t="s">
        <v>15724</v>
      </c>
      <c r="B200" s="79" t="s">
        <v>15725</v>
      </c>
      <c r="C200" s="78" t="s">
        <v>58</v>
      </c>
      <c r="D200" s="80">
        <v>124.2058</v>
      </c>
    </row>
    <row r="201" spans="1:4" x14ac:dyDescent="0.25">
      <c r="A201" s="78" t="s">
        <v>15726</v>
      </c>
      <c r="B201" s="79" t="s">
        <v>15727</v>
      </c>
      <c r="C201" s="78" t="s">
        <v>112</v>
      </c>
      <c r="D201" s="80">
        <v>9.4024999999999999</v>
      </c>
    </row>
    <row r="202" spans="1:4" x14ac:dyDescent="0.25">
      <c r="A202" s="78" t="s">
        <v>15728</v>
      </c>
      <c r="B202" s="79" t="s">
        <v>15729</v>
      </c>
      <c r="C202" s="78" t="s">
        <v>112</v>
      </c>
      <c r="D202" s="80">
        <v>8.9712999999999994</v>
      </c>
    </row>
    <row r="203" spans="1:4" x14ac:dyDescent="0.25">
      <c r="A203" s="78" t="s">
        <v>15730</v>
      </c>
      <c r="B203" s="79" t="s">
        <v>15731</v>
      </c>
      <c r="C203" s="78" t="s">
        <v>15348</v>
      </c>
      <c r="D203" s="80">
        <v>112.6741</v>
      </c>
    </row>
    <row r="204" spans="1:4" x14ac:dyDescent="0.25">
      <c r="A204" s="78" t="s">
        <v>15732</v>
      </c>
      <c r="B204" s="79" t="s">
        <v>15733</v>
      </c>
      <c r="C204" s="78" t="s">
        <v>20</v>
      </c>
      <c r="D204" s="80">
        <v>174.9743</v>
      </c>
    </row>
    <row r="205" spans="1:4" x14ac:dyDescent="0.25">
      <c r="A205" s="78" t="s">
        <v>15734</v>
      </c>
      <c r="B205" s="79" t="s">
        <v>15735</v>
      </c>
      <c r="C205" s="78" t="s">
        <v>15348</v>
      </c>
      <c r="D205" s="80">
        <v>8.5366</v>
      </c>
    </row>
    <row r="206" spans="1:4" x14ac:dyDescent="0.25">
      <c r="A206" s="78" t="s">
        <v>15736</v>
      </c>
      <c r="B206" s="79" t="s">
        <v>15737</v>
      </c>
      <c r="C206" s="78" t="s">
        <v>15348</v>
      </c>
      <c r="D206" s="80">
        <v>0.90329999999999999</v>
      </c>
    </row>
    <row r="207" spans="1:4" x14ac:dyDescent="0.25">
      <c r="A207" s="78" t="s">
        <v>15738</v>
      </c>
      <c r="B207" s="79" t="s">
        <v>15739</v>
      </c>
      <c r="C207" s="78" t="s">
        <v>15348</v>
      </c>
      <c r="D207" s="80">
        <v>14.9681</v>
      </c>
    </row>
    <row r="208" spans="1:4" x14ac:dyDescent="0.25">
      <c r="A208" s="78" t="s">
        <v>15740</v>
      </c>
      <c r="B208" s="79" t="s">
        <v>15741</v>
      </c>
      <c r="C208" s="78" t="s">
        <v>15348</v>
      </c>
      <c r="D208" s="80">
        <v>3.3249</v>
      </c>
    </row>
    <row r="209" spans="1:4" x14ac:dyDescent="0.25">
      <c r="A209" s="78" t="s">
        <v>15742</v>
      </c>
      <c r="B209" s="79" t="s">
        <v>15743</v>
      </c>
      <c r="C209" s="78" t="s">
        <v>15348</v>
      </c>
      <c r="D209" s="80">
        <v>11.196099999999999</v>
      </c>
    </row>
    <row r="210" spans="1:4" x14ac:dyDescent="0.25">
      <c r="A210" s="78" t="s">
        <v>15744</v>
      </c>
      <c r="B210" s="79" t="s">
        <v>15745</v>
      </c>
      <c r="C210" s="78" t="s">
        <v>15348</v>
      </c>
      <c r="D210" s="80">
        <v>32.911999999999999</v>
      </c>
    </row>
    <row r="211" spans="1:4" x14ac:dyDescent="0.25">
      <c r="A211" s="78" t="s">
        <v>15746</v>
      </c>
      <c r="B211" s="79" t="s">
        <v>15747</v>
      </c>
      <c r="C211" s="78" t="s">
        <v>112</v>
      </c>
      <c r="D211" s="80">
        <v>12.010199999999999</v>
      </c>
    </row>
    <row r="212" spans="1:4" x14ac:dyDescent="0.25">
      <c r="A212" s="78" t="s">
        <v>15748</v>
      </c>
      <c r="B212" s="79" t="s">
        <v>15749</v>
      </c>
      <c r="C212" s="78" t="s">
        <v>112</v>
      </c>
      <c r="D212" s="80">
        <v>0.70130000000000003</v>
      </c>
    </row>
    <row r="213" spans="1:4" x14ac:dyDescent="0.25">
      <c r="A213" s="78" t="s">
        <v>15750</v>
      </c>
      <c r="B213" s="79" t="s">
        <v>15751</v>
      </c>
      <c r="C213" s="78" t="s">
        <v>112</v>
      </c>
      <c r="D213" s="80">
        <v>10.032999999999999</v>
      </c>
    </row>
    <row r="214" spans="1:4" x14ac:dyDescent="0.25">
      <c r="A214" s="78" t="s">
        <v>15752</v>
      </c>
      <c r="B214" s="79" t="s">
        <v>15753</v>
      </c>
      <c r="C214" s="78" t="s">
        <v>112</v>
      </c>
      <c r="D214" s="80">
        <v>10.032999999999999</v>
      </c>
    </row>
    <row r="215" spans="1:4" x14ac:dyDescent="0.25">
      <c r="A215" s="78" t="s">
        <v>15754</v>
      </c>
      <c r="B215" s="79" t="s">
        <v>15755</v>
      </c>
      <c r="C215" s="78" t="s">
        <v>58</v>
      </c>
      <c r="D215" s="80">
        <v>14.966699999999999</v>
      </c>
    </row>
    <row r="216" spans="1:4" x14ac:dyDescent="0.25">
      <c r="A216" s="78" t="s">
        <v>15756</v>
      </c>
      <c r="B216" s="79" t="s">
        <v>15757</v>
      </c>
      <c r="C216" s="78" t="s">
        <v>58</v>
      </c>
      <c r="D216" s="80">
        <v>260.41989999999998</v>
      </c>
    </row>
    <row r="217" spans="1:4" x14ac:dyDescent="0.25">
      <c r="A217" s="78" t="s">
        <v>15758</v>
      </c>
      <c r="B217" s="79" t="s">
        <v>15759</v>
      </c>
      <c r="C217" s="78" t="s">
        <v>20</v>
      </c>
      <c r="D217" s="80">
        <v>45.123899999999999</v>
      </c>
    </row>
    <row r="218" spans="1:4" x14ac:dyDescent="0.25">
      <c r="A218" s="78" t="s">
        <v>15760</v>
      </c>
      <c r="B218" s="79" t="s">
        <v>15761</v>
      </c>
      <c r="C218" s="78" t="s">
        <v>20</v>
      </c>
      <c r="D218" s="80">
        <v>53.801600000000001</v>
      </c>
    </row>
    <row r="219" spans="1:4" x14ac:dyDescent="0.25">
      <c r="A219" s="78" t="s">
        <v>15762</v>
      </c>
      <c r="B219" s="79" t="s">
        <v>15763</v>
      </c>
      <c r="C219" s="78" t="s">
        <v>15348</v>
      </c>
      <c r="D219" s="80">
        <v>19.879799999999999</v>
      </c>
    </row>
    <row r="220" spans="1:4" x14ac:dyDescent="0.25">
      <c r="A220" s="78" t="s">
        <v>15764</v>
      </c>
      <c r="B220" s="79" t="s">
        <v>15765</v>
      </c>
      <c r="C220" s="78" t="s">
        <v>15348</v>
      </c>
      <c r="D220" s="80">
        <v>28.128399999999999</v>
      </c>
    </row>
    <row r="221" spans="1:4" x14ac:dyDescent="0.25">
      <c r="A221" s="78" t="s">
        <v>15766</v>
      </c>
      <c r="B221" s="79" t="s">
        <v>15767</v>
      </c>
      <c r="C221" s="78" t="s">
        <v>20</v>
      </c>
      <c r="D221" s="80">
        <v>30.430700000000002</v>
      </c>
    </row>
    <row r="222" spans="1:4" x14ac:dyDescent="0.25">
      <c r="A222" s="78" t="s">
        <v>15768</v>
      </c>
      <c r="B222" s="79" t="s">
        <v>15769</v>
      </c>
      <c r="C222" s="78" t="s">
        <v>20</v>
      </c>
      <c r="D222" s="80">
        <v>31.418700000000001</v>
      </c>
    </row>
    <row r="223" spans="1:4" x14ac:dyDescent="0.25">
      <c r="A223" s="78" t="s">
        <v>15770</v>
      </c>
      <c r="B223" s="79" t="s">
        <v>15771</v>
      </c>
      <c r="C223" s="78" t="s">
        <v>20</v>
      </c>
      <c r="D223" s="80">
        <v>36.756100000000004</v>
      </c>
    </row>
    <row r="224" spans="1:4" x14ac:dyDescent="0.25">
      <c r="A224" s="78" t="s">
        <v>15772</v>
      </c>
      <c r="B224" s="79" t="s">
        <v>15773</v>
      </c>
      <c r="C224" s="78" t="s">
        <v>20</v>
      </c>
      <c r="D224" s="80">
        <v>28.125</v>
      </c>
    </row>
    <row r="225" spans="1:4" x14ac:dyDescent="0.25">
      <c r="A225" s="78" t="s">
        <v>15774</v>
      </c>
      <c r="B225" s="79" t="s">
        <v>15775</v>
      </c>
      <c r="C225" s="78" t="s">
        <v>19</v>
      </c>
      <c r="D225" s="80" t="s">
        <v>15483</v>
      </c>
    </row>
    <row r="226" spans="1:4" x14ac:dyDescent="0.25">
      <c r="A226" s="78" t="s">
        <v>15776</v>
      </c>
      <c r="B226" s="79" t="s">
        <v>15777</v>
      </c>
      <c r="C226" s="78" t="s">
        <v>19</v>
      </c>
      <c r="D226" s="80" t="s">
        <v>15483</v>
      </c>
    </row>
    <row r="227" spans="1:4" x14ac:dyDescent="0.25">
      <c r="A227" s="78" t="s">
        <v>15778</v>
      </c>
      <c r="B227" s="79" t="s">
        <v>15779</v>
      </c>
      <c r="C227" s="78" t="s">
        <v>19</v>
      </c>
      <c r="D227" s="80" t="s">
        <v>15483</v>
      </c>
    </row>
    <row r="228" spans="1:4" x14ac:dyDescent="0.25">
      <c r="A228" s="78" t="s">
        <v>15780</v>
      </c>
      <c r="B228" s="79" t="s">
        <v>15781</v>
      </c>
      <c r="C228" s="78" t="s">
        <v>19</v>
      </c>
      <c r="D228" s="80" t="s">
        <v>15483</v>
      </c>
    </row>
    <row r="229" spans="1:4" x14ac:dyDescent="0.25">
      <c r="A229" s="78" t="s">
        <v>15782</v>
      </c>
      <c r="B229" s="79" t="s">
        <v>15783</v>
      </c>
      <c r="C229" s="78" t="s">
        <v>20</v>
      </c>
      <c r="D229" s="80">
        <v>58.1404</v>
      </c>
    </row>
    <row r="230" spans="1:4" x14ac:dyDescent="0.25">
      <c r="A230" s="78" t="s">
        <v>15784</v>
      </c>
      <c r="B230" s="79" t="s">
        <v>15785</v>
      </c>
      <c r="C230" s="78" t="s">
        <v>15348</v>
      </c>
      <c r="D230" s="80">
        <v>39.604100000000003</v>
      </c>
    </row>
    <row r="231" spans="1:4" x14ac:dyDescent="0.25">
      <c r="A231" s="78" t="s">
        <v>15786</v>
      </c>
      <c r="B231" s="79" t="s">
        <v>15787</v>
      </c>
      <c r="C231" s="78" t="s">
        <v>15348</v>
      </c>
      <c r="D231" s="80">
        <v>68.319100000000006</v>
      </c>
    </row>
    <row r="232" spans="1:4" x14ac:dyDescent="0.25">
      <c r="A232" s="78" t="s">
        <v>15788</v>
      </c>
      <c r="B232" s="79" t="s">
        <v>15789</v>
      </c>
      <c r="C232" s="78" t="s">
        <v>15348</v>
      </c>
      <c r="D232" s="80">
        <v>158.84389999999999</v>
      </c>
    </row>
    <row r="233" spans="1:4" x14ac:dyDescent="0.25">
      <c r="A233" s="78" t="s">
        <v>15790</v>
      </c>
      <c r="B233" s="79" t="s">
        <v>15791</v>
      </c>
      <c r="C233" s="78" t="s">
        <v>15348</v>
      </c>
      <c r="D233" s="80">
        <v>15.981299999999999</v>
      </c>
    </row>
    <row r="234" spans="1:4" x14ac:dyDescent="0.25">
      <c r="A234" s="78" t="s">
        <v>15792</v>
      </c>
      <c r="B234" s="79" t="s">
        <v>15793</v>
      </c>
      <c r="C234" s="78" t="s">
        <v>15348</v>
      </c>
      <c r="D234" s="80">
        <v>27.070900000000002</v>
      </c>
    </row>
    <row r="235" spans="1:4" x14ac:dyDescent="0.25">
      <c r="A235" s="78" t="s">
        <v>15794</v>
      </c>
      <c r="B235" s="79" t="s">
        <v>15795</v>
      </c>
      <c r="C235" s="78" t="s">
        <v>15348</v>
      </c>
      <c r="D235" s="80">
        <v>36.622100000000003</v>
      </c>
    </row>
    <row r="236" spans="1:4" x14ac:dyDescent="0.25">
      <c r="A236" s="78" t="s">
        <v>15796</v>
      </c>
      <c r="B236" s="79" t="s">
        <v>15797</v>
      </c>
      <c r="C236" s="78" t="s">
        <v>15348</v>
      </c>
      <c r="D236" s="80">
        <v>49.613500000000002</v>
      </c>
    </row>
    <row r="237" spans="1:4" x14ac:dyDescent="0.25">
      <c r="A237" s="78" t="s">
        <v>15798</v>
      </c>
      <c r="B237" s="79" t="s">
        <v>15799</v>
      </c>
      <c r="C237" s="78" t="s">
        <v>15348</v>
      </c>
      <c r="D237" s="80">
        <v>72.0732</v>
      </c>
    </row>
    <row r="238" spans="1:4" x14ac:dyDescent="0.25">
      <c r="A238" s="78" t="s">
        <v>15800</v>
      </c>
      <c r="B238" s="79" t="s">
        <v>15801</v>
      </c>
      <c r="C238" s="78" t="s">
        <v>15348</v>
      </c>
      <c r="D238" s="80">
        <v>4.4116999999999997</v>
      </c>
    </row>
    <row r="239" spans="1:4" x14ac:dyDescent="0.25">
      <c r="A239" s="78" t="s">
        <v>15802</v>
      </c>
      <c r="B239" s="79" t="s">
        <v>15803</v>
      </c>
      <c r="C239" s="78" t="s">
        <v>15348</v>
      </c>
      <c r="D239" s="80">
        <v>7.4433999999999996</v>
      </c>
    </row>
    <row r="240" spans="1:4" x14ac:dyDescent="0.25">
      <c r="A240" s="78" t="s">
        <v>15804</v>
      </c>
      <c r="B240" s="79" t="s">
        <v>15805</v>
      </c>
      <c r="C240" s="78" t="s">
        <v>112</v>
      </c>
      <c r="D240" s="80">
        <v>12.488899999999999</v>
      </c>
    </row>
    <row r="241" spans="1:4" x14ac:dyDescent="0.25">
      <c r="A241" s="78" t="s">
        <v>15806</v>
      </c>
      <c r="B241" s="79" t="s">
        <v>15807</v>
      </c>
      <c r="C241" s="78" t="s">
        <v>15348</v>
      </c>
      <c r="D241" s="80">
        <v>631.46789999999999</v>
      </c>
    </row>
    <row r="242" spans="1:4" x14ac:dyDescent="0.25">
      <c r="A242" s="78" t="s">
        <v>15808</v>
      </c>
      <c r="B242" s="79" t="s">
        <v>15809</v>
      </c>
      <c r="C242" s="78" t="s">
        <v>20</v>
      </c>
      <c r="D242" s="80">
        <v>190.68969999999999</v>
      </c>
    </row>
    <row r="243" spans="1:4" x14ac:dyDescent="0.25">
      <c r="A243" s="78" t="s">
        <v>15810</v>
      </c>
      <c r="B243" s="79" t="s">
        <v>15811</v>
      </c>
      <c r="C243" s="78" t="s">
        <v>112</v>
      </c>
      <c r="D243" s="80">
        <v>19.273599999999998</v>
      </c>
    </row>
    <row r="244" spans="1:4" x14ac:dyDescent="0.25">
      <c r="A244" s="78" t="s">
        <v>15812</v>
      </c>
      <c r="B244" s="79" t="s">
        <v>15813</v>
      </c>
      <c r="C244" s="78" t="s">
        <v>15348</v>
      </c>
      <c r="D244" s="80">
        <v>277.96850000000001</v>
      </c>
    </row>
    <row r="245" spans="1:4" x14ac:dyDescent="0.25">
      <c r="A245" s="78" t="s">
        <v>15814</v>
      </c>
      <c r="B245" s="79" t="s">
        <v>15815</v>
      </c>
      <c r="C245" s="78" t="s">
        <v>15348</v>
      </c>
      <c r="D245" s="80">
        <v>197.61170000000001</v>
      </c>
    </row>
    <row r="246" spans="1:4" x14ac:dyDescent="0.25">
      <c r="A246" s="78" t="s">
        <v>15816</v>
      </c>
      <c r="B246" s="79" t="s">
        <v>15817</v>
      </c>
      <c r="C246" s="78" t="s">
        <v>15348</v>
      </c>
      <c r="D246" s="80">
        <v>539.11749999999995</v>
      </c>
    </row>
    <row r="247" spans="1:4" x14ac:dyDescent="0.25">
      <c r="A247" s="78" t="s">
        <v>15818</v>
      </c>
      <c r="B247" s="79" t="s">
        <v>15819</v>
      </c>
      <c r="C247" s="78" t="s">
        <v>15348</v>
      </c>
      <c r="D247" s="80">
        <v>85.718400000000003</v>
      </c>
    </row>
    <row r="248" spans="1:4" x14ac:dyDescent="0.25">
      <c r="A248" s="78" t="s">
        <v>15820</v>
      </c>
      <c r="B248" s="79" t="s">
        <v>15821</v>
      </c>
      <c r="C248" s="78" t="s">
        <v>58</v>
      </c>
      <c r="D248" s="80">
        <v>188.93700000000001</v>
      </c>
    </row>
    <row r="249" spans="1:4" x14ac:dyDescent="0.25">
      <c r="A249" s="78" t="s">
        <v>15822</v>
      </c>
      <c r="B249" s="79" t="s">
        <v>15823</v>
      </c>
      <c r="C249" s="78" t="s">
        <v>15348</v>
      </c>
      <c r="D249" s="80">
        <v>192.97970000000001</v>
      </c>
    </row>
    <row r="250" spans="1:4" x14ac:dyDescent="0.25">
      <c r="A250" s="78" t="s">
        <v>15824</v>
      </c>
      <c r="B250" s="79" t="s">
        <v>15825</v>
      </c>
      <c r="C250" s="78" t="s">
        <v>15348</v>
      </c>
      <c r="D250" s="80">
        <v>208.43190000000001</v>
      </c>
    </row>
    <row r="251" spans="1:4" x14ac:dyDescent="0.25">
      <c r="A251" s="78" t="s">
        <v>15826</v>
      </c>
      <c r="B251" s="79" t="s">
        <v>15827</v>
      </c>
      <c r="C251" s="78" t="s">
        <v>15348</v>
      </c>
      <c r="D251" s="80">
        <v>266.20920000000001</v>
      </c>
    </row>
    <row r="252" spans="1:4" x14ac:dyDescent="0.25">
      <c r="A252" s="78" t="s">
        <v>15828</v>
      </c>
      <c r="B252" s="79" t="s">
        <v>15829</v>
      </c>
      <c r="C252" s="78" t="s">
        <v>15348</v>
      </c>
      <c r="D252" s="80">
        <v>75.765500000000003</v>
      </c>
    </row>
    <row r="253" spans="1:4" x14ac:dyDescent="0.25">
      <c r="A253" s="78" t="s">
        <v>15830</v>
      </c>
      <c r="B253" s="79" t="s">
        <v>15831</v>
      </c>
      <c r="C253" s="78" t="s">
        <v>15348</v>
      </c>
      <c r="D253" s="80">
        <v>79.637900000000002</v>
      </c>
    </row>
    <row r="254" spans="1:4" x14ac:dyDescent="0.25">
      <c r="A254" s="78" t="s">
        <v>15832</v>
      </c>
      <c r="B254" s="79" t="s">
        <v>15833</v>
      </c>
      <c r="C254" s="78" t="s">
        <v>15348</v>
      </c>
      <c r="D254" s="80">
        <v>88.346599999999995</v>
      </c>
    </row>
    <row r="255" spans="1:4" x14ac:dyDescent="0.25">
      <c r="A255" s="78" t="s">
        <v>15834</v>
      </c>
      <c r="B255" s="79" t="s">
        <v>15835</v>
      </c>
      <c r="C255" s="78" t="s">
        <v>15348</v>
      </c>
      <c r="D255" s="80">
        <v>190.4186</v>
      </c>
    </row>
    <row r="256" spans="1:4" x14ac:dyDescent="0.25">
      <c r="A256" s="78" t="s">
        <v>15836</v>
      </c>
      <c r="B256" s="79" t="s">
        <v>15837</v>
      </c>
      <c r="C256" s="78" t="s">
        <v>15348</v>
      </c>
      <c r="D256" s="80">
        <v>216.3929</v>
      </c>
    </row>
    <row r="257" spans="1:4" x14ac:dyDescent="0.25">
      <c r="A257" s="78" t="s">
        <v>15838</v>
      </c>
      <c r="B257" s="79" t="s">
        <v>15839</v>
      </c>
      <c r="C257" s="78" t="s">
        <v>15348</v>
      </c>
      <c r="D257" s="80">
        <v>320.32330000000002</v>
      </c>
    </row>
    <row r="258" spans="1:4" x14ac:dyDescent="0.25">
      <c r="A258" s="78" t="s">
        <v>15840</v>
      </c>
      <c r="B258" s="79" t="s">
        <v>15841</v>
      </c>
      <c r="C258" s="78" t="s">
        <v>15348</v>
      </c>
      <c r="D258" s="80">
        <v>271.37459999999999</v>
      </c>
    </row>
    <row r="259" spans="1:4" x14ac:dyDescent="0.25">
      <c r="A259" s="78" t="s">
        <v>15842</v>
      </c>
      <c r="B259" s="79" t="s">
        <v>15843</v>
      </c>
      <c r="C259" s="78" t="s">
        <v>15348</v>
      </c>
      <c r="D259" s="80">
        <v>318.54829999999998</v>
      </c>
    </row>
    <row r="260" spans="1:4" x14ac:dyDescent="0.25">
      <c r="A260" s="78" t="s">
        <v>15844</v>
      </c>
      <c r="B260" s="79" t="s">
        <v>15845</v>
      </c>
      <c r="C260" s="78" t="s">
        <v>15348</v>
      </c>
      <c r="D260" s="80">
        <v>409.96730000000002</v>
      </c>
    </row>
    <row r="261" spans="1:4" x14ac:dyDescent="0.25">
      <c r="A261" s="78" t="s">
        <v>15846</v>
      </c>
      <c r="B261" s="79" t="s">
        <v>15847</v>
      </c>
      <c r="C261" s="78" t="s">
        <v>15333</v>
      </c>
      <c r="D261" s="80">
        <v>14.234999999999999</v>
      </c>
    </row>
    <row r="262" spans="1:4" x14ac:dyDescent="0.25">
      <c r="A262" s="78" t="s">
        <v>15848</v>
      </c>
      <c r="B262" s="79" t="s">
        <v>15849</v>
      </c>
      <c r="C262" s="78" t="s">
        <v>15348</v>
      </c>
      <c r="D262" s="80">
        <v>57.590299999999999</v>
      </c>
    </row>
    <row r="263" spans="1:4" x14ac:dyDescent="0.25">
      <c r="A263" s="78" t="s">
        <v>15850</v>
      </c>
      <c r="B263" s="79" t="s">
        <v>15851</v>
      </c>
      <c r="C263" s="78" t="s">
        <v>15348</v>
      </c>
      <c r="D263" s="80">
        <v>95.544200000000004</v>
      </c>
    </row>
    <row r="264" spans="1:4" x14ac:dyDescent="0.25">
      <c r="A264" s="78" t="s">
        <v>15852</v>
      </c>
      <c r="B264" s="79" t="s">
        <v>15853</v>
      </c>
      <c r="C264" s="78" t="s">
        <v>15348</v>
      </c>
      <c r="D264" s="80">
        <v>130.49350000000001</v>
      </c>
    </row>
    <row r="265" spans="1:4" x14ac:dyDescent="0.25">
      <c r="A265" s="78" t="s">
        <v>15854</v>
      </c>
      <c r="B265" s="79" t="s">
        <v>15855</v>
      </c>
      <c r="C265" s="78" t="s">
        <v>15348</v>
      </c>
      <c r="D265" s="80">
        <v>296.07470000000001</v>
      </c>
    </row>
    <row r="266" spans="1:4" x14ac:dyDescent="0.25">
      <c r="A266" s="78" t="s">
        <v>15856</v>
      </c>
      <c r="B266" s="79" t="s">
        <v>15857</v>
      </c>
      <c r="C266" s="78" t="s">
        <v>15348</v>
      </c>
      <c r="D266" s="80">
        <v>458.65570000000002</v>
      </c>
    </row>
    <row r="267" spans="1:4" x14ac:dyDescent="0.25">
      <c r="A267" s="78" t="s">
        <v>15858</v>
      </c>
      <c r="B267" s="79" t="s">
        <v>15859</v>
      </c>
      <c r="C267" s="78" t="s">
        <v>15348</v>
      </c>
      <c r="D267" s="80">
        <v>146.8142</v>
      </c>
    </row>
    <row r="268" spans="1:4" x14ac:dyDescent="0.25">
      <c r="A268" s="78" t="s">
        <v>15860</v>
      </c>
      <c r="B268" s="79" t="s">
        <v>15861</v>
      </c>
      <c r="C268" s="78" t="s">
        <v>15348</v>
      </c>
      <c r="D268" s="80">
        <v>302.74459999999999</v>
      </c>
    </row>
    <row r="269" spans="1:4" x14ac:dyDescent="0.25">
      <c r="A269" s="78" t="s">
        <v>15862</v>
      </c>
      <c r="B269" s="79" t="s">
        <v>15863</v>
      </c>
      <c r="C269" s="78" t="s">
        <v>15348</v>
      </c>
      <c r="D269" s="80">
        <v>411.67079999999999</v>
      </c>
    </row>
    <row r="270" spans="1:4" x14ac:dyDescent="0.25">
      <c r="A270" s="78" t="s">
        <v>15864</v>
      </c>
      <c r="B270" s="79" t="s">
        <v>15865</v>
      </c>
      <c r="C270" s="78" t="s">
        <v>15348</v>
      </c>
      <c r="D270" s="80">
        <v>348.49020000000002</v>
      </c>
    </row>
    <row r="271" spans="1:4" x14ac:dyDescent="0.25">
      <c r="A271" s="78" t="s">
        <v>15866</v>
      </c>
      <c r="B271" s="79" t="s">
        <v>15867</v>
      </c>
      <c r="C271" s="78" t="s">
        <v>15348</v>
      </c>
      <c r="D271" s="80">
        <v>393.60550000000001</v>
      </c>
    </row>
    <row r="272" spans="1:4" x14ac:dyDescent="0.25">
      <c r="A272" s="78" t="s">
        <v>15868</v>
      </c>
      <c r="B272" s="79" t="s">
        <v>15869</v>
      </c>
      <c r="C272" s="78" t="s">
        <v>15348</v>
      </c>
      <c r="D272" s="80">
        <v>545.69770000000005</v>
      </c>
    </row>
    <row r="273" spans="1:4" x14ac:dyDescent="0.25">
      <c r="A273" s="78" t="s">
        <v>15870</v>
      </c>
      <c r="B273" s="79" t="s">
        <v>15871</v>
      </c>
      <c r="C273" s="78" t="s">
        <v>15348</v>
      </c>
      <c r="D273" s="80">
        <v>4479.9282999999996</v>
      </c>
    </row>
    <row r="274" spans="1:4" x14ac:dyDescent="0.25">
      <c r="A274" s="78" t="s">
        <v>15872</v>
      </c>
      <c r="B274" s="79" t="s">
        <v>15873</v>
      </c>
      <c r="C274" s="78" t="s">
        <v>15348</v>
      </c>
      <c r="D274" s="80">
        <v>708.66430000000003</v>
      </c>
    </row>
    <row r="275" spans="1:4" x14ac:dyDescent="0.25">
      <c r="A275" s="78" t="s">
        <v>15874</v>
      </c>
      <c r="B275" s="79" t="s">
        <v>15875</v>
      </c>
      <c r="C275" s="78" t="s">
        <v>15348</v>
      </c>
      <c r="D275" s="80">
        <v>1076.7520999999999</v>
      </c>
    </row>
    <row r="276" spans="1:4" x14ac:dyDescent="0.25">
      <c r="A276" s="78" t="s">
        <v>15876</v>
      </c>
      <c r="B276" s="79" t="s">
        <v>15877</v>
      </c>
      <c r="C276" s="78" t="s">
        <v>15348</v>
      </c>
      <c r="D276" s="80">
        <v>291.24709999999999</v>
      </c>
    </row>
    <row r="277" spans="1:4" x14ac:dyDescent="0.25">
      <c r="A277" s="78" t="s">
        <v>15878</v>
      </c>
      <c r="B277" s="79" t="s">
        <v>15879</v>
      </c>
      <c r="C277" s="78" t="s">
        <v>15348</v>
      </c>
      <c r="D277" s="80">
        <v>789.78009999999995</v>
      </c>
    </row>
    <row r="278" spans="1:4" x14ac:dyDescent="0.25">
      <c r="A278" s="78" t="s">
        <v>15880</v>
      </c>
      <c r="B278" s="79" t="s">
        <v>15881</v>
      </c>
      <c r="C278" s="78" t="s">
        <v>15348</v>
      </c>
      <c r="D278" s="80">
        <v>7387.2767999999996</v>
      </c>
    </row>
    <row r="279" spans="1:4" x14ac:dyDescent="0.25">
      <c r="A279" s="78" t="s">
        <v>15882</v>
      </c>
      <c r="B279" s="79" t="s">
        <v>15883</v>
      </c>
      <c r="C279" s="78" t="s">
        <v>15348</v>
      </c>
      <c r="D279" s="80">
        <v>6029.5300999999999</v>
      </c>
    </row>
    <row r="280" spans="1:4" x14ac:dyDescent="0.25">
      <c r="A280" s="78" t="s">
        <v>15884</v>
      </c>
      <c r="B280" s="79" t="s">
        <v>15885</v>
      </c>
      <c r="C280" s="78" t="s">
        <v>19</v>
      </c>
      <c r="D280" s="80" t="s">
        <v>15483</v>
      </c>
    </row>
    <row r="281" spans="1:4" x14ac:dyDescent="0.25">
      <c r="A281" s="78" t="s">
        <v>15886</v>
      </c>
      <c r="B281" s="79" t="s">
        <v>15887</v>
      </c>
      <c r="C281" s="78" t="s">
        <v>112</v>
      </c>
      <c r="D281" s="80">
        <v>7.6108000000000002</v>
      </c>
    </row>
    <row r="282" spans="1:4" x14ac:dyDescent="0.25">
      <c r="A282" s="78" t="s">
        <v>15888</v>
      </c>
      <c r="B282" s="79" t="s">
        <v>15889</v>
      </c>
      <c r="C282" s="78" t="s">
        <v>15348</v>
      </c>
      <c r="D282" s="80">
        <v>132.1054</v>
      </c>
    </row>
    <row r="283" spans="1:4" x14ac:dyDescent="0.25">
      <c r="A283" s="78" t="s">
        <v>15890</v>
      </c>
      <c r="B283" s="79" t="s">
        <v>15891</v>
      </c>
      <c r="C283" s="78" t="s">
        <v>15348</v>
      </c>
      <c r="D283" s="80">
        <v>125.4049</v>
      </c>
    </row>
    <row r="284" spans="1:4" x14ac:dyDescent="0.25">
      <c r="A284" s="78" t="s">
        <v>15892</v>
      </c>
      <c r="B284" s="79" t="s">
        <v>15893</v>
      </c>
      <c r="C284" s="78" t="s">
        <v>15348</v>
      </c>
      <c r="D284" s="80">
        <v>1541.8434</v>
      </c>
    </row>
    <row r="285" spans="1:4" x14ac:dyDescent="0.25">
      <c r="A285" s="78" t="s">
        <v>15894</v>
      </c>
      <c r="B285" s="79" t="s">
        <v>15895</v>
      </c>
      <c r="C285" s="78" t="s">
        <v>15348</v>
      </c>
      <c r="D285" s="80">
        <v>776.84029999999996</v>
      </c>
    </row>
    <row r="286" spans="1:4" x14ac:dyDescent="0.25">
      <c r="A286" s="78" t="s">
        <v>15896</v>
      </c>
      <c r="B286" s="79" t="s">
        <v>15897</v>
      </c>
      <c r="C286" s="78" t="s">
        <v>15348</v>
      </c>
      <c r="D286" s="80">
        <v>208.49029999999999</v>
      </c>
    </row>
    <row r="287" spans="1:4" x14ac:dyDescent="0.25">
      <c r="A287" s="78" t="s">
        <v>15898</v>
      </c>
      <c r="B287" s="79" t="s">
        <v>15899</v>
      </c>
      <c r="C287" s="78" t="s">
        <v>15348</v>
      </c>
      <c r="D287" s="80">
        <v>126.14</v>
      </c>
    </row>
    <row r="288" spans="1:4" x14ac:dyDescent="0.25">
      <c r="A288" s="78" t="s">
        <v>15900</v>
      </c>
      <c r="B288" s="79" t="s">
        <v>15901</v>
      </c>
      <c r="C288" s="78" t="s">
        <v>15348</v>
      </c>
      <c r="D288" s="80">
        <v>197.26779999999999</v>
      </c>
    </row>
    <row r="289" spans="1:4" x14ac:dyDescent="0.25">
      <c r="A289" s="78" t="s">
        <v>15902</v>
      </c>
      <c r="B289" s="79" t="s">
        <v>15903</v>
      </c>
      <c r="C289" s="78" t="s">
        <v>58</v>
      </c>
      <c r="D289" s="80">
        <v>276.74810000000002</v>
      </c>
    </row>
    <row r="290" spans="1:4" x14ac:dyDescent="0.25">
      <c r="A290" s="78" t="s">
        <v>15904</v>
      </c>
      <c r="B290" s="79" t="s">
        <v>15905</v>
      </c>
      <c r="C290" s="78" t="s">
        <v>58</v>
      </c>
      <c r="D290" s="80">
        <v>87.981200000000001</v>
      </c>
    </row>
    <row r="291" spans="1:4" x14ac:dyDescent="0.25">
      <c r="A291" s="78" t="s">
        <v>15906</v>
      </c>
      <c r="B291" s="79" t="s">
        <v>15907</v>
      </c>
      <c r="C291" s="78" t="s">
        <v>58</v>
      </c>
      <c r="D291" s="80">
        <v>118.1835</v>
      </c>
    </row>
    <row r="292" spans="1:4" x14ac:dyDescent="0.25">
      <c r="A292" s="78" t="s">
        <v>15908</v>
      </c>
      <c r="B292" s="79" t="s">
        <v>15909</v>
      </c>
      <c r="C292" s="78" t="s">
        <v>58</v>
      </c>
      <c r="D292" s="80">
        <v>131.8466</v>
      </c>
    </row>
    <row r="293" spans="1:4" x14ac:dyDescent="0.25">
      <c r="A293" s="78" t="s">
        <v>15910</v>
      </c>
      <c r="B293" s="79" t="s">
        <v>15911</v>
      </c>
      <c r="C293" s="78" t="s">
        <v>58</v>
      </c>
      <c r="D293" s="80">
        <v>184.3845</v>
      </c>
    </row>
    <row r="294" spans="1:4" x14ac:dyDescent="0.25">
      <c r="A294" s="78" t="s">
        <v>15912</v>
      </c>
      <c r="B294" s="79" t="s">
        <v>15913</v>
      </c>
      <c r="C294" s="78" t="s">
        <v>15348</v>
      </c>
      <c r="D294" s="80">
        <v>8884.1147000000001</v>
      </c>
    </row>
    <row r="295" spans="1:4" x14ac:dyDescent="0.25">
      <c r="A295" s="78" t="s">
        <v>15914</v>
      </c>
      <c r="B295" s="79" t="s">
        <v>15915</v>
      </c>
      <c r="C295" s="78" t="s">
        <v>15348</v>
      </c>
      <c r="D295" s="80">
        <v>13897.28</v>
      </c>
    </row>
    <row r="296" spans="1:4" x14ac:dyDescent="0.25">
      <c r="A296" s="78" t="s">
        <v>15916</v>
      </c>
      <c r="B296" s="79" t="s">
        <v>15917</v>
      </c>
      <c r="C296" s="78" t="s">
        <v>15348</v>
      </c>
      <c r="D296" s="80">
        <v>18262.7919</v>
      </c>
    </row>
    <row r="297" spans="1:4" x14ac:dyDescent="0.25">
      <c r="A297" s="78" t="s">
        <v>15918</v>
      </c>
      <c r="B297" s="79" t="s">
        <v>15919</v>
      </c>
      <c r="C297" s="78" t="s">
        <v>15348</v>
      </c>
      <c r="D297" s="80">
        <v>30447.128700000001</v>
      </c>
    </row>
    <row r="298" spans="1:4" x14ac:dyDescent="0.25">
      <c r="A298" s="78" t="s">
        <v>15920</v>
      </c>
      <c r="B298" s="79" t="s">
        <v>15921</v>
      </c>
      <c r="C298" s="78" t="s">
        <v>58</v>
      </c>
      <c r="D298" s="80">
        <v>187.1678</v>
      </c>
    </row>
    <row r="299" spans="1:4" x14ac:dyDescent="0.25">
      <c r="A299" s="78" t="s">
        <v>15922</v>
      </c>
      <c r="B299" s="79" t="s">
        <v>15923</v>
      </c>
      <c r="C299" s="78" t="s">
        <v>58</v>
      </c>
      <c r="D299" s="80">
        <v>241.8235</v>
      </c>
    </row>
    <row r="300" spans="1:4" x14ac:dyDescent="0.25">
      <c r="A300" s="78" t="s">
        <v>15924</v>
      </c>
      <c r="B300" s="79" t="s">
        <v>15925</v>
      </c>
      <c r="C300" s="78" t="s">
        <v>112</v>
      </c>
      <c r="D300" s="80">
        <v>9.9336000000000002</v>
      </c>
    </row>
    <row r="301" spans="1:4" x14ac:dyDescent="0.25">
      <c r="A301" s="78" t="s">
        <v>15926</v>
      </c>
      <c r="B301" s="79" t="s">
        <v>15927</v>
      </c>
      <c r="C301" s="78" t="s">
        <v>58</v>
      </c>
      <c r="D301" s="80">
        <v>275.44880000000001</v>
      </c>
    </row>
    <row r="302" spans="1:4" x14ac:dyDescent="0.25">
      <c r="A302" s="78" t="s">
        <v>15928</v>
      </c>
      <c r="B302" s="79" t="s">
        <v>15929</v>
      </c>
      <c r="C302" s="78" t="s">
        <v>15348</v>
      </c>
      <c r="D302" s="80">
        <v>367.7765</v>
      </c>
    </row>
    <row r="303" spans="1:4" x14ac:dyDescent="0.25">
      <c r="A303" s="78" t="s">
        <v>15930</v>
      </c>
      <c r="B303" s="79" t="s">
        <v>15931</v>
      </c>
      <c r="C303" s="78" t="s">
        <v>15333</v>
      </c>
      <c r="D303" s="80">
        <v>114.7831</v>
      </c>
    </row>
    <row r="304" spans="1:4" x14ac:dyDescent="0.25">
      <c r="A304" s="78" t="s">
        <v>15932</v>
      </c>
      <c r="B304" s="79" t="s">
        <v>15933</v>
      </c>
      <c r="C304" s="78" t="s">
        <v>15333</v>
      </c>
      <c r="D304" s="80">
        <v>143.12110000000001</v>
      </c>
    </row>
    <row r="305" spans="1:4" x14ac:dyDescent="0.25">
      <c r="A305" s="78" t="s">
        <v>15934</v>
      </c>
      <c r="B305" s="79" t="s">
        <v>15935</v>
      </c>
      <c r="C305" s="78" t="s">
        <v>15333</v>
      </c>
      <c r="D305" s="80">
        <v>193.71709999999999</v>
      </c>
    </row>
    <row r="306" spans="1:4" x14ac:dyDescent="0.25">
      <c r="A306" s="78" t="s">
        <v>15936</v>
      </c>
      <c r="B306" s="79" t="s">
        <v>15937</v>
      </c>
      <c r="C306" s="78" t="s">
        <v>15333</v>
      </c>
      <c r="D306" s="80">
        <v>301.29419999999999</v>
      </c>
    </row>
    <row r="307" spans="1:4" x14ac:dyDescent="0.25">
      <c r="A307" s="78" t="s">
        <v>15938</v>
      </c>
      <c r="B307" s="79" t="s">
        <v>15939</v>
      </c>
      <c r="C307" s="78" t="s">
        <v>15333</v>
      </c>
      <c r="D307" s="80">
        <v>62.330300000000001</v>
      </c>
    </row>
    <row r="308" spans="1:4" x14ac:dyDescent="0.25">
      <c r="A308" s="78" t="s">
        <v>15940</v>
      </c>
      <c r="B308" s="79" t="s">
        <v>15941</v>
      </c>
      <c r="C308" s="78" t="s">
        <v>15333</v>
      </c>
      <c r="D308" s="80">
        <v>36.866</v>
      </c>
    </row>
    <row r="309" spans="1:4" x14ac:dyDescent="0.25">
      <c r="A309" s="78" t="s">
        <v>15942</v>
      </c>
      <c r="B309" s="79" t="s">
        <v>15943</v>
      </c>
      <c r="C309" s="78" t="s">
        <v>15333</v>
      </c>
      <c r="D309" s="80">
        <v>38.817799999999998</v>
      </c>
    </row>
    <row r="310" spans="1:4" x14ac:dyDescent="0.25">
      <c r="A310" s="78" t="s">
        <v>15944</v>
      </c>
      <c r="B310" s="79" t="s">
        <v>15945</v>
      </c>
      <c r="C310" s="78" t="s">
        <v>58</v>
      </c>
      <c r="D310" s="80">
        <v>341.18979999999999</v>
      </c>
    </row>
    <row r="311" spans="1:4" x14ac:dyDescent="0.25">
      <c r="A311" s="78" t="s">
        <v>15946</v>
      </c>
      <c r="B311" s="79" t="s">
        <v>15947</v>
      </c>
      <c r="C311" s="78" t="s">
        <v>15333</v>
      </c>
      <c r="D311" s="80">
        <v>4.1407999999999996</v>
      </c>
    </row>
    <row r="312" spans="1:4" x14ac:dyDescent="0.25">
      <c r="A312" s="78" t="s">
        <v>15948</v>
      </c>
      <c r="B312" s="79" t="s">
        <v>15949</v>
      </c>
      <c r="C312" s="78" t="s">
        <v>58</v>
      </c>
      <c r="D312" s="80">
        <v>494.09649999999999</v>
      </c>
    </row>
    <row r="313" spans="1:4" x14ac:dyDescent="0.25">
      <c r="A313" s="78" t="s">
        <v>15950</v>
      </c>
      <c r="B313" s="79" t="s">
        <v>15951</v>
      </c>
      <c r="C313" s="78" t="s">
        <v>20</v>
      </c>
      <c r="D313" s="80">
        <v>7.1665999999999999</v>
      </c>
    </row>
    <row r="314" spans="1:4" x14ac:dyDescent="0.25">
      <c r="A314" s="78" t="s">
        <v>15952</v>
      </c>
      <c r="B314" s="79" t="s">
        <v>15953</v>
      </c>
      <c r="C314" s="78" t="s">
        <v>112</v>
      </c>
      <c r="D314" s="80">
        <v>13.730600000000001</v>
      </c>
    </row>
    <row r="315" spans="1:4" x14ac:dyDescent="0.25">
      <c r="A315" s="78" t="s">
        <v>15954</v>
      </c>
      <c r="B315" s="79" t="s">
        <v>15955</v>
      </c>
      <c r="C315" s="78" t="s">
        <v>58</v>
      </c>
      <c r="D315" s="80">
        <v>653.66369999999995</v>
      </c>
    </row>
    <row r="316" spans="1:4" x14ac:dyDescent="0.25">
      <c r="A316" s="78" t="s">
        <v>15956</v>
      </c>
      <c r="B316" s="79" t="s">
        <v>15957</v>
      </c>
      <c r="C316" s="78" t="s">
        <v>58</v>
      </c>
      <c r="D316" s="80">
        <v>900.85289999999998</v>
      </c>
    </row>
    <row r="317" spans="1:4" x14ac:dyDescent="0.25">
      <c r="A317" s="78" t="s">
        <v>15958</v>
      </c>
      <c r="B317" s="79" t="s">
        <v>15959</v>
      </c>
      <c r="C317" s="78" t="s">
        <v>15348</v>
      </c>
      <c r="D317" s="80">
        <v>212.2655</v>
      </c>
    </row>
    <row r="318" spans="1:4" x14ac:dyDescent="0.25">
      <c r="A318" s="78" t="s">
        <v>15960</v>
      </c>
      <c r="B318" s="79" t="s">
        <v>15961</v>
      </c>
      <c r="C318" s="78" t="s">
        <v>20</v>
      </c>
      <c r="D318" s="80">
        <v>1.5492999999999999</v>
      </c>
    </row>
    <row r="319" spans="1:4" x14ac:dyDescent="0.25">
      <c r="A319" s="78" t="s">
        <v>15962</v>
      </c>
      <c r="B319" s="79" t="s">
        <v>15963</v>
      </c>
      <c r="C319" s="78" t="s">
        <v>15348</v>
      </c>
      <c r="D319" s="80">
        <v>360.89800000000002</v>
      </c>
    </row>
    <row r="320" spans="1:4" x14ac:dyDescent="0.25">
      <c r="A320" s="78" t="s">
        <v>15964</v>
      </c>
      <c r="B320" s="79" t="s">
        <v>15965</v>
      </c>
      <c r="C320" s="78" t="s">
        <v>58</v>
      </c>
      <c r="D320" s="80">
        <v>54.985300000000002</v>
      </c>
    </row>
    <row r="321" spans="1:4" x14ac:dyDescent="0.25">
      <c r="A321" s="78" t="s">
        <v>15966</v>
      </c>
      <c r="B321" s="79" t="s">
        <v>15967</v>
      </c>
      <c r="C321" s="78" t="s">
        <v>15482</v>
      </c>
      <c r="D321" s="80" t="s">
        <v>15483</v>
      </c>
    </row>
    <row r="322" spans="1:4" x14ac:dyDescent="0.25">
      <c r="A322" s="78" t="s">
        <v>15968</v>
      </c>
      <c r="B322" s="79" t="s">
        <v>15969</v>
      </c>
      <c r="C322" s="78" t="s">
        <v>19</v>
      </c>
      <c r="D322" s="80">
        <v>369.33280000000002</v>
      </c>
    </row>
    <row r="323" spans="1:4" x14ac:dyDescent="0.25">
      <c r="A323" s="78" t="s">
        <v>15970</v>
      </c>
      <c r="B323" s="79" t="s">
        <v>15971</v>
      </c>
      <c r="C323" s="78" t="s">
        <v>112</v>
      </c>
      <c r="D323" s="80">
        <v>29.1723</v>
      </c>
    </row>
    <row r="324" spans="1:4" x14ac:dyDescent="0.25">
      <c r="A324" s="78" t="s">
        <v>15972</v>
      </c>
      <c r="B324" s="79" t="s">
        <v>15973</v>
      </c>
      <c r="C324" s="78" t="s">
        <v>112</v>
      </c>
      <c r="D324" s="80">
        <v>30.5029</v>
      </c>
    </row>
    <row r="325" spans="1:4" x14ac:dyDescent="0.25">
      <c r="A325" s="78" t="s">
        <v>15974</v>
      </c>
      <c r="B325" s="79" t="s">
        <v>15975</v>
      </c>
      <c r="C325" s="78" t="s">
        <v>15348</v>
      </c>
      <c r="D325" s="80">
        <v>60319.39</v>
      </c>
    </row>
    <row r="326" spans="1:4" x14ac:dyDescent="0.25">
      <c r="A326" s="78" t="s">
        <v>15976</v>
      </c>
      <c r="B326" s="79" t="s">
        <v>15977</v>
      </c>
      <c r="C326" s="78" t="s">
        <v>15978</v>
      </c>
      <c r="D326" s="80">
        <v>114.5393</v>
      </c>
    </row>
    <row r="327" spans="1:4" x14ac:dyDescent="0.25">
      <c r="A327" s="78" t="s">
        <v>15979</v>
      </c>
      <c r="B327" s="79" t="s">
        <v>15980</v>
      </c>
      <c r="C327" s="78" t="s">
        <v>58</v>
      </c>
      <c r="D327" s="80">
        <v>29.647500000000001</v>
      </c>
    </row>
    <row r="328" spans="1:4" x14ac:dyDescent="0.25">
      <c r="A328" s="78" t="s">
        <v>15981</v>
      </c>
      <c r="B328" s="79" t="s">
        <v>15982</v>
      </c>
      <c r="C328" s="78" t="s">
        <v>15348</v>
      </c>
      <c r="D328" s="80">
        <v>98001.040200000003</v>
      </c>
    </row>
    <row r="329" spans="1:4" x14ac:dyDescent="0.25">
      <c r="A329" s="78" t="s">
        <v>15983</v>
      </c>
      <c r="B329" s="79" t="s">
        <v>15984</v>
      </c>
      <c r="C329" s="78" t="s">
        <v>19</v>
      </c>
      <c r="D329" s="80">
        <v>116.5134</v>
      </c>
    </row>
    <row r="330" spans="1:4" x14ac:dyDescent="0.25">
      <c r="A330" s="78" t="s">
        <v>15985</v>
      </c>
      <c r="B330" s="79" t="s">
        <v>15986</v>
      </c>
      <c r="C330" s="78" t="s">
        <v>58</v>
      </c>
      <c r="D330" s="80">
        <v>9.9578000000000007</v>
      </c>
    </row>
    <row r="331" spans="1:4" x14ac:dyDescent="0.25">
      <c r="A331" s="78" t="s">
        <v>15987</v>
      </c>
      <c r="B331" s="79" t="s">
        <v>15988</v>
      </c>
      <c r="C331" s="78" t="s">
        <v>58</v>
      </c>
      <c r="D331" s="80">
        <v>654.94489999999996</v>
      </c>
    </row>
    <row r="332" spans="1:4" x14ac:dyDescent="0.25">
      <c r="A332" s="78" t="s">
        <v>15989</v>
      </c>
      <c r="B332" s="79" t="s">
        <v>15990</v>
      </c>
      <c r="C332" s="78" t="s">
        <v>15348</v>
      </c>
      <c r="D332" s="80">
        <v>3.86</v>
      </c>
    </row>
    <row r="333" spans="1:4" x14ac:dyDescent="0.25">
      <c r="A333" s="78" t="s">
        <v>15991</v>
      </c>
      <c r="B333" s="79" t="s">
        <v>15992</v>
      </c>
      <c r="C333" s="78" t="s">
        <v>15348</v>
      </c>
      <c r="D333" s="80">
        <v>64789.497199999998</v>
      </c>
    </row>
    <row r="334" spans="1:4" x14ac:dyDescent="0.25">
      <c r="A334" s="78" t="s">
        <v>15993</v>
      </c>
      <c r="B334" s="79" t="s">
        <v>15994</v>
      </c>
      <c r="C334" s="78" t="s">
        <v>15348</v>
      </c>
      <c r="D334" s="80">
        <v>108837.4522</v>
      </c>
    </row>
    <row r="335" spans="1:4" x14ac:dyDescent="0.25">
      <c r="A335" s="78" t="s">
        <v>15995</v>
      </c>
      <c r="B335" s="79" t="s">
        <v>15996</v>
      </c>
      <c r="C335" s="78" t="s">
        <v>15348</v>
      </c>
      <c r="D335" s="80">
        <v>108995.8224</v>
      </c>
    </row>
    <row r="336" spans="1:4" x14ac:dyDescent="0.25">
      <c r="A336" s="78" t="s">
        <v>15997</v>
      </c>
      <c r="B336" s="79" t="s">
        <v>15998</v>
      </c>
      <c r="C336" s="78" t="s">
        <v>15348</v>
      </c>
      <c r="D336" s="80">
        <v>71006.187900000004</v>
      </c>
    </row>
    <row r="337" spans="1:4" x14ac:dyDescent="0.25">
      <c r="A337" s="78" t="s">
        <v>15999</v>
      </c>
      <c r="B337" s="79" t="s">
        <v>16000</v>
      </c>
      <c r="C337" s="78" t="s">
        <v>58</v>
      </c>
      <c r="D337" s="80">
        <v>2.3631000000000002</v>
      </c>
    </row>
    <row r="338" spans="1:4" x14ac:dyDescent="0.25">
      <c r="A338" s="78" t="s">
        <v>16001</v>
      </c>
      <c r="B338" s="79" t="s">
        <v>16002</v>
      </c>
      <c r="C338" s="78" t="s">
        <v>15348</v>
      </c>
      <c r="D338" s="80">
        <v>1.1631</v>
      </c>
    </row>
    <row r="339" spans="1:4" x14ac:dyDescent="0.25">
      <c r="A339" s="78" t="s">
        <v>16003</v>
      </c>
      <c r="B339" s="79" t="s">
        <v>16004</v>
      </c>
      <c r="C339" s="78" t="s">
        <v>15348</v>
      </c>
      <c r="D339" s="80">
        <v>6936.8987999999999</v>
      </c>
    </row>
    <row r="340" spans="1:4" x14ac:dyDescent="0.25">
      <c r="A340" s="78" t="s">
        <v>16005</v>
      </c>
      <c r="B340" s="79" t="s">
        <v>16006</v>
      </c>
      <c r="C340" s="78" t="s">
        <v>15348</v>
      </c>
      <c r="D340" s="80">
        <v>119673.8642</v>
      </c>
    </row>
    <row r="341" spans="1:4" x14ac:dyDescent="0.25">
      <c r="A341" s="78" t="s">
        <v>16007</v>
      </c>
      <c r="B341" s="79" t="s">
        <v>16008</v>
      </c>
      <c r="C341" s="78" t="s">
        <v>15348</v>
      </c>
      <c r="D341" s="80">
        <v>109681.8744</v>
      </c>
    </row>
    <row r="342" spans="1:4" x14ac:dyDescent="0.25">
      <c r="A342" s="78" t="s">
        <v>16009</v>
      </c>
      <c r="B342" s="79" t="s">
        <v>16010</v>
      </c>
      <c r="C342" s="78" t="s">
        <v>15348</v>
      </c>
      <c r="D342" s="80">
        <v>12.389099999999999</v>
      </c>
    </row>
    <row r="343" spans="1:4" x14ac:dyDescent="0.25">
      <c r="A343" s="78" t="s">
        <v>16011</v>
      </c>
      <c r="B343" s="79" t="s">
        <v>16012</v>
      </c>
      <c r="C343" s="78" t="s">
        <v>20</v>
      </c>
      <c r="D343" s="80">
        <v>40.893599999999999</v>
      </c>
    </row>
    <row r="344" spans="1:4" x14ac:dyDescent="0.25">
      <c r="A344" s="78" t="s">
        <v>16013</v>
      </c>
      <c r="B344" s="79" t="s">
        <v>16014</v>
      </c>
      <c r="C344" s="78" t="s">
        <v>20</v>
      </c>
      <c r="D344" s="80">
        <v>48.704599999999999</v>
      </c>
    </row>
    <row r="345" spans="1:4" x14ac:dyDescent="0.25">
      <c r="A345" s="78" t="s">
        <v>16015</v>
      </c>
      <c r="B345" s="79" t="s">
        <v>16016</v>
      </c>
      <c r="C345" s="78" t="s">
        <v>15348</v>
      </c>
      <c r="D345" s="80">
        <v>3.0876999999999999</v>
      </c>
    </row>
    <row r="346" spans="1:4" x14ac:dyDescent="0.25">
      <c r="A346" s="78" t="s">
        <v>16017</v>
      </c>
      <c r="B346" s="79" t="s">
        <v>16018</v>
      </c>
      <c r="C346" s="78" t="s">
        <v>112</v>
      </c>
      <c r="D346" s="80">
        <v>16.901800000000001</v>
      </c>
    </row>
    <row r="347" spans="1:4" x14ac:dyDescent="0.25">
      <c r="A347" s="78" t="s">
        <v>16019</v>
      </c>
      <c r="B347" s="79" t="s">
        <v>16020</v>
      </c>
      <c r="C347" s="78" t="s">
        <v>16021</v>
      </c>
      <c r="D347" s="80">
        <v>0.60070000000000001</v>
      </c>
    </row>
    <row r="348" spans="1:4" x14ac:dyDescent="0.25">
      <c r="A348" s="78" t="s">
        <v>16022</v>
      </c>
      <c r="B348" s="79" t="s">
        <v>16023</v>
      </c>
      <c r="C348" s="78" t="s">
        <v>112</v>
      </c>
      <c r="D348" s="80">
        <v>13.5908</v>
      </c>
    </row>
    <row r="349" spans="1:4" x14ac:dyDescent="0.25">
      <c r="A349" s="78" t="s">
        <v>16024</v>
      </c>
      <c r="B349" s="79" t="s">
        <v>16025</v>
      </c>
      <c r="C349" s="78" t="s">
        <v>16021</v>
      </c>
      <c r="D349" s="80">
        <v>2.0032000000000001</v>
      </c>
    </row>
    <row r="350" spans="1:4" x14ac:dyDescent="0.25">
      <c r="A350" s="78" t="s">
        <v>16026</v>
      </c>
      <c r="B350" s="79" t="s">
        <v>16027</v>
      </c>
      <c r="C350" s="78" t="s">
        <v>15348</v>
      </c>
      <c r="D350" s="80">
        <v>1.3392999999999999</v>
      </c>
    </row>
    <row r="351" spans="1:4" x14ac:dyDescent="0.25">
      <c r="A351" s="78" t="s">
        <v>16028</v>
      </c>
      <c r="B351" s="79" t="s">
        <v>16029</v>
      </c>
      <c r="C351" s="78" t="s">
        <v>15348</v>
      </c>
      <c r="D351" s="80">
        <v>1.8085</v>
      </c>
    </row>
    <row r="352" spans="1:4" x14ac:dyDescent="0.25">
      <c r="A352" s="78" t="s">
        <v>16030</v>
      </c>
      <c r="B352" s="79" t="s">
        <v>16031</v>
      </c>
      <c r="C352" s="78" t="s">
        <v>15348</v>
      </c>
      <c r="D352" s="80">
        <v>2.0390999999999999</v>
      </c>
    </row>
    <row r="353" spans="1:4" x14ac:dyDescent="0.25">
      <c r="A353" s="78" t="s">
        <v>16032</v>
      </c>
      <c r="B353" s="79" t="s">
        <v>16033</v>
      </c>
      <c r="C353" s="78" t="s">
        <v>15348</v>
      </c>
      <c r="D353" s="80">
        <v>3.0236000000000001</v>
      </c>
    </row>
    <row r="354" spans="1:4" x14ac:dyDescent="0.25">
      <c r="A354" s="78" t="s">
        <v>16034</v>
      </c>
      <c r="B354" s="79" t="s">
        <v>16035</v>
      </c>
      <c r="C354" s="78" t="s">
        <v>15348</v>
      </c>
      <c r="D354" s="80">
        <v>3.6631999999999998</v>
      </c>
    </row>
    <row r="355" spans="1:4" x14ac:dyDescent="0.25">
      <c r="A355" s="78" t="s">
        <v>16036</v>
      </c>
      <c r="B355" s="79" t="s">
        <v>16037</v>
      </c>
      <c r="C355" s="78" t="s">
        <v>15348</v>
      </c>
      <c r="D355" s="80">
        <v>3.8801000000000001</v>
      </c>
    </row>
    <row r="356" spans="1:4" x14ac:dyDescent="0.25">
      <c r="A356" s="78" t="s">
        <v>16038</v>
      </c>
      <c r="B356" s="79" t="s">
        <v>16039</v>
      </c>
      <c r="C356" s="78" t="s">
        <v>15348</v>
      </c>
      <c r="D356" s="80">
        <v>4.0738000000000003</v>
      </c>
    </row>
    <row r="357" spans="1:4" x14ac:dyDescent="0.25">
      <c r="A357" s="78" t="s">
        <v>16040</v>
      </c>
      <c r="B357" s="79" t="s">
        <v>16041</v>
      </c>
      <c r="C357" s="78" t="s">
        <v>15348</v>
      </c>
      <c r="D357" s="80">
        <v>5.9340999999999999</v>
      </c>
    </row>
    <row r="358" spans="1:4" x14ac:dyDescent="0.25">
      <c r="A358" s="78" t="s">
        <v>16042</v>
      </c>
      <c r="B358" s="79" t="s">
        <v>16043</v>
      </c>
      <c r="C358" s="78" t="s">
        <v>15348</v>
      </c>
      <c r="D358" s="80">
        <v>6.3587999999999996</v>
      </c>
    </row>
    <row r="359" spans="1:4" x14ac:dyDescent="0.25">
      <c r="A359" s="78" t="s">
        <v>16044</v>
      </c>
      <c r="B359" s="79" t="s">
        <v>16045</v>
      </c>
      <c r="C359" s="78" t="s">
        <v>15348</v>
      </c>
      <c r="D359" s="80">
        <v>8.5869999999999997</v>
      </c>
    </row>
    <row r="360" spans="1:4" x14ac:dyDescent="0.25">
      <c r="A360" s="78" t="s">
        <v>16046</v>
      </c>
      <c r="B360" s="79" t="s">
        <v>16047</v>
      </c>
      <c r="C360" s="78" t="s">
        <v>15348</v>
      </c>
      <c r="D360" s="80">
        <v>9.0134000000000007</v>
      </c>
    </row>
    <row r="361" spans="1:4" x14ac:dyDescent="0.25">
      <c r="A361" s="78" t="s">
        <v>16048</v>
      </c>
      <c r="B361" s="79" t="s">
        <v>16049</v>
      </c>
      <c r="C361" s="78" t="s">
        <v>15348</v>
      </c>
      <c r="D361" s="80">
        <v>10.169</v>
      </c>
    </row>
    <row r="362" spans="1:4" x14ac:dyDescent="0.25">
      <c r="A362" s="78" t="s">
        <v>16050</v>
      </c>
      <c r="B362" s="79" t="s">
        <v>16051</v>
      </c>
      <c r="C362" s="78" t="s">
        <v>15348</v>
      </c>
      <c r="D362" s="80">
        <v>11.8939</v>
      </c>
    </row>
    <row r="363" spans="1:4" x14ac:dyDescent="0.25">
      <c r="A363" s="78" t="s">
        <v>16052</v>
      </c>
      <c r="B363" s="79" t="s">
        <v>16053</v>
      </c>
      <c r="C363" s="78" t="s">
        <v>15348</v>
      </c>
      <c r="D363" s="80">
        <v>13.116</v>
      </c>
    </row>
    <row r="364" spans="1:4" x14ac:dyDescent="0.25">
      <c r="A364" s="78" t="s">
        <v>16054</v>
      </c>
      <c r="B364" s="79" t="s">
        <v>16055</v>
      </c>
      <c r="C364" s="78" t="s">
        <v>58</v>
      </c>
      <c r="D364" s="80">
        <v>26.774799999999999</v>
      </c>
    </row>
    <row r="365" spans="1:4" x14ac:dyDescent="0.25">
      <c r="A365" s="78" t="s">
        <v>16056</v>
      </c>
      <c r="B365" s="79" t="s">
        <v>16057</v>
      </c>
      <c r="C365" s="78" t="s">
        <v>58</v>
      </c>
      <c r="D365" s="80">
        <v>69.253699999999995</v>
      </c>
    </row>
    <row r="366" spans="1:4" x14ac:dyDescent="0.25">
      <c r="A366" s="78" t="s">
        <v>16058</v>
      </c>
      <c r="B366" s="79" t="s">
        <v>16059</v>
      </c>
      <c r="C366" s="78" t="s">
        <v>112</v>
      </c>
      <c r="D366" s="80">
        <v>14.026199999999999</v>
      </c>
    </row>
    <row r="367" spans="1:4" x14ac:dyDescent="0.25">
      <c r="A367" s="78" t="s">
        <v>16060</v>
      </c>
      <c r="B367" s="79" t="s">
        <v>16061</v>
      </c>
      <c r="C367" s="78" t="s">
        <v>15348</v>
      </c>
      <c r="D367" s="80">
        <v>6.9001999999999999</v>
      </c>
    </row>
    <row r="368" spans="1:4" x14ac:dyDescent="0.25">
      <c r="A368" s="78" t="s">
        <v>16062</v>
      </c>
      <c r="B368" s="79" t="s">
        <v>16063</v>
      </c>
      <c r="C368" s="78" t="s">
        <v>15348</v>
      </c>
      <c r="D368" s="80">
        <v>1.579</v>
      </c>
    </row>
    <row r="369" spans="1:4" x14ac:dyDescent="0.25">
      <c r="A369" s="78" t="s">
        <v>16064</v>
      </c>
      <c r="B369" s="79" t="s">
        <v>16065</v>
      </c>
      <c r="C369" s="78" t="s">
        <v>15348</v>
      </c>
      <c r="D369" s="80">
        <v>3.1398000000000001</v>
      </c>
    </row>
    <row r="370" spans="1:4" x14ac:dyDescent="0.25">
      <c r="A370" s="78" t="s">
        <v>16066</v>
      </c>
      <c r="B370" s="79" t="s">
        <v>16067</v>
      </c>
      <c r="C370" s="78" t="s">
        <v>15348</v>
      </c>
      <c r="D370" s="80">
        <v>4.7110000000000003</v>
      </c>
    </row>
    <row r="371" spans="1:4" x14ac:dyDescent="0.25">
      <c r="A371" s="78" t="s">
        <v>16068</v>
      </c>
      <c r="B371" s="79" t="s">
        <v>16069</v>
      </c>
      <c r="C371" s="78" t="s">
        <v>20</v>
      </c>
      <c r="D371" s="80">
        <v>140.31780000000001</v>
      </c>
    </row>
    <row r="372" spans="1:4" x14ac:dyDescent="0.25">
      <c r="A372" s="78" t="s">
        <v>16070</v>
      </c>
      <c r="B372" s="79" t="s">
        <v>16071</v>
      </c>
      <c r="C372" s="78" t="s">
        <v>112</v>
      </c>
      <c r="D372" s="80">
        <v>18.447500000000002</v>
      </c>
    </row>
    <row r="373" spans="1:4" x14ac:dyDescent="0.25">
      <c r="A373" s="78" t="s">
        <v>16072</v>
      </c>
      <c r="B373" s="79" t="s">
        <v>16073</v>
      </c>
      <c r="C373" s="78" t="s">
        <v>15348</v>
      </c>
      <c r="D373" s="80">
        <v>20.648099999999999</v>
      </c>
    </row>
    <row r="374" spans="1:4" x14ac:dyDescent="0.25">
      <c r="A374" s="78" t="s">
        <v>16074</v>
      </c>
      <c r="B374" s="79" t="s">
        <v>16075</v>
      </c>
      <c r="C374" s="78" t="s">
        <v>15333</v>
      </c>
      <c r="D374" s="80">
        <v>24.837800000000001</v>
      </c>
    </row>
    <row r="375" spans="1:4" x14ac:dyDescent="0.25">
      <c r="A375" s="78" t="s">
        <v>16076</v>
      </c>
      <c r="B375" s="79" t="s">
        <v>16077</v>
      </c>
      <c r="C375" s="78" t="s">
        <v>19</v>
      </c>
      <c r="D375" s="80">
        <v>2317.5061000000001</v>
      </c>
    </row>
    <row r="376" spans="1:4" x14ac:dyDescent="0.25">
      <c r="A376" s="78" t="s">
        <v>16078</v>
      </c>
      <c r="B376" s="79" t="s">
        <v>16079</v>
      </c>
      <c r="C376" s="78" t="s">
        <v>112</v>
      </c>
      <c r="D376" s="80">
        <v>9.9388000000000005</v>
      </c>
    </row>
    <row r="377" spans="1:4" x14ac:dyDescent="0.25">
      <c r="A377" s="78" t="s">
        <v>16080</v>
      </c>
      <c r="B377" s="79" t="s">
        <v>16081</v>
      </c>
      <c r="C377" s="78" t="s">
        <v>20</v>
      </c>
      <c r="D377" s="80">
        <v>21.264099999999999</v>
      </c>
    </row>
    <row r="378" spans="1:4" x14ac:dyDescent="0.25">
      <c r="A378" s="78" t="s">
        <v>16082</v>
      </c>
      <c r="B378" s="79" t="s">
        <v>16083</v>
      </c>
      <c r="C378" s="78" t="s">
        <v>20</v>
      </c>
      <c r="D378" s="80">
        <v>59.283299999999997</v>
      </c>
    </row>
    <row r="379" spans="1:4" x14ac:dyDescent="0.25">
      <c r="A379" s="78" t="s">
        <v>16084</v>
      </c>
      <c r="B379" s="79" t="s">
        <v>16085</v>
      </c>
      <c r="C379" s="78" t="s">
        <v>20</v>
      </c>
      <c r="D379" s="80">
        <v>157.30609999999999</v>
      </c>
    </row>
    <row r="380" spans="1:4" x14ac:dyDescent="0.25">
      <c r="A380" s="78" t="s">
        <v>16086</v>
      </c>
      <c r="B380" s="79" t="s">
        <v>16087</v>
      </c>
      <c r="C380" s="78" t="s">
        <v>20</v>
      </c>
      <c r="D380" s="80">
        <v>189.202</v>
      </c>
    </row>
    <row r="381" spans="1:4" x14ac:dyDescent="0.25">
      <c r="A381" s="78" t="s">
        <v>16088</v>
      </c>
      <c r="B381" s="79" t="s">
        <v>16089</v>
      </c>
      <c r="C381" s="78" t="s">
        <v>112</v>
      </c>
      <c r="D381" s="80">
        <v>4.4032999999999998</v>
      </c>
    </row>
    <row r="382" spans="1:4" x14ac:dyDescent="0.25">
      <c r="A382" s="78" t="s">
        <v>16090</v>
      </c>
      <c r="B382" s="79" t="s">
        <v>16091</v>
      </c>
      <c r="C382" s="78" t="s">
        <v>112</v>
      </c>
      <c r="D382" s="80">
        <v>31.934000000000001</v>
      </c>
    </row>
    <row r="383" spans="1:4" x14ac:dyDescent="0.25">
      <c r="A383" s="78" t="s">
        <v>16092</v>
      </c>
      <c r="B383" s="79" t="s">
        <v>16093</v>
      </c>
      <c r="C383" s="78" t="s">
        <v>15348</v>
      </c>
      <c r="D383" s="80">
        <v>6.3738999999999999</v>
      </c>
    </row>
    <row r="384" spans="1:4" ht="26.4" x14ac:dyDescent="0.25">
      <c r="A384" s="78" t="s">
        <v>16094</v>
      </c>
      <c r="B384" s="79" t="s">
        <v>16095</v>
      </c>
      <c r="C384" s="78" t="s">
        <v>15348</v>
      </c>
      <c r="D384" s="80">
        <v>0.51200000000000001</v>
      </c>
    </row>
    <row r="385" spans="1:4" x14ac:dyDescent="0.25">
      <c r="A385" s="78" t="s">
        <v>16096</v>
      </c>
      <c r="B385" s="79" t="s">
        <v>16097</v>
      </c>
      <c r="C385" s="78" t="s">
        <v>19</v>
      </c>
      <c r="D385" s="80">
        <v>114.0622</v>
      </c>
    </row>
    <row r="386" spans="1:4" x14ac:dyDescent="0.25">
      <c r="A386" s="78" t="s">
        <v>16098</v>
      </c>
      <c r="B386" s="79" t="s">
        <v>16099</v>
      </c>
      <c r="C386" s="78" t="s">
        <v>19</v>
      </c>
      <c r="D386" s="80">
        <v>121.9288</v>
      </c>
    </row>
    <row r="387" spans="1:4" x14ac:dyDescent="0.25">
      <c r="A387" s="78" t="s">
        <v>16100</v>
      </c>
      <c r="B387" s="79" t="s">
        <v>16101</v>
      </c>
      <c r="C387" s="78" t="s">
        <v>15348</v>
      </c>
      <c r="D387" s="80">
        <v>146.5104</v>
      </c>
    </row>
    <row r="388" spans="1:4" x14ac:dyDescent="0.25">
      <c r="A388" s="78" t="s">
        <v>16102</v>
      </c>
      <c r="B388" s="79" t="s">
        <v>16103</v>
      </c>
      <c r="C388" s="78" t="s">
        <v>58</v>
      </c>
      <c r="D388" s="80" t="s">
        <v>15483</v>
      </c>
    </row>
    <row r="389" spans="1:4" x14ac:dyDescent="0.25">
      <c r="A389" s="78" t="s">
        <v>16104</v>
      </c>
      <c r="B389" s="79" t="s">
        <v>16105</v>
      </c>
      <c r="C389" s="78" t="s">
        <v>112</v>
      </c>
      <c r="D389" s="80">
        <v>100.55500000000001</v>
      </c>
    </row>
    <row r="390" spans="1:4" x14ac:dyDescent="0.25">
      <c r="A390" s="78" t="s">
        <v>16106</v>
      </c>
      <c r="B390" s="79" t="s">
        <v>16107</v>
      </c>
      <c r="C390" s="78" t="s">
        <v>58</v>
      </c>
      <c r="D390" s="80">
        <v>0.72150000000000003</v>
      </c>
    </row>
    <row r="391" spans="1:4" x14ac:dyDescent="0.25">
      <c r="A391" s="78" t="s">
        <v>16108</v>
      </c>
      <c r="B391" s="79" t="s">
        <v>16109</v>
      </c>
      <c r="C391" s="78" t="s">
        <v>58</v>
      </c>
      <c r="D391" s="80">
        <v>170.80500000000001</v>
      </c>
    </row>
    <row r="392" spans="1:4" x14ac:dyDescent="0.25">
      <c r="A392" s="78" t="s">
        <v>16110</v>
      </c>
      <c r="B392" s="79" t="s">
        <v>16111</v>
      </c>
      <c r="C392" s="78" t="s">
        <v>58</v>
      </c>
      <c r="D392" s="80">
        <v>196.685</v>
      </c>
    </row>
    <row r="393" spans="1:4" x14ac:dyDescent="0.25">
      <c r="A393" s="78" t="s">
        <v>16112</v>
      </c>
      <c r="B393" s="79" t="s">
        <v>16113</v>
      </c>
      <c r="C393" s="78" t="s">
        <v>19</v>
      </c>
      <c r="D393" s="80">
        <v>108.3622</v>
      </c>
    </row>
    <row r="394" spans="1:4" x14ac:dyDescent="0.25">
      <c r="A394" s="78" t="s">
        <v>16114</v>
      </c>
      <c r="B394" s="79" t="s">
        <v>16115</v>
      </c>
      <c r="C394" s="78" t="s">
        <v>58</v>
      </c>
      <c r="D394" s="80">
        <v>0.19620000000000001</v>
      </c>
    </row>
    <row r="395" spans="1:4" x14ac:dyDescent="0.25">
      <c r="A395" s="78" t="s">
        <v>16116</v>
      </c>
      <c r="B395" s="79" t="s">
        <v>16117</v>
      </c>
      <c r="C395" s="78" t="s">
        <v>58</v>
      </c>
      <c r="D395" s="80">
        <v>273.94</v>
      </c>
    </row>
    <row r="396" spans="1:4" x14ac:dyDescent="0.25">
      <c r="A396" s="78" t="s">
        <v>16118</v>
      </c>
      <c r="B396" s="79" t="s">
        <v>16119</v>
      </c>
      <c r="C396" s="78" t="s">
        <v>112</v>
      </c>
      <c r="D396" s="80">
        <v>127.7855</v>
      </c>
    </row>
    <row r="397" spans="1:4" x14ac:dyDescent="0.25">
      <c r="A397" s="78" t="s">
        <v>16120</v>
      </c>
      <c r="B397" s="79" t="s">
        <v>16121</v>
      </c>
      <c r="C397" s="78" t="s">
        <v>58</v>
      </c>
      <c r="D397" s="80">
        <v>390.99</v>
      </c>
    </row>
    <row r="398" spans="1:4" x14ac:dyDescent="0.25">
      <c r="A398" s="78" t="s">
        <v>16122</v>
      </c>
      <c r="B398" s="79" t="s">
        <v>16123</v>
      </c>
      <c r="C398" s="78" t="s">
        <v>58</v>
      </c>
      <c r="D398" s="80">
        <v>399.42</v>
      </c>
    </row>
    <row r="399" spans="1:4" x14ac:dyDescent="0.25">
      <c r="A399" s="78" t="s">
        <v>16124</v>
      </c>
      <c r="B399" s="79" t="s">
        <v>16125</v>
      </c>
      <c r="C399" s="78" t="s">
        <v>112</v>
      </c>
      <c r="D399" s="80">
        <v>18.154399999999999</v>
      </c>
    </row>
    <row r="400" spans="1:4" x14ac:dyDescent="0.25">
      <c r="A400" s="78" t="s">
        <v>16126</v>
      </c>
      <c r="B400" s="79" t="s">
        <v>16127</v>
      </c>
      <c r="C400" s="78" t="s">
        <v>112</v>
      </c>
      <c r="D400" s="80">
        <v>19.311900000000001</v>
      </c>
    </row>
    <row r="401" spans="1:4" x14ac:dyDescent="0.25">
      <c r="A401" s="78" t="s">
        <v>16128</v>
      </c>
      <c r="B401" s="79" t="s">
        <v>16129</v>
      </c>
      <c r="C401" s="78" t="s">
        <v>15348</v>
      </c>
      <c r="D401" s="80">
        <v>98190.904599999994</v>
      </c>
    </row>
    <row r="402" spans="1:4" x14ac:dyDescent="0.25">
      <c r="A402" s="78" t="s">
        <v>16130</v>
      </c>
      <c r="B402" s="79" t="s">
        <v>16131</v>
      </c>
      <c r="C402" s="78" t="s">
        <v>15348</v>
      </c>
      <c r="D402" s="80">
        <v>521.97270000000003</v>
      </c>
    </row>
    <row r="403" spans="1:4" x14ac:dyDescent="0.25">
      <c r="A403" s="78" t="s">
        <v>16132</v>
      </c>
      <c r="B403" s="79" t="s">
        <v>16133</v>
      </c>
      <c r="C403" s="78" t="s">
        <v>15348</v>
      </c>
      <c r="D403" s="80">
        <v>266.34010000000001</v>
      </c>
    </row>
    <row r="404" spans="1:4" x14ac:dyDescent="0.25">
      <c r="A404" s="78" t="s">
        <v>16134</v>
      </c>
      <c r="B404" s="79" t="s">
        <v>16135</v>
      </c>
      <c r="C404" s="78" t="s">
        <v>15348</v>
      </c>
      <c r="D404" s="80">
        <v>273.79899999999998</v>
      </c>
    </row>
    <row r="405" spans="1:4" x14ac:dyDescent="0.25">
      <c r="A405" s="78" t="s">
        <v>16136</v>
      </c>
      <c r="B405" s="79" t="s">
        <v>16137</v>
      </c>
      <c r="C405" s="78" t="s">
        <v>15348</v>
      </c>
      <c r="D405" s="80">
        <v>312.43700000000001</v>
      </c>
    </row>
    <row r="406" spans="1:4" x14ac:dyDescent="0.25">
      <c r="A406" s="78" t="s">
        <v>16138</v>
      </c>
      <c r="B406" s="79" t="s">
        <v>16139</v>
      </c>
      <c r="C406" s="78" t="s">
        <v>58</v>
      </c>
      <c r="D406" s="80">
        <v>10.259499999999999</v>
      </c>
    </row>
    <row r="407" spans="1:4" x14ac:dyDescent="0.25">
      <c r="A407" s="78" t="s">
        <v>16140</v>
      </c>
      <c r="B407" s="79" t="s">
        <v>16141</v>
      </c>
      <c r="C407" s="78" t="s">
        <v>15348</v>
      </c>
      <c r="D407" s="80">
        <v>268594.68540000002</v>
      </c>
    </row>
    <row r="408" spans="1:4" x14ac:dyDescent="0.25">
      <c r="A408" s="78" t="s">
        <v>16142</v>
      </c>
      <c r="B408" s="79" t="s">
        <v>16143</v>
      </c>
      <c r="C408" s="78" t="s">
        <v>15348</v>
      </c>
      <c r="D408" s="80">
        <v>288676.72269999998</v>
      </c>
    </row>
    <row r="409" spans="1:4" x14ac:dyDescent="0.25">
      <c r="A409" s="78" t="s">
        <v>16144</v>
      </c>
      <c r="B409" s="79" t="s">
        <v>16145</v>
      </c>
      <c r="C409" s="78" t="s">
        <v>15348</v>
      </c>
      <c r="D409" s="80">
        <v>308832.35350000003</v>
      </c>
    </row>
    <row r="410" spans="1:4" x14ac:dyDescent="0.25">
      <c r="A410" s="78" t="s">
        <v>16146</v>
      </c>
      <c r="B410" s="79" t="s">
        <v>16147</v>
      </c>
      <c r="C410" s="78" t="s">
        <v>15348</v>
      </c>
      <c r="D410" s="80">
        <v>344357.46</v>
      </c>
    </row>
    <row r="411" spans="1:4" x14ac:dyDescent="0.25">
      <c r="A411" s="78" t="s">
        <v>16148</v>
      </c>
      <c r="B411" s="79" t="s">
        <v>16149</v>
      </c>
      <c r="C411" s="78" t="s">
        <v>15348</v>
      </c>
      <c r="D411" s="80">
        <v>381090.24200000003</v>
      </c>
    </row>
    <row r="412" spans="1:4" x14ac:dyDescent="0.25">
      <c r="A412" s="78" t="s">
        <v>16150</v>
      </c>
      <c r="B412" s="79" t="s">
        <v>16151</v>
      </c>
      <c r="C412" s="78" t="s">
        <v>15348</v>
      </c>
      <c r="D412" s="80">
        <v>387056.62300000002</v>
      </c>
    </row>
    <row r="413" spans="1:4" x14ac:dyDescent="0.25">
      <c r="A413" s="78" t="s">
        <v>16152</v>
      </c>
      <c r="B413" s="79" t="s">
        <v>16153</v>
      </c>
      <c r="C413" s="78" t="s">
        <v>15348</v>
      </c>
      <c r="D413" s="80">
        <v>497956.45270000002</v>
      </c>
    </row>
    <row r="414" spans="1:4" x14ac:dyDescent="0.25">
      <c r="A414" s="78" t="s">
        <v>16154</v>
      </c>
      <c r="B414" s="79" t="s">
        <v>16155</v>
      </c>
      <c r="C414" s="78" t="s">
        <v>15348</v>
      </c>
      <c r="D414" s="80">
        <v>506018.87760000001</v>
      </c>
    </row>
    <row r="415" spans="1:4" x14ac:dyDescent="0.25">
      <c r="A415" s="78" t="s">
        <v>16156</v>
      </c>
      <c r="B415" s="79" t="s">
        <v>16157</v>
      </c>
      <c r="C415" s="78" t="s">
        <v>15348</v>
      </c>
      <c r="D415" s="80">
        <v>567236.40020000003</v>
      </c>
    </row>
    <row r="416" spans="1:4" x14ac:dyDescent="0.25">
      <c r="A416" s="78" t="s">
        <v>16158</v>
      </c>
      <c r="B416" s="79" t="s">
        <v>16159</v>
      </c>
      <c r="C416" s="78" t="s">
        <v>15348</v>
      </c>
      <c r="D416" s="80">
        <v>621584.14399999997</v>
      </c>
    </row>
    <row r="417" spans="1:4" x14ac:dyDescent="0.25">
      <c r="A417" s="78" t="s">
        <v>16160</v>
      </c>
      <c r="B417" s="79" t="s">
        <v>16161</v>
      </c>
      <c r="C417" s="78" t="s">
        <v>15348</v>
      </c>
      <c r="D417" s="80">
        <v>638278.04920000001</v>
      </c>
    </row>
    <row r="418" spans="1:4" x14ac:dyDescent="0.25">
      <c r="A418" s="78" t="s">
        <v>16162</v>
      </c>
      <c r="B418" s="79" t="s">
        <v>16163</v>
      </c>
      <c r="C418" s="78" t="s">
        <v>15348</v>
      </c>
      <c r="D418" s="80">
        <v>690929.88</v>
      </c>
    </row>
    <row r="419" spans="1:4" x14ac:dyDescent="0.25">
      <c r="A419" s="78" t="s">
        <v>16164</v>
      </c>
      <c r="B419" s="79" t="s">
        <v>16165</v>
      </c>
      <c r="C419" s="78" t="s">
        <v>15348</v>
      </c>
      <c r="D419" s="80">
        <v>229042.49890000001</v>
      </c>
    </row>
    <row r="420" spans="1:4" x14ac:dyDescent="0.25">
      <c r="A420" s="78" t="s">
        <v>16166</v>
      </c>
      <c r="B420" s="79" t="s">
        <v>16167</v>
      </c>
      <c r="C420" s="78" t="s">
        <v>15348</v>
      </c>
      <c r="D420" s="80">
        <v>235049.91469999999</v>
      </c>
    </row>
    <row r="421" spans="1:4" x14ac:dyDescent="0.25">
      <c r="A421" s="78" t="s">
        <v>16168</v>
      </c>
      <c r="B421" s="79" t="s">
        <v>16169</v>
      </c>
      <c r="C421" s="78" t="s">
        <v>15348</v>
      </c>
      <c r="D421" s="80">
        <v>252990.052</v>
      </c>
    </row>
    <row r="422" spans="1:4" x14ac:dyDescent="0.25">
      <c r="A422" s="78" t="s">
        <v>16170</v>
      </c>
      <c r="B422" s="79" t="s">
        <v>16171</v>
      </c>
      <c r="C422" s="78" t="s">
        <v>15348</v>
      </c>
      <c r="D422" s="80">
        <v>270927.63410000002</v>
      </c>
    </row>
    <row r="423" spans="1:4" x14ac:dyDescent="0.25">
      <c r="A423" s="78" t="s">
        <v>16172</v>
      </c>
      <c r="B423" s="79" t="s">
        <v>16173</v>
      </c>
      <c r="C423" s="78" t="s">
        <v>15348</v>
      </c>
      <c r="D423" s="80">
        <v>288881.64130000002</v>
      </c>
    </row>
    <row r="424" spans="1:4" x14ac:dyDescent="0.25">
      <c r="A424" s="78" t="s">
        <v>16174</v>
      </c>
      <c r="B424" s="79" t="s">
        <v>16175</v>
      </c>
      <c r="C424" s="78" t="s">
        <v>15348</v>
      </c>
      <c r="D424" s="80">
        <v>320140.93160000001</v>
      </c>
    </row>
    <row r="425" spans="1:4" x14ac:dyDescent="0.25">
      <c r="A425" s="78" t="s">
        <v>16176</v>
      </c>
      <c r="B425" s="79" t="s">
        <v>16177</v>
      </c>
      <c r="C425" s="78" t="s">
        <v>15348</v>
      </c>
      <c r="D425" s="80">
        <v>352587.08769999997</v>
      </c>
    </row>
    <row r="426" spans="1:4" x14ac:dyDescent="0.25">
      <c r="A426" s="78" t="s">
        <v>16178</v>
      </c>
      <c r="B426" s="79" t="s">
        <v>16179</v>
      </c>
      <c r="C426" s="78" t="s">
        <v>15348</v>
      </c>
      <c r="D426" s="80">
        <v>358454.38030000002</v>
      </c>
    </row>
    <row r="427" spans="1:4" x14ac:dyDescent="0.25">
      <c r="A427" s="78" t="s">
        <v>16180</v>
      </c>
      <c r="B427" s="79" t="s">
        <v>16181</v>
      </c>
      <c r="C427" s="78" t="s">
        <v>15348</v>
      </c>
      <c r="D427" s="80">
        <v>384516.50400000002</v>
      </c>
    </row>
    <row r="428" spans="1:4" x14ac:dyDescent="0.25">
      <c r="A428" s="78" t="s">
        <v>16182</v>
      </c>
      <c r="B428" s="79" t="s">
        <v>16183</v>
      </c>
      <c r="C428" s="78" t="s">
        <v>15348</v>
      </c>
      <c r="D428" s="80">
        <v>392440.2047</v>
      </c>
    </row>
    <row r="429" spans="1:4" x14ac:dyDescent="0.25">
      <c r="A429" s="78" t="s">
        <v>16184</v>
      </c>
      <c r="B429" s="79" t="s">
        <v>16185</v>
      </c>
      <c r="C429" s="78" t="s">
        <v>15348</v>
      </c>
      <c r="D429" s="80">
        <v>418615.70659999998</v>
      </c>
    </row>
    <row r="430" spans="1:4" x14ac:dyDescent="0.25">
      <c r="A430" s="78" t="s">
        <v>16186</v>
      </c>
      <c r="B430" s="79" t="s">
        <v>16187</v>
      </c>
      <c r="C430" s="78" t="s">
        <v>15348</v>
      </c>
      <c r="D430" s="80">
        <v>479778.41489999997</v>
      </c>
    </row>
    <row r="431" spans="1:4" x14ac:dyDescent="0.25">
      <c r="A431" s="78" t="s">
        <v>16188</v>
      </c>
      <c r="B431" s="79" t="s">
        <v>16189</v>
      </c>
      <c r="C431" s="78" t="s">
        <v>15348</v>
      </c>
      <c r="D431" s="80">
        <v>496189.91649999999</v>
      </c>
    </row>
    <row r="432" spans="1:4" x14ac:dyDescent="0.25">
      <c r="A432" s="78" t="s">
        <v>16190</v>
      </c>
      <c r="B432" s="79" t="s">
        <v>16191</v>
      </c>
      <c r="C432" s="78" t="s">
        <v>15348</v>
      </c>
      <c r="D432" s="80">
        <v>534844.99250000005</v>
      </c>
    </row>
    <row r="433" spans="1:4" x14ac:dyDescent="0.25">
      <c r="A433" s="78" t="s">
        <v>16192</v>
      </c>
      <c r="B433" s="79" t="s">
        <v>16193</v>
      </c>
      <c r="C433" s="78" t="s">
        <v>58</v>
      </c>
      <c r="D433" s="80">
        <v>1.3280000000000001</v>
      </c>
    </row>
    <row r="434" spans="1:4" x14ac:dyDescent="0.25">
      <c r="A434" s="78" t="s">
        <v>16194</v>
      </c>
      <c r="B434" s="79" t="s">
        <v>16195</v>
      </c>
      <c r="C434" s="78" t="s">
        <v>15348</v>
      </c>
      <c r="D434" s="80">
        <v>956.93780000000004</v>
      </c>
    </row>
    <row r="435" spans="1:4" x14ac:dyDescent="0.25">
      <c r="A435" s="78" t="s">
        <v>16196</v>
      </c>
      <c r="B435" s="79" t="s">
        <v>16197</v>
      </c>
      <c r="C435" s="78" t="s">
        <v>15348</v>
      </c>
      <c r="D435" s="80">
        <v>5.3541999999999996</v>
      </c>
    </row>
    <row r="436" spans="1:4" x14ac:dyDescent="0.25">
      <c r="A436" s="78" t="s">
        <v>16198</v>
      </c>
      <c r="B436" s="79" t="s">
        <v>16199</v>
      </c>
      <c r="C436" s="78" t="s">
        <v>15348</v>
      </c>
      <c r="D436" s="80">
        <v>79.617800000000003</v>
      </c>
    </row>
    <row r="437" spans="1:4" x14ac:dyDescent="0.25">
      <c r="A437" s="78" t="s">
        <v>16200</v>
      </c>
      <c r="B437" s="79" t="s">
        <v>16201</v>
      </c>
      <c r="C437" s="78" t="s">
        <v>15348</v>
      </c>
      <c r="D437" s="80">
        <v>59.396500000000003</v>
      </c>
    </row>
    <row r="438" spans="1:4" x14ac:dyDescent="0.25">
      <c r="A438" s="78" t="s">
        <v>16202</v>
      </c>
      <c r="B438" s="79" t="s">
        <v>16203</v>
      </c>
      <c r="C438" s="78" t="s">
        <v>15348</v>
      </c>
      <c r="D438" s="80">
        <v>26.363900000000001</v>
      </c>
    </row>
    <row r="439" spans="1:4" x14ac:dyDescent="0.25">
      <c r="A439" s="78" t="s">
        <v>16204</v>
      </c>
      <c r="B439" s="79" t="s">
        <v>16205</v>
      </c>
      <c r="C439" s="78" t="s">
        <v>58</v>
      </c>
      <c r="D439" s="80">
        <v>2.7124999999999999</v>
      </c>
    </row>
    <row r="440" spans="1:4" x14ac:dyDescent="0.25">
      <c r="A440" s="78" t="s">
        <v>16206</v>
      </c>
      <c r="B440" s="79" t="s">
        <v>16207</v>
      </c>
      <c r="C440" s="78" t="s">
        <v>15348</v>
      </c>
      <c r="D440" s="80">
        <v>188.59110000000001</v>
      </c>
    </row>
    <row r="441" spans="1:4" x14ac:dyDescent="0.25">
      <c r="A441" s="78" t="s">
        <v>16208</v>
      </c>
      <c r="B441" s="79" t="s">
        <v>16209</v>
      </c>
      <c r="C441" s="78" t="s">
        <v>15348</v>
      </c>
      <c r="D441" s="80">
        <v>72.3352</v>
      </c>
    </row>
    <row r="442" spans="1:4" x14ac:dyDescent="0.25">
      <c r="A442" s="78" t="s">
        <v>16210</v>
      </c>
      <c r="B442" s="79" t="s">
        <v>16211</v>
      </c>
      <c r="C442" s="78" t="s">
        <v>15348</v>
      </c>
      <c r="D442" s="80">
        <v>27.808499999999999</v>
      </c>
    </row>
    <row r="443" spans="1:4" x14ac:dyDescent="0.25">
      <c r="A443" s="78" t="s">
        <v>16212</v>
      </c>
      <c r="B443" s="79" t="s">
        <v>16213</v>
      </c>
      <c r="C443" s="78" t="s">
        <v>20</v>
      </c>
      <c r="D443" s="80">
        <v>46.4056</v>
      </c>
    </row>
    <row r="444" spans="1:4" x14ac:dyDescent="0.25">
      <c r="A444" s="78" t="s">
        <v>16214</v>
      </c>
      <c r="B444" s="79" t="s">
        <v>16215</v>
      </c>
      <c r="C444" s="78" t="s">
        <v>15333</v>
      </c>
      <c r="D444" s="80">
        <v>22.1355</v>
      </c>
    </row>
    <row r="445" spans="1:4" x14ac:dyDescent="0.25">
      <c r="A445" s="78" t="s">
        <v>16216</v>
      </c>
      <c r="B445" s="79" t="s">
        <v>16217</v>
      </c>
      <c r="C445" s="78" t="s">
        <v>15333</v>
      </c>
      <c r="D445" s="80">
        <v>25.311499999999999</v>
      </c>
    </row>
    <row r="446" spans="1:4" x14ac:dyDescent="0.25">
      <c r="A446" s="78" t="s">
        <v>16218</v>
      </c>
      <c r="B446" s="79" t="s">
        <v>16219</v>
      </c>
      <c r="C446" s="78" t="s">
        <v>112</v>
      </c>
      <c r="D446" s="80">
        <v>12.5756</v>
      </c>
    </row>
    <row r="447" spans="1:4" x14ac:dyDescent="0.25">
      <c r="A447" s="78" t="s">
        <v>16220</v>
      </c>
      <c r="B447" s="79" t="s">
        <v>16221</v>
      </c>
      <c r="C447" s="78" t="s">
        <v>58</v>
      </c>
      <c r="D447" s="80">
        <v>165.62790000000001</v>
      </c>
    </row>
    <row r="448" spans="1:4" x14ac:dyDescent="0.25">
      <c r="A448" s="78" t="s">
        <v>16222</v>
      </c>
      <c r="B448" s="79" t="s">
        <v>16223</v>
      </c>
      <c r="C448" s="78" t="s">
        <v>15333</v>
      </c>
      <c r="D448" s="80">
        <v>8.6740999999999993</v>
      </c>
    </row>
    <row r="449" spans="1:4" x14ac:dyDescent="0.25">
      <c r="A449" s="78" t="s">
        <v>16224</v>
      </c>
      <c r="B449" s="79" t="s">
        <v>16225</v>
      </c>
      <c r="C449" s="78" t="s">
        <v>15333</v>
      </c>
      <c r="D449" s="80">
        <v>8.0466999999999995</v>
      </c>
    </row>
    <row r="450" spans="1:4" x14ac:dyDescent="0.25">
      <c r="A450" s="78" t="s">
        <v>16226</v>
      </c>
      <c r="B450" s="79" t="s">
        <v>16227</v>
      </c>
      <c r="C450" s="78" t="s">
        <v>112</v>
      </c>
      <c r="D450" s="80">
        <v>10.099399999999999</v>
      </c>
    </row>
    <row r="451" spans="1:4" x14ac:dyDescent="0.25">
      <c r="A451" s="78" t="s">
        <v>16228</v>
      </c>
      <c r="B451" s="79" t="s">
        <v>16229</v>
      </c>
      <c r="C451" s="78" t="s">
        <v>112</v>
      </c>
      <c r="D451" s="80">
        <v>10.1165</v>
      </c>
    </row>
    <row r="452" spans="1:4" x14ac:dyDescent="0.25">
      <c r="A452" s="78" t="s">
        <v>16230</v>
      </c>
      <c r="B452" s="79" t="s">
        <v>16231</v>
      </c>
      <c r="C452" s="78" t="s">
        <v>112</v>
      </c>
      <c r="D452" s="80">
        <v>9.0463000000000005</v>
      </c>
    </row>
    <row r="453" spans="1:4" x14ac:dyDescent="0.25">
      <c r="A453" s="78" t="s">
        <v>16232</v>
      </c>
      <c r="B453" s="79" t="s">
        <v>16233</v>
      </c>
      <c r="C453" s="78" t="s">
        <v>112</v>
      </c>
      <c r="D453" s="80">
        <v>6.2888999999999999</v>
      </c>
    </row>
    <row r="454" spans="1:4" x14ac:dyDescent="0.25">
      <c r="A454" s="78" t="s">
        <v>16234</v>
      </c>
      <c r="B454" s="79" t="s">
        <v>16235</v>
      </c>
      <c r="C454" s="78" t="s">
        <v>19</v>
      </c>
      <c r="D454" s="80">
        <v>104.873</v>
      </c>
    </row>
    <row r="455" spans="1:4" x14ac:dyDescent="0.25">
      <c r="A455" s="78" t="s">
        <v>16236</v>
      </c>
      <c r="B455" s="79" t="s">
        <v>16237</v>
      </c>
      <c r="C455" s="78" t="s">
        <v>19</v>
      </c>
      <c r="D455" s="80">
        <v>135.0102</v>
      </c>
    </row>
    <row r="456" spans="1:4" x14ac:dyDescent="0.25">
      <c r="A456" s="78" t="s">
        <v>16238</v>
      </c>
      <c r="B456" s="79" t="s">
        <v>16239</v>
      </c>
      <c r="C456" s="78" t="s">
        <v>112</v>
      </c>
      <c r="D456" s="80">
        <v>25.245200000000001</v>
      </c>
    </row>
    <row r="457" spans="1:4" x14ac:dyDescent="0.25">
      <c r="A457" s="78" t="s">
        <v>16240</v>
      </c>
      <c r="B457" s="79" t="s">
        <v>16241</v>
      </c>
      <c r="C457" s="78" t="s">
        <v>15348</v>
      </c>
      <c r="D457" s="80">
        <v>504.27629999999999</v>
      </c>
    </row>
    <row r="458" spans="1:4" x14ac:dyDescent="0.25">
      <c r="A458" s="78" t="s">
        <v>16242</v>
      </c>
      <c r="B458" s="79" t="s">
        <v>16243</v>
      </c>
      <c r="C458" s="78" t="s">
        <v>112</v>
      </c>
      <c r="D458" s="80">
        <v>61.556199999999997</v>
      </c>
    </row>
    <row r="459" spans="1:4" x14ac:dyDescent="0.25">
      <c r="A459" s="78" t="s">
        <v>16244</v>
      </c>
      <c r="B459" s="79" t="s">
        <v>16245</v>
      </c>
      <c r="C459" s="78" t="s">
        <v>112</v>
      </c>
      <c r="D459" s="80">
        <v>24.4693</v>
      </c>
    </row>
    <row r="460" spans="1:4" x14ac:dyDescent="0.25">
      <c r="A460" s="78" t="s">
        <v>16246</v>
      </c>
      <c r="B460" s="79" t="s">
        <v>16247</v>
      </c>
      <c r="C460" s="78" t="s">
        <v>112</v>
      </c>
      <c r="D460" s="80">
        <v>185.36</v>
      </c>
    </row>
    <row r="461" spans="1:4" x14ac:dyDescent="0.25">
      <c r="A461" s="78" t="s">
        <v>16248</v>
      </c>
      <c r="B461" s="79" t="s">
        <v>16249</v>
      </c>
      <c r="C461" s="78" t="s">
        <v>15348</v>
      </c>
      <c r="D461" s="80">
        <v>445.62139999999999</v>
      </c>
    </row>
    <row r="462" spans="1:4" x14ac:dyDescent="0.25">
      <c r="A462" s="78" t="s">
        <v>16250</v>
      </c>
      <c r="B462" s="79" t="s">
        <v>16251</v>
      </c>
      <c r="C462" s="78" t="s">
        <v>112</v>
      </c>
      <c r="D462" s="80">
        <v>33.129199999999997</v>
      </c>
    </row>
    <row r="463" spans="1:4" x14ac:dyDescent="0.25">
      <c r="A463" s="78" t="s">
        <v>16252</v>
      </c>
      <c r="B463" s="79" t="s">
        <v>16253</v>
      </c>
      <c r="C463" s="78" t="s">
        <v>112</v>
      </c>
      <c r="D463" s="80">
        <v>34.211199999999998</v>
      </c>
    </row>
    <row r="464" spans="1:4" x14ac:dyDescent="0.25">
      <c r="A464" s="78" t="s">
        <v>16254</v>
      </c>
      <c r="B464" s="79" t="s">
        <v>16255</v>
      </c>
      <c r="C464" s="78" t="s">
        <v>15348</v>
      </c>
      <c r="D464" s="80">
        <v>32.453000000000003</v>
      </c>
    </row>
    <row r="465" spans="1:4" x14ac:dyDescent="0.25">
      <c r="A465" s="78" t="s">
        <v>16256</v>
      </c>
      <c r="B465" s="79" t="s">
        <v>16257</v>
      </c>
      <c r="C465" s="78" t="s">
        <v>112</v>
      </c>
      <c r="D465" s="80">
        <v>58.551499999999997</v>
      </c>
    </row>
    <row r="466" spans="1:4" x14ac:dyDescent="0.25">
      <c r="A466" s="78" t="s">
        <v>16258</v>
      </c>
      <c r="B466" s="79" t="s">
        <v>16259</v>
      </c>
      <c r="C466" s="78" t="s">
        <v>15348</v>
      </c>
      <c r="D466" s="80">
        <v>8.0538000000000007</v>
      </c>
    </row>
    <row r="467" spans="1:4" x14ac:dyDescent="0.25">
      <c r="A467" s="78" t="s">
        <v>16260</v>
      </c>
      <c r="B467" s="79" t="s">
        <v>16261</v>
      </c>
      <c r="C467" s="78" t="s">
        <v>15348</v>
      </c>
      <c r="D467" s="80">
        <v>5.8560999999999996</v>
      </c>
    </row>
    <row r="468" spans="1:4" x14ac:dyDescent="0.25">
      <c r="A468" s="78" t="s">
        <v>16262</v>
      </c>
      <c r="B468" s="79" t="s">
        <v>16263</v>
      </c>
      <c r="C468" s="78" t="s">
        <v>15348</v>
      </c>
      <c r="D468" s="80">
        <v>2986.89</v>
      </c>
    </row>
    <row r="469" spans="1:4" x14ac:dyDescent="0.25">
      <c r="A469" s="78" t="s">
        <v>16264</v>
      </c>
      <c r="B469" s="79" t="s">
        <v>16265</v>
      </c>
      <c r="C469" s="78" t="s">
        <v>15348</v>
      </c>
      <c r="D469" s="80">
        <v>501.87920000000003</v>
      </c>
    </row>
    <row r="470" spans="1:4" x14ac:dyDescent="0.25">
      <c r="A470" s="78" t="s">
        <v>16266</v>
      </c>
      <c r="B470" s="79" t="s">
        <v>16267</v>
      </c>
      <c r="C470" s="78" t="s">
        <v>15348</v>
      </c>
      <c r="D470" s="80">
        <v>33.234000000000002</v>
      </c>
    </row>
    <row r="471" spans="1:4" x14ac:dyDescent="0.25">
      <c r="A471" s="78" t="s">
        <v>16268</v>
      </c>
      <c r="B471" s="79" t="s">
        <v>16269</v>
      </c>
      <c r="C471" s="78" t="s">
        <v>15348</v>
      </c>
      <c r="D471" s="80">
        <v>367.06150000000002</v>
      </c>
    </row>
    <row r="472" spans="1:4" x14ac:dyDescent="0.25">
      <c r="A472" s="78" t="s">
        <v>16270</v>
      </c>
      <c r="B472" s="79" t="s">
        <v>16271</v>
      </c>
      <c r="C472" s="78" t="s">
        <v>58</v>
      </c>
      <c r="D472" s="80">
        <v>90.346100000000007</v>
      </c>
    </row>
    <row r="473" spans="1:4" x14ac:dyDescent="0.25">
      <c r="A473" s="78" t="s">
        <v>16272</v>
      </c>
      <c r="B473" s="79" t="s">
        <v>16273</v>
      </c>
      <c r="C473" s="78" t="s">
        <v>20</v>
      </c>
      <c r="D473" s="80">
        <v>41.918700000000001</v>
      </c>
    </row>
    <row r="474" spans="1:4" x14ac:dyDescent="0.25">
      <c r="A474" s="78" t="s">
        <v>16274</v>
      </c>
      <c r="B474" s="79" t="s">
        <v>16275</v>
      </c>
      <c r="C474" s="78" t="s">
        <v>15348</v>
      </c>
      <c r="D474" s="80">
        <v>577.60040000000004</v>
      </c>
    </row>
    <row r="475" spans="1:4" x14ac:dyDescent="0.25">
      <c r="A475" s="78" t="s">
        <v>16276</v>
      </c>
      <c r="B475" s="79" t="s">
        <v>16277</v>
      </c>
      <c r="C475" s="78" t="s">
        <v>15348</v>
      </c>
      <c r="D475" s="80">
        <v>308.64999999999998</v>
      </c>
    </row>
    <row r="476" spans="1:4" x14ac:dyDescent="0.25">
      <c r="A476" s="78" t="s">
        <v>16278</v>
      </c>
      <c r="B476" s="79" t="s">
        <v>16279</v>
      </c>
      <c r="C476" s="78" t="s">
        <v>58</v>
      </c>
      <c r="D476" s="80">
        <v>166.89</v>
      </c>
    </row>
    <row r="477" spans="1:4" ht="26.4" x14ac:dyDescent="0.25">
      <c r="A477" s="78" t="s">
        <v>16280</v>
      </c>
      <c r="B477" s="79" t="s">
        <v>16281</v>
      </c>
      <c r="C477" s="78" t="s">
        <v>20</v>
      </c>
      <c r="D477" s="80">
        <v>37.718200000000003</v>
      </c>
    </row>
    <row r="478" spans="1:4" x14ac:dyDescent="0.25">
      <c r="A478" s="78" t="s">
        <v>16282</v>
      </c>
      <c r="B478" s="79" t="s">
        <v>16283</v>
      </c>
      <c r="C478" s="78" t="s">
        <v>20</v>
      </c>
      <c r="D478" s="80">
        <v>21.6861</v>
      </c>
    </row>
    <row r="479" spans="1:4" x14ac:dyDescent="0.25">
      <c r="A479" s="78" t="s">
        <v>16284</v>
      </c>
      <c r="B479" s="79" t="s">
        <v>16285</v>
      </c>
      <c r="C479" s="78" t="s">
        <v>20</v>
      </c>
      <c r="D479" s="80">
        <v>28.055199999999999</v>
      </c>
    </row>
    <row r="480" spans="1:4" x14ac:dyDescent="0.25">
      <c r="A480" s="78" t="s">
        <v>16286</v>
      </c>
      <c r="B480" s="79" t="s">
        <v>16287</v>
      </c>
      <c r="C480" s="78" t="s">
        <v>20</v>
      </c>
      <c r="D480" s="80">
        <v>29.068200000000001</v>
      </c>
    </row>
    <row r="481" spans="1:4" x14ac:dyDescent="0.25">
      <c r="A481" s="78" t="s">
        <v>16288</v>
      </c>
      <c r="B481" s="79" t="s">
        <v>16289</v>
      </c>
      <c r="C481" s="78" t="s">
        <v>20</v>
      </c>
      <c r="D481" s="80">
        <v>31.1846</v>
      </c>
    </row>
    <row r="482" spans="1:4" x14ac:dyDescent="0.25">
      <c r="A482" s="78" t="s">
        <v>16290</v>
      </c>
      <c r="B482" s="79" t="s">
        <v>16291</v>
      </c>
      <c r="C482" s="78" t="s">
        <v>20</v>
      </c>
      <c r="D482" s="80">
        <v>41.264699999999998</v>
      </c>
    </row>
    <row r="483" spans="1:4" x14ac:dyDescent="0.25">
      <c r="A483" s="78" t="s">
        <v>16292</v>
      </c>
      <c r="B483" s="79" t="s">
        <v>16293</v>
      </c>
      <c r="C483" s="78" t="s">
        <v>20</v>
      </c>
      <c r="D483" s="80">
        <v>61.404899999999998</v>
      </c>
    </row>
    <row r="484" spans="1:4" x14ac:dyDescent="0.25">
      <c r="A484" s="78" t="s">
        <v>16294</v>
      </c>
      <c r="B484" s="79" t="s">
        <v>16295</v>
      </c>
      <c r="C484" s="78" t="s">
        <v>20</v>
      </c>
      <c r="D484" s="80">
        <v>81.535200000000003</v>
      </c>
    </row>
    <row r="485" spans="1:4" x14ac:dyDescent="0.25">
      <c r="A485" s="78" t="s">
        <v>16296</v>
      </c>
      <c r="B485" s="79" t="s">
        <v>16297</v>
      </c>
      <c r="C485" s="78" t="s">
        <v>20</v>
      </c>
      <c r="D485" s="80">
        <v>40.2117</v>
      </c>
    </row>
    <row r="486" spans="1:4" x14ac:dyDescent="0.25">
      <c r="A486" s="78" t="s">
        <v>16298</v>
      </c>
      <c r="B486" s="79" t="s">
        <v>16299</v>
      </c>
      <c r="C486" s="78" t="s">
        <v>20</v>
      </c>
      <c r="D486" s="80">
        <v>50.357900000000001</v>
      </c>
    </row>
    <row r="487" spans="1:4" x14ac:dyDescent="0.25">
      <c r="A487" s="78" t="s">
        <v>16300</v>
      </c>
      <c r="B487" s="79" t="s">
        <v>16301</v>
      </c>
      <c r="C487" s="78" t="s">
        <v>20</v>
      </c>
      <c r="D487" s="80">
        <v>60.429900000000004</v>
      </c>
    </row>
    <row r="488" spans="1:4" x14ac:dyDescent="0.25">
      <c r="A488" s="78" t="s">
        <v>16302</v>
      </c>
      <c r="B488" s="79" t="s">
        <v>16303</v>
      </c>
      <c r="C488" s="78" t="s">
        <v>20</v>
      </c>
      <c r="D488" s="80">
        <v>70.926699999999997</v>
      </c>
    </row>
    <row r="489" spans="1:4" x14ac:dyDescent="0.25">
      <c r="A489" s="78" t="s">
        <v>16304</v>
      </c>
      <c r="B489" s="79" t="s">
        <v>16305</v>
      </c>
      <c r="C489" s="78" t="s">
        <v>20</v>
      </c>
      <c r="D489" s="80">
        <v>33.228000000000002</v>
      </c>
    </row>
    <row r="490" spans="1:4" x14ac:dyDescent="0.25">
      <c r="A490" s="78" t="s">
        <v>16306</v>
      </c>
      <c r="B490" s="79" t="s">
        <v>16307</v>
      </c>
      <c r="C490" s="78" t="s">
        <v>20</v>
      </c>
      <c r="D490" s="80">
        <v>41.482999999999997</v>
      </c>
    </row>
    <row r="491" spans="1:4" x14ac:dyDescent="0.25">
      <c r="A491" s="78" t="s">
        <v>16308</v>
      </c>
      <c r="B491" s="79" t="s">
        <v>16309</v>
      </c>
      <c r="C491" s="78" t="s">
        <v>20</v>
      </c>
      <c r="D491" s="80">
        <v>49.3155</v>
      </c>
    </row>
    <row r="492" spans="1:4" x14ac:dyDescent="0.25">
      <c r="A492" s="78" t="s">
        <v>16310</v>
      </c>
      <c r="B492" s="79" t="s">
        <v>16311</v>
      </c>
      <c r="C492" s="78" t="s">
        <v>20</v>
      </c>
      <c r="D492" s="80">
        <v>57.569099999999999</v>
      </c>
    </row>
    <row r="493" spans="1:4" x14ac:dyDescent="0.25">
      <c r="A493" s="78" t="s">
        <v>16312</v>
      </c>
      <c r="B493" s="79" t="s">
        <v>16313</v>
      </c>
      <c r="C493" s="78" t="s">
        <v>20</v>
      </c>
      <c r="D493" s="80">
        <v>30.0809</v>
      </c>
    </row>
    <row r="494" spans="1:4" x14ac:dyDescent="0.25">
      <c r="A494" s="78" t="s">
        <v>16314</v>
      </c>
      <c r="B494" s="79" t="s">
        <v>16315</v>
      </c>
      <c r="C494" s="78" t="s">
        <v>20</v>
      </c>
      <c r="D494" s="80">
        <v>39.237000000000002</v>
      </c>
    </row>
    <row r="495" spans="1:4" x14ac:dyDescent="0.25">
      <c r="A495" s="78" t="s">
        <v>16316</v>
      </c>
      <c r="B495" s="79" t="s">
        <v>16317</v>
      </c>
      <c r="C495" s="78" t="s">
        <v>20</v>
      </c>
      <c r="D495" s="80">
        <v>47.034999999999997</v>
      </c>
    </row>
    <row r="496" spans="1:4" x14ac:dyDescent="0.25">
      <c r="A496" s="78" t="s">
        <v>16318</v>
      </c>
      <c r="B496" s="79" t="s">
        <v>16319</v>
      </c>
      <c r="C496" s="78" t="s">
        <v>20</v>
      </c>
      <c r="D496" s="80">
        <v>54.191000000000003</v>
      </c>
    </row>
    <row r="497" spans="1:4" x14ac:dyDescent="0.25">
      <c r="A497" s="78" t="s">
        <v>16320</v>
      </c>
      <c r="B497" s="79" t="s">
        <v>16321</v>
      </c>
      <c r="C497" s="78" t="s">
        <v>58</v>
      </c>
      <c r="D497" s="80">
        <v>59.689599999999999</v>
      </c>
    </row>
    <row r="498" spans="1:4" x14ac:dyDescent="0.25">
      <c r="A498" s="78" t="s">
        <v>16322</v>
      </c>
      <c r="B498" s="79" t="s">
        <v>16323</v>
      </c>
      <c r="C498" s="78" t="s">
        <v>15348</v>
      </c>
      <c r="D498" s="80">
        <v>354.4434</v>
      </c>
    </row>
    <row r="499" spans="1:4" x14ac:dyDescent="0.25">
      <c r="A499" s="78" t="s">
        <v>16324</v>
      </c>
      <c r="B499" s="79" t="s">
        <v>16325</v>
      </c>
      <c r="C499" s="78" t="s">
        <v>15348</v>
      </c>
      <c r="D499" s="80">
        <v>359.4785</v>
      </c>
    </row>
    <row r="500" spans="1:4" x14ac:dyDescent="0.25">
      <c r="A500" s="78" t="s">
        <v>16326</v>
      </c>
      <c r="B500" s="79" t="s">
        <v>16327</v>
      </c>
      <c r="C500" s="78" t="s">
        <v>15348</v>
      </c>
      <c r="D500" s="80">
        <v>382.72399999999999</v>
      </c>
    </row>
    <row r="501" spans="1:4" x14ac:dyDescent="0.25">
      <c r="A501" s="78" t="s">
        <v>16328</v>
      </c>
      <c r="B501" s="79" t="s">
        <v>16329</v>
      </c>
      <c r="C501" s="78" t="s">
        <v>15348</v>
      </c>
      <c r="D501" s="80">
        <v>406.08010000000002</v>
      </c>
    </row>
    <row r="502" spans="1:4" x14ac:dyDescent="0.25">
      <c r="A502" s="78" t="s">
        <v>16330</v>
      </c>
      <c r="B502" s="79" t="s">
        <v>16331</v>
      </c>
      <c r="C502" s="78" t="s">
        <v>15348</v>
      </c>
      <c r="D502" s="80">
        <v>458.24380000000002</v>
      </c>
    </row>
    <row r="503" spans="1:4" x14ac:dyDescent="0.25">
      <c r="A503" s="78" t="s">
        <v>16332</v>
      </c>
      <c r="B503" s="79" t="s">
        <v>16333</v>
      </c>
      <c r="C503" s="78" t="s">
        <v>15348</v>
      </c>
      <c r="D503" s="80">
        <v>605.90499999999997</v>
      </c>
    </row>
    <row r="504" spans="1:4" x14ac:dyDescent="0.25">
      <c r="A504" s="78" t="s">
        <v>16334</v>
      </c>
      <c r="B504" s="79" t="s">
        <v>16335</v>
      </c>
      <c r="C504" s="78" t="s">
        <v>15348</v>
      </c>
      <c r="D504" s="80">
        <v>804.89469999999994</v>
      </c>
    </row>
    <row r="505" spans="1:4" x14ac:dyDescent="0.25">
      <c r="A505" s="78" t="s">
        <v>16336</v>
      </c>
      <c r="B505" s="79" t="s">
        <v>16337</v>
      </c>
      <c r="C505" s="78" t="s">
        <v>15348</v>
      </c>
      <c r="D505" s="80">
        <v>11.068199999999999</v>
      </c>
    </row>
    <row r="506" spans="1:4" x14ac:dyDescent="0.25">
      <c r="A506" s="78" t="s">
        <v>16338</v>
      </c>
      <c r="B506" s="79" t="s">
        <v>16339</v>
      </c>
      <c r="C506" s="78" t="s">
        <v>15348</v>
      </c>
      <c r="D506" s="80">
        <v>20.686699999999998</v>
      </c>
    </row>
    <row r="507" spans="1:4" x14ac:dyDescent="0.25">
      <c r="A507" s="78" t="s">
        <v>16340</v>
      </c>
      <c r="B507" s="79" t="s">
        <v>16341</v>
      </c>
      <c r="C507" s="78" t="s">
        <v>20</v>
      </c>
      <c r="D507" s="80">
        <v>45.446300000000001</v>
      </c>
    </row>
    <row r="508" spans="1:4" x14ac:dyDescent="0.25">
      <c r="A508" s="78" t="s">
        <v>16342</v>
      </c>
      <c r="B508" s="79" t="s">
        <v>16343</v>
      </c>
      <c r="C508" s="78" t="s">
        <v>20</v>
      </c>
      <c r="D508" s="80">
        <v>15.783300000000001</v>
      </c>
    </row>
    <row r="509" spans="1:4" x14ac:dyDescent="0.25">
      <c r="A509" s="78" t="s">
        <v>16344</v>
      </c>
      <c r="B509" s="79" t="s">
        <v>16345</v>
      </c>
      <c r="C509" s="78" t="s">
        <v>19</v>
      </c>
      <c r="D509" s="80" t="s">
        <v>15483</v>
      </c>
    </row>
    <row r="510" spans="1:4" x14ac:dyDescent="0.25">
      <c r="A510" s="78" t="s">
        <v>16346</v>
      </c>
      <c r="B510" s="79" t="s">
        <v>16347</v>
      </c>
      <c r="C510" s="78" t="s">
        <v>15333</v>
      </c>
      <c r="D510" s="80">
        <v>11.851100000000001</v>
      </c>
    </row>
    <row r="511" spans="1:4" x14ac:dyDescent="0.25">
      <c r="A511" s="78" t="s">
        <v>16348</v>
      </c>
      <c r="B511" s="79" t="s">
        <v>16349</v>
      </c>
      <c r="C511" s="78" t="s">
        <v>112</v>
      </c>
      <c r="D511" s="80">
        <v>33.214300000000001</v>
      </c>
    </row>
    <row r="512" spans="1:4" x14ac:dyDescent="0.25">
      <c r="A512" s="78" t="s">
        <v>16350</v>
      </c>
      <c r="B512" s="79" t="s">
        <v>16351</v>
      </c>
      <c r="C512" s="78" t="s">
        <v>112</v>
      </c>
      <c r="D512" s="80">
        <v>12.120799999999999</v>
      </c>
    </row>
    <row r="513" spans="1:4" x14ac:dyDescent="0.25">
      <c r="A513" s="78" t="s">
        <v>16352</v>
      </c>
      <c r="B513" s="79" t="s">
        <v>16353</v>
      </c>
      <c r="C513" s="78" t="s">
        <v>58</v>
      </c>
      <c r="D513" s="80">
        <v>182.12909999999999</v>
      </c>
    </row>
    <row r="514" spans="1:4" x14ac:dyDescent="0.25">
      <c r="A514" s="78" t="s">
        <v>148</v>
      </c>
      <c r="B514" s="79" t="s">
        <v>16354</v>
      </c>
      <c r="C514" s="78" t="s">
        <v>112</v>
      </c>
      <c r="D514" s="80">
        <v>5.1684999999999999</v>
      </c>
    </row>
    <row r="515" spans="1:4" x14ac:dyDescent="0.25">
      <c r="A515" s="78" t="s">
        <v>16355</v>
      </c>
      <c r="B515" s="79" t="s">
        <v>16356</v>
      </c>
      <c r="C515" s="78" t="s">
        <v>112</v>
      </c>
      <c r="D515" s="80">
        <v>5.1684999999999999</v>
      </c>
    </row>
    <row r="516" spans="1:4" x14ac:dyDescent="0.25">
      <c r="A516" s="78" t="s">
        <v>16357</v>
      </c>
      <c r="B516" s="79" t="s">
        <v>16358</v>
      </c>
      <c r="C516" s="78" t="s">
        <v>112</v>
      </c>
      <c r="D516" s="80">
        <v>5.1684999999999999</v>
      </c>
    </row>
    <row r="517" spans="1:4" x14ac:dyDescent="0.25">
      <c r="A517" s="78" t="s">
        <v>16359</v>
      </c>
      <c r="B517" s="79" t="s">
        <v>16360</v>
      </c>
      <c r="C517" s="78" t="s">
        <v>112</v>
      </c>
      <c r="D517" s="80">
        <v>5.1684999999999999</v>
      </c>
    </row>
    <row r="518" spans="1:4" x14ac:dyDescent="0.25">
      <c r="A518" s="78" t="s">
        <v>16361</v>
      </c>
      <c r="B518" s="79" t="s">
        <v>16362</v>
      </c>
      <c r="C518" s="78" t="s">
        <v>112</v>
      </c>
      <c r="D518" s="80">
        <v>5.1685999999999996</v>
      </c>
    </row>
    <row r="519" spans="1:4" x14ac:dyDescent="0.25">
      <c r="A519" s="78" t="s">
        <v>16363</v>
      </c>
      <c r="B519" s="79" t="s">
        <v>16364</v>
      </c>
      <c r="C519" s="78" t="s">
        <v>58</v>
      </c>
      <c r="D519" s="80">
        <v>63.831600000000002</v>
      </c>
    </row>
    <row r="520" spans="1:4" x14ac:dyDescent="0.25">
      <c r="A520" s="78" t="s">
        <v>16365</v>
      </c>
      <c r="B520" s="79" t="s">
        <v>16366</v>
      </c>
      <c r="C520" s="78" t="s">
        <v>58</v>
      </c>
      <c r="D520" s="80">
        <v>12.895300000000001</v>
      </c>
    </row>
    <row r="521" spans="1:4" x14ac:dyDescent="0.25">
      <c r="A521" s="78" t="s">
        <v>16367</v>
      </c>
      <c r="B521" s="79" t="s">
        <v>16368</v>
      </c>
      <c r="C521" s="78" t="s">
        <v>58</v>
      </c>
      <c r="D521" s="80">
        <v>132.08449999999999</v>
      </c>
    </row>
    <row r="522" spans="1:4" x14ac:dyDescent="0.25">
      <c r="A522" s="78" t="s">
        <v>16369</v>
      </c>
      <c r="B522" s="79" t="s">
        <v>16370</v>
      </c>
      <c r="C522" s="78" t="s">
        <v>58</v>
      </c>
      <c r="D522" s="80">
        <v>147.69110000000001</v>
      </c>
    </row>
    <row r="523" spans="1:4" x14ac:dyDescent="0.25">
      <c r="A523" s="78" t="s">
        <v>16371</v>
      </c>
      <c r="B523" s="79" t="s">
        <v>16372</v>
      </c>
      <c r="C523" s="78" t="s">
        <v>58</v>
      </c>
      <c r="D523" s="80">
        <v>245.96010000000001</v>
      </c>
    </row>
    <row r="524" spans="1:4" x14ac:dyDescent="0.25">
      <c r="A524" s="78" t="s">
        <v>16373</v>
      </c>
      <c r="B524" s="79" t="s">
        <v>16374</v>
      </c>
      <c r="C524" s="78" t="s">
        <v>58</v>
      </c>
      <c r="D524" s="80">
        <v>539.22400000000005</v>
      </c>
    </row>
    <row r="525" spans="1:4" x14ac:dyDescent="0.25">
      <c r="A525" s="78" t="s">
        <v>16375</v>
      </c>
      <c r="B525" s="79" t="s">
        <v>16376</v>
      </c>
      <c r="C525" s="78" t="s">
        <v>15348</v>
      </c>
      <c r="D525" s="80">
        <v>29.656099999999999</v>
      </c>
    </row>
    <row r="526" spans="1:4" x14ac:dyDescent="0.25">
      <c r="A526" s="78" t="s">
        <v>16377</v>
      </c>
      <c r="B526" s="79" t="s">
        <v>16378</v>
      </c>
      <c r="C526" s="78" t="s">
        <v>15348</v>
      </c>
      <c r="D526" s="80">
        <v>68.635599999999997</v>
      </c>
    </row>
    <row r="527" spans="1:4" x14ac:dyDescent="0.25">
      <c r="A527" s="78" t="s">
        <v>16379</v>
      </c>
      <c r="B527" s="79" t="s">
        <v>16380</v>
      </c>
      <c r="C527" s="78" t="s">
        <v>15348</v>
      </c>
      <c r="D527" s="80">
        <v>283.44240000000002</v>
      </c>
    </row>
    <row r="528" spans="1:4" x14ac:dyDescent="0.25">
      <c r="A528" s="78" t="s">
        <v>16381</v>
      </c>
      <c r="B528" s="79" t="s">
        <v>16382</v>
      </c>
      <c r="C528" s="78" t="s">
        <v>15348</v>
      </c>
      <c r="D528" s="80">
        <v>3346.0021999999999</v>
      </c>
    </row>
    <row r="529" spans="1:4" x14ac:dyDescent="0.25">
      <c r="A529" s="78" t="s">
        <v>16383</v>
      </c>
      <c r="B529" s="79" t="s">
        <v>16384</v>
      </c>
      <c r="C529" s="78" t="s">
        <v>15348</v>
      </c>
      <c r="D529" s="80">
        <v>7725.5789000000004</v>
      </c>
    </row>
    <row r="530" spans="1:4" x14ac:dyDescent="0.25">
      <c r="A530" s="78" t="s">
        <v>16385</v>
      </c>
      <c r="B530" s="79" t="s">
        <v>16386</v>
      </c>
      <c r="C530" s="78" t="s">
        <v>15348</v>
      </c>
      <c r="D530" s="80">
        <v>9280.5686000000005</v>
      </c>
    </row>
    <row r="531" spans="1:4" x14ac:dyDescent="0.25">
      <c r="A531" s="78" t="s">
        <v>16387</v>
      </c>
      <c r="B531" s="79" t="s">
        <v>16388</v>
      </c>
      <c r="C531" s="78" t="s">
        <v>15348</v>
      </c>
      <c r="D531" s="80">
        <v>14116.0983</v>
      </c>
    </row>
    <row r="532" spans="1:4" x14ac:dyDescent="0.25">
      <c r="A532" s="78" t="s">
        <v>16389</v>
      </c>
      <c r="B532" s="79" t="s">
        <v>16390</v>
      </c>
      <c r="C532" s="78" t="s">
        <v>15348</v>
      </c>
      <c r="D532" s="80">
        <v>9123.5056999999997</v>
      </c>
    </row>
    <row r="533" spans="1:4" x14ac:dyDescent="0.25">
      <c r="A533" s="78" t="s">
        <v>16391</v>
      </c>
      <c r="B533" s="79" t="s">
        <v>16392</v>
      </c>
      <c r="C533" s="78" t="s">
        <v>15348</v>
      </c>
      <c r="D533" s="80">
        <v>33.742600000000003</v>
      </c>
    </row>
    <row r="534" spans="1:4" x14ac:dyDescent="0.25">
      <c r="A534" s="78" t="s">
        <v>16393</v>
      </c>
      <c r="B534" s="79" t="s">
        <v>16394</v>
      </c>
      <c r="C534" s="78" t="s">
        <v>15348</v>
      </c>
      <c r="D534" s="80">
        <v>2590.0410000000002</v>
      </c>
    </row>
    <row r="535" spans="1:4" x14ac:dyDescent="0.25">
      <c r="A535" s="78" t="s">
        <v>16395</v>
      </c>
      <c r="B535" s="79" t="s">
        <v>16396</v>
      </c>
      <c r="C535" s="78" t="s">
        <v>15348</v>
      </c>
      <c r="D535" s="80">
        <v>814.34550000000002</v>
      </c>
    </row>
    <row r="536" spans="1:4" x14ac:dyDescent="0.25">
      <c r="A536" s="78" t="s">
        <v>16397</v>
      </c>
      <c r="B536" s="79" t="s">
        <v>16398</v>
      </c>
      <c r="C536" s="78" t="s">
        <v>15348</v>
      </c>
      <c r="D536" s="80">
        <v>367.83260000000001</v>
      </c>
    </row>
    <row r="537" spans="1:4" x14ac:dyDescent="0.25">
      <c r="A537" s="78" t="s">
        <v>16399</v>
      </c>
      <c r="B537" s="79" t="s">
        <v>16400</v>
      </c>
      <c r="C537" s="78" t="s">
        <v>15348</v>
      </c>
      <c r="D537" s="80">
        <v>1329.1748</v>
      </c>
    </row>
    <row r="538" spans="1:4" x14ac:dyDescent="0.25">
      <c r="A538" s="78" t="s">
        <v>16401</v>
      </c>
      <c r="B538" s="79" t="s">
        <v>16402</v>
      </c>
      <c r="C538" s="78" t="s">
        <v>58</v>
      </c>
      <c r="D538" s="80">
        <v>7.9283000000000001</v>
      </c>
    </row>
    <row r="539" spans="1:4" x14ac:dyDescent="0.25">
      <c r="A539" s="78" t="s">
        <v>16403</v>
      </c>
      <c r="B539" s="79" t="s">
        <v>16404</v>
      </c>
      <c r="C539" s="78" t="s">
        <v>58</v>
      </c>
      <c r="D539" s="80">
        <v>12.4115</v>
      </c>
    </row>
    <row r="540" spans="1:4" x14ac:dyDescent="0.25">
      <c r="A540" s="78" t="s">
        <v>16405</v>
      </c>
      <c r="B540" s="79" t="s">
        <v>16406</v>
      </c>
      <c r="C540" s="78" t="s">
        <v>58</v>
      </c>
      <c r="D540" s="80">
        <v>28.761800000000001</v>
      </c>
    </row>
    <row r="541" spans="1:4" x14ac:dyDescent="0.25">
      <c r="A541" s="78" t="s">
        <v>16407</v>
      </c>
      <c r="B541" s="79" t="s">
        <v>16408</v>
      </c>
      <c r="C541" s="78" t="s">
        <v>58</v>
      </c>
      <c r="D541" s="80">
        <v>42.598199999999999</v>
      </c>
    </row>
    <row r="542" spans="1:4" x14ac:dyDescent="0.25">
      <c r="A542" s="78" t="s">
        <v>16409</v>
      </c>
      <c r="B542" s="79" t="s">
        <v>16410</v>
      </c>
      <c r="C542" s="78" t="s">
        <v>58</v>
      </c>
      <c r="D542" s="80">
        <v>14.7272</v>
      </c>
    </row>
    <row r="543" spans="1:4" x14ac:dyDescent="0.25">
      <c r="A543" s="78" t="s">
        <v>16411</v>
      </c>
      <c r="B543" s="79" t="s">
        <v>16412</v>
      </c>
      <c r="C543" s="78" t="s">
        <v>58</v>
      </c>
      <c r="D543" s="80">
        <v>22.046600000000002</v>
      </c>
    </row>
    <row r="544" spans="1:4" x14ac:dyDescent="0.25">
      <c r="A544" s="78" t="s">
        <v>16413</v>
      </c>
      <c r="B544" s="79" t="s">
        <v>16414</v>
      </c>
      <c r="C544" s="78" t="s">
        <v>58</v>
      </c>
      <c r="D544" s="80">
        <v>74.428200000000004</v>
      </c>
    </row>
    <row r="545" spans="1:4" x14ac:dyDescent="0.25">
      <c r="A545" s="78" t="s">
        <v>16415</v>
      </c>
      <c r="B545" s="79" t="s">
        <v>16416</v>
      </c>
      <c r="C545" s="78" t="s">
        <v>58</v>
      </c>
      <c r="D545" s="80">
        <v>80.411799999999999</v>
      </c>
    </row>
    <row r="546" spans="1:4" x14ac:dyDescent="0.25">
      <c r="A546" s="78" t="s">
        <v>16417</v>
      </c>
      <c r="B546" s="79" t="s">
        <v>16418</v>
      </c>
      <c r="C546" s="78" t="s">
        <v>58</v>
      </c>
      <c r="D546" s="80">
        <v>146.10589999999999</v>
      </c>
    </row>
    <row r="547" spans="1:4" x14ac:dyDescent="0.25">
      <c r="A547" s="78" t="s">
        <v>16419</v>
      </c>
      <c r="B547" s="79" t="s">
        <v>16420</v>
      </c>
      <c r="C547" s="78" t="s">
        <v>15348</v>
      </c>
      <c r="D547" s="80">
        <v>508.05</v>
      </c>
    </row>
    <row r="548" spans="1:4" x14ac:dyDescent="0.25">
      <c r="A548" s="78" t="s">
        <v>16421</v>
      </c>
      <c r="B548" s="79" t="s">
        <v>16422</v>
      </c>
      <c r="C548" s="78" t="s">
        <v>20</v>
      </c>
      <c r="D548" s="80">
        <v>5.6329000000000002</v>
      </c>
    </row>
    <row r="549" spans="1:4" x14ac:dyDescent="0.25">
      <c r="A549" s="78" t="s">
        <v>16423</v>
      </c>
      <c r="B549" s="79" t="s">
        <v>16424</v>
      </c>
      <c r="C549" s="78" t="s">
        <v>15348</v>
      </c>
      <c r="D549" s="80">
        <v>797.15740000000005</v>
      </c>
    </row>
    <row r="550" spans="1:4" x14ac:dyDescent="0.25">
      <c r="A550" s="78" t="s">
        <v>16425</v>
      </c>
      <c r="B550" s="79" t="s">
        <v>16426</v>
      </c>
      <c r="C550" s="78" t="s">
        <v>15348</v>
      </c>
      <c r="D550" s="80">
        <v>1384.0014000000001</v>
      </c>
    </row>
    <row r="551" spans="1:4" x14ac:dyDescent="0.25">
      <c r="A551" s="78" t="s">
        <v>16427</v>
      </c>
      <c r="B551" s="79" t="s">
        <v>16428</v>
      </c>
      <c r="C551" s="78" t="s">
        <v>15348</v>
      </c>
      <c r="D551" s="80">
        <v>285.64449999999999</v>
      </c>
    </row>
    <row r="552" spans="1:4" x14ac:dyDescent="0.25">
      <c r="A552" s="78" t="s">
        <v>16429</v>
      </c>
      <c r="B552" s="79" t="s">
        <v>16430</v>
      </c>
      <c r="C552" s="78" t="s">
        <v>15348</v>
      </c>
      <c r="D552" s="80">
        <v>1727.2784999999999</v>
      </c>
    </row>
    <row r="553" spans="1:4" x14ac:dyDescent="0.25">
      <c r="A553" s="78" t="s">
        <v>16431</v>
      </c>
      <c r="B553" s="79" t="s">
        <v>16432</v>
      </c>
      <c r="C553" s="78" t="s">
        <v>15348</v>
      </c>
      <c r="D553" s="80">
        <v>16.706099999999999</v>
      </c>
    </row>
    <row r="554" spans="1:4" x14ac:dyDescent="0.25">
      <c r="A554" s="78" t="s">
        <v>16433</v>
      </c>
      <c r="B554" s="79" t="s">
        <v>16434</v>
      </c>
      <c r="C554" s="78" t="s">
        <v>20</v>
      </c>
      <c r="D554" s="80">
        <v>43.642200000000003</v>
      </c>
    </row>
    <row r="555" spans="1:4" x14ac:dyDescent="0.25">
      <c r="A555" s="78" t="s">
        <v>16435</v>
      </c>
      <c r="B555" s="79" t="s">
        <v>16436</v>
      </c>
      <c r="C555" s="78" t="s">
        <v>15348</v>
      </c>
      <c r="D555" s="80">
        <v>7386.9005999999999</v>
      </c>
    </row>
    <row r="556" spans="1:4" x14ac:dyDescent="0.25">
      <c r="A556" s="78" t="s">
        <v>16437</v>
      </c>
      <c r="B556" s="79" t="s">
        <v>16438</v>
      </c>
      <c r="C556" s="78" t="s">
        <v>112</v>
      </c>
      <c r="D556" s="80">
        <v>54.9056</v>
      </c>
    </row>
    <row r="557" spans="1:4" x14ac:dyDescent="0.25">
      <c r="A557" s="78" t="s">
        <v>16439</v>
      </c>
      <c r="B557" s="79" t="s">
        <v>16440</v>
      </c>
      <c r="C557" s="78" t="s">
        <v>58</v>
      </c>
      <c r="D557" s="80">
        <v>209.70359999999999</v>
      </c>
    </row>
    <row r="558" spans="1:4" x14ac:dyDescent="0.25">
      <c r="A558" s="78" t="s">
        <v>16441</v>
      </c>
      <c r="B558" s="79" t="s">
        <v>16442</v>
      </c>
      <c r="C558" s="78" t="s">
        <v>15348</v>
      </c>
      <c r="D558" s="80">
        <v>4528.4112999999998</v>
      </c>
    </row>
    <row r="559" spans="1:4" x14ac:dyDescent="0.25">
      <c r="A559" s="78" t="s">
        <v>16443</v>
      </c>
      <c r="B559" s="79" t="s">
        <v>16444</v>
      </c>
      <c r="C559" s="78" t="s">
        <v>15348</v>
      </c>
      <c r="D559" s="80">
        <v>2605.3447999999999</v>
      </c>
    </row>
    <row r="560" spans="1:4" x14ac:dyDescent="0.25">
      <c r="A560" s="78" t="s">
        <v>16445</v>
      </c>
      <c r="B560" s="79" t="s">
        <v>16446</v>
      </c>
      <c r="C560" s="78" t="s">
        <v>15348</v>
      </c>
      <c r="D560" s="80">
        <v>560.68150000000003</v>
      </c>
    </row>
    <row r="561" spans="1:4" x14ac:dyDescent="0.25">
      <c r="A561" s="78" t="s">
        <v>16447</v>
      </c>
      <c r="B561" s="79" t="s">
        <v>16448</v>
      </c>
      <c r="C561" s="78" t="s">
        <v>15348</v>
      </c>
      <c r="D561" s="80">
        <v>1443.9683</v>
      </c>
    </row>
    <row r="562" spans="1:4" x14ac:dyDescent="0.25">
      <c r="A562" s="78" t="s">
        <v>16449</v>
      </c>
      <c r="B562" s="79" t="s">
        <v>16450</v>
      </c>
      <c r="C562" s="78" t="s">
        <v>58</v>
      </c>
      <c r="D562" s="80">
        <v>149.80959999999999</v>
      </c>
    </row>
    <row r="563" spans="1:4" x14ac:dyDescent="0.25">
      <c r="A563" s="78" t="s">
        <v>16451</v>
      </c>
      <c r="B563" s="79" t="s">
        <v>16452</v>
      </c>
      <c r="C563" s="78" t="s">
        <v>15348</v>
      </c>
      <c r="D563" s="80">
        <v>1198.5800999999999</v>
      </c>
    </row>
    <row r="564" spans="1:4" x14ac:dyDescent="0.25">
      <c r="A564" s="78" t="s">
        <v>16453</v>
      </c>
      <c r="B564" s="79" t="s">
        <v>16454</v>
      </c>
      <c r="C564" s="78" t="s">
        <v>15348</v>
      </c>
      <c r="D564" s="80">
        <v>11368.98</v>
      </c>
    </row>
    <row r="565" spans="1:4" x14ac:dyDescent="0.25">
      <c r="A565" s="78" t="s">
        <v>16455</v>
      </c>
      <c r="B565" s="79" t="s">
        <v>16456</v>
      </c>
      <c r="C565" s="78" t="s">
        <v>15348</v>
      </c>
      <c r="D565" s="80">
        <v>10842.2052</v>
      </c>
    </row>
    <row r="566" spans="1:4" x14ac:dyDescent="0.25">
      <c r="A566" s="78" t="s">
        <v>16457</v>
      </c>
      <c r="B566" s="79" t="s">
        <v>16458</v>
      </c>
      <c r="C566" s="78" t="s">
        <v>15348</v>
      </c>
      <c r="D566" s="80">
        <v>6.3731</v>
      </c>
    </row>
    <row r="567" spans="1:4" x14ac:dyDescent="0.25">
      <c r="A567" s="78" t="s">
        <v>16459</v>
      </c>
      <c r="B567" s="79" t="s">
        <v>16460</v>
      </c>
      <c r="C567" s="78" t="s">
        <v>15348</v>
      </c>
      <c r="D567" s="80">
        <v>390</v>
      </c>
    </row>
    <row r="568" spans="1:4" x14ac:dyDescent="0.25">
      <c r="A568" s="78" t="s">
        <v>16461</v>
      </c>
      <c r="B568" s="79" t="s">
        <v>16462</v>
      </c>
      <c r="C568" s="78" t="s">
        <v>15348</v>
      </c>
      <c r="D568" s="80">
        <v>39.471899999999998</v>
      </c>
    </row>
    <row r="569" spans="1:4" x14ac:dyDescent="0.25">
      <c r="A569" s="78" t="s">
        <v>16463</v>
      </c>
      <c r="B569" s="79" t="s">
        <v>16464</v>
      </c>
      <c r="C569" s="78" t="s">
        <v>15348</v>
      </c>
      <c r="D569" s="80">
        <v>4242.9143000000004</v>
      </c>
    </row>
    <row r="570" spans="1:4" x14ac:dyDescent="0.25">
      <c r="A570" s="78" t="s">
        <v>16465</v>
      </c>
      <c r="B570" s="79" t="s">
        <v>16466</v>
      </c>
      <c r="C570" s="78" t="s">
        <v>112</v>
      </c>
      <c r="D570" s="80">
        <v>0.1246</v>
      </c>
    </row>
    <row r="571" spans="1:4" x14ac:dyDescent="0.25">
      <c r="A571" s="78" t="s">
        <v>16467</v>
      </c>
      <c r="B571" s="79" t="s">
        <v>16468</v>
      </c>
      <c r="C571" s="78" t="s">
        <v>112</v>
      </c>
      <c r="D571" s="80">
        <v>2.8851</v>
      </c>
    </row>
    <row r="572" spans="1:4" x14ac:dyDescent="0.25">
      <c r="A572" s="78" t="s">
        <v>16469</v>
      </c>
      <c r="B572" s="79" t="s">
        <v>16470</v>
      </c>
      <c r="C572" s="78" t="s">
        <v>58</v>
      </c>
      <c r="D572" s="80">
        <v>105.7543</v>
      </c>
    </row>
    <row r="573" spans="1:4" x14ac:dyDescent="0.25">
      <c r="A573" s="78" t="s">
        <v>16471</v>
      </c>
      <c r="B573" s="79" t="s">
        <v>16472</v>
      </c>
      <c r="C573" s="78" t="s">
        <v>15348</v>
      </c>
      <c r="D573" s="80">
        <v>30442.501</v>
      </c>
    </row>
    <row r="574" spans="1:4" x14ac:dyDescent="0.25">
      <c r="A574" s="78" t="s">
        <v>16473</v>
      </c>
      <c r="B574" s="79" t="s">
        <v>16474</v>
      </c>
      <c r="C574" s="78" t="s">
        <v>15348</v>
      </c>
      <c r="D574" s="80">
        <v>49199.380599999997</v>
      </c>
    </row>
    <row r="575" spans="1:4" x14ac:dyDescent="0.25">
      <c r="A575" s="78" t="s">
        <v>16475</v>
      </c>
      <c r="B575" s="79" t="s">
        <v>16476</v>
      </c>
      <c r="C575" s="78" t="s">
        <v>15348</v>
      </c>
      <c r="D575" s="80">
        <v>58427.1394</v>
      </c>
    </row>
    <row r="576" spans="1:4" x14ac:dyDescent="0.25">
      <c r="A576" s="78" t="s">
        <v>16477</v>
      </c>
      <c r="B576" s="79" t="s">
        <v>16478</v>
      </c>
      <c r="C576" s="78" t="s">
        <v>15348</v>
      </c>
      <c r="D576" s="80">
        <v>85554.049899999998</v>
      </c>
    </row>
    <row r="577" spans="1:4" x14ac:dyDescent="0.25">
      <c r="A577" s="78" t="s">
        <v>16479</v>
      </c>
      <c r="B577" s="79" t="s">
        <v>16480</v>
      </c>
      <c r="C577" s="78" t="s">
        <v>15348</v>
      </c>
      <c r="D577" s="80">
        <v>94393.324500000002</v>
      </c>
    </row>
    <row r="578" spans="1:4" x14ac:dyDescent="0.25">
      <c r="A578" s="78" t="s">
        <v>16481</v>
      </c>
      <c r="B578" s="79" t="s">
        <v>16482</v>
      </c>
      <c r="C578" s="78" t="s">
        <v>15348</v>
      </c>
      <c r="D578" s="80">
        <v>112381.6627</v>
      </c>
    </row>
    <row r="579" spans="1:4" x14ac:dyDescent="0.25">
      <c r="A579" s="78" t="s">
        <v>16483</v>
      </c>
      <c r="B579" s="79" t="s">
        <v>16484</v>
      </c>
      <c r="C579" s="78" t="s">
        <v>15348</v>
      </c>
      <c r="D579" s="80">
        <v>139399.1182</v>
      </c>
    </row>
    <row r="580" spans="1:4" x14ac:dyDescent="0.25">
      <c r="A580" s="78" t="s">
        <v>16485</v>
      </c>
      <c r="B580" s="79" t="s">
        <v>16486</v>
      </c>
      <c r="C580" s="78" t="s">
        <v>15348</v>
      </c>
      <c r="D580" s="80">
        <v>17968.3151</v>
      </c>
    </row>
    <row r="581" spans="1:4" x14ac:dyDescent="0.25">
      <c r="A581" s="78" t="s">
        <v>16487</v>
      </c>
      <c r="B581" s="79" t="s">
        <v>16488</v>
      </c>
      <c r="C581" s="78" t="s">
        <v>15348</v>
      </c>
      <c r="D581" s="80">
        <v>29033.6067</v>
      </c>
    </row>
    <row r="582" spans="1:4" x14ac:dyDescent="0.25">
      <c r="A582" s="78" t="s">
        <v>16489</v>
      </c>
      <c r="B582" s="79" t="s">
        <v>16490</v>
      </c>
      <c r="C582" s="78" t="s">
        <v>15348</v>
      </c>
      <c r="D582" s="80">
        <v>34476.750500000002</v>
      </c>
    </row>
    <row r="583" spans="1:4" x14ac:dyDescent="0.25">
      <c r="A583" s="78" t="s">
        <v>16491</v>
      </c>
      <c r="B583" s="79" t="s">
        <v>16492</v>
      </c>
      <c r="C583" s="78" t="s">
        <v>15348</v>
      </c>
      <c r="D583" s="80">
        <v>50494.1181</v>
      </c>
    </row>
    <row r="584" spans="1:4" x14ac:dyDescent="0.25">
      <c r="A584" s="78" t="s">
        <v>16493</v>
      </c>
      <c r="B584" s="79" t="s">
        <v>16494</v>
      </c>
      <c r="C584" s="78" t="s">
        <v>15348</v>
      </c>
      <c r="D584" s="80">
        <v>55712.856500000002</v>
      </c>
    </row>
    <row r="585" spans="1:4" x14ac:dyDescent="0.25">
      <c r="A585" s="78" t="s">
        <v>16495</v>
      </c>
      <c r="B585" s="79" t="s">
        <v>16496</v>
      </c>
      <c r="C585" s="78" t="s">
        <v>15348</v>
      </c>
      <c r="D585" s="80">
        <v>66327.664799999999</v>
      </c>
    </row>
    <row r="586" spans="1:4" x14ac:dyDescent="0.25">
      <c r="A586" s="78" t="s">
        <v>16497</v>
      </c>
      <c r="B586" s="79" t="s">
        <v>16498</v>
      </c>
      <c r="C586" s="78" t="s">
        <v>15348</v>
      </c>
      <c r="D586" s="80">
        <v>82305.608200000002</v>
      </c>
    </row>
    <row r="587" spans="1:4" x14ac:dyDescent="0.25">
      <c r="A587" s="78" t="s">
        <v>16499</v>
      </c>
      <c r="B587" s="79" t="s">
        <v>16500</v>
      </c>
      <c r="C587" s="78" t="s">
        <v>15348</v>
      </c>
      <c r="D587" s="80">
        <v>6.8460000000000001</v>
      </c>
    </row>
    <row r="588" spans="1:4" x14ac:dyDescent="0.25">
      <c r="A588" s="78" t="s">
        <v>16501</v>
      </c>
      <c r="B588" s="79" t="s">
        <v>16502</v>
      </c>
      <c r="C588" s="78" t="s">
        <v>15348</v>
      </c>
      <c r="D588" s="80">
        <v>5001.2609000000002</v>
      </c>
    </row>
    <row r="589" spans="1:4" x14ac:dyDescent="0.25">
      <c r="A589" s="78" t="s">
        <v>16503</v>
      </c>
      <c r="B589" s="79" t="s">
        <v>16504</v>
      </c>
      <c r="C589" s="78" t="s">
        <v>112</v>
      </c>
      <c r="D589" s="80">
        <v>9</v>
      </c>
    </row>
    <row r="590" spans="1:4" x14ac:dyDescent="0.25">
      <c r="A590" s="78" t="s">
        <v>16505</v>
      </c>
      <c r="B590" s="79" t="s">
        <v>16506</v>
      </c>
      <c r="C590" s="78" t="s">
        <v>19</v>
      </c>
      <c r="D590" s="80">
        <v>17.856400000000001</v>
      </c>
    </row>
    <row r="591" spans="1:4" x14ac:dyDescent="0.25">
      <c r="A591" s="78" t="s">
        <v>16507</v>
      </c>
      <c r="B591" s="79" t="s">
        <v>16508</v>
      </c>
      <c r="C591" s="78" t="s">
        <v>112</v>
      </c>
      <c r="D591" s="80">
        <v>89.552800000000005</v>
      </c>
    </row>
    <row r="592" spans="1:4" x14ac:dyDescent="0.25">
      <c r="A592" s="78" t="s">
        <v>16509</v>
      </c>
      <c r="B592" s="79" t="s">
        <v>16510</v>
      </c>
      <c r="C592" s="78" t="s">
        <v>58</v>
      </c>
      <c r="D592" s="80">
        <v>3.0148999999999999</v>
      </c>
    </row>
    <row r="593" spans="1:4" x14ac:dyDescent="0.25">
      <c r="A593" s="78" t="s">
        <v>16511</v>
      </c>
      <c r="B593" s="79" t="s">
        <v>16512</v>
      </c>
      <c r="C593" s="78" t="s">
        <v>20</v>
      </c>
      <c r="D593" s="80">
        <v>42.333100000000002</v>
      </c>
    </row>
    <row r="594" spans="1:4" x14ac:dyDescent="0.25">
      <c r="A594" s="78" t="s">
        <v>16513</v>
      </c>
      <c r="B594" s="79" t="s">
        <v>16514</v>
      </c>
      <c r="C594" s="78" t="s">
        <v>58</v>
      </c>
      <c r="D594" s="80">
        <v>36.287999999999997</v>
      </c>
    </row>
    <row r="595" spans="1:4" x14ac:dyDescent="0.25">
      <c r="A595" s="78" t="s">
        <v>16515</v>
      </c>
      <c r="B595" s="79" t="s">
        <v>16516</v>
      </c>
      <c r="C595" s="78" t="s">
        <v>58</v>
      </c>
      <c r="D595" s="80">
        <v>24.75</v>
      </c>
    </row>
    <row r="596" spans="1:4" x14ac:dyDescent="0.25">
      <c r="A596" s="78" t="s">
        <v>16517</v>
      </c>
      <c r="B596" s="79" t="s">
        <v>16518</v>
      </c>
      <c r="C596" s="78" t="s">
        <v>15348</v>
      </c>
      <c r="D596" s="80">
        <v>487.7466</v>
      </c>
    </row>
    <row r="597" spans="1:4" x14ac:dyDescent="0.25">
      <c r="A597" s="78" t="s">
        <v>16519</v>
      </c>
      <c r="B597" s="79" t="s">
        <v>16520</v>
      </c>
      <c r="C597" s="78" t="s">
        <v>15348</v>
      </c>
      <c r="D597" s="80">
        <v>3.3410000000000002</v>
      </c>
    </row>
    <row r="598" spans="1:4" x14ac:dyDescent="0.25">
      <c r="A598" s="78" t="s">
        <v>16521</v>
      </c>
      <c r="B598" s="79" t="s">
        <v>16522</v>
      </c>
      <c r="C598" s="78" t="s">
        <v>15348</v>
      </c>
      <c r="D598" s="80">
        <v>15.2</v>
      </c>
    </row>
    <row r="599" spans="1:4" x14ac:dyDescent="0.25">
      <c r="A599" s="78" t="s">
        <v>16523</v>
      </c>
      <c r="B599" s="79" t="s">
        <v>16524</v>
      </c>
      <c r="C599" s="78" t="s">
        <v>15348</v>
      </c>
      <c r="D599" s="80">
        <v>876.13059999999996</v>
      </c>
    </row>
    <row r="600" spans="1:4" x14ac:dyDescent="0.25">
      <c r="A600" s="78" t="s">
        <v>16525</v>
      </c>
      <c r="B600" s="79" t="s">
        <v>16526</v>
      </c>
      <c r="C600" s="78" t="s">
        <v>15348</v>
      </c>
      <c r="D600" s="80">
        <v>146.84739999999999</v>
      </c>
    </row>
    <row r="601" spans="1:4" x14ac:dyDescent="0.25">
      <c r="A601" s="78" t="s">
        <v>16527</v>
      </c>
      <c r="B601" s="79" t="s">
        <v>16528</v>
      </c>
      <c r="C601" s="78" t="s">
        <v>112</v>
      </c>
      <c r="D601" s="80">
        <v>93.627099999999999</v>
      </c>
    </row>
    <row r="602" spans="1:4" x14ac:dyDescent="0.25">
      <c r="A602" s="78" t="s">
        <v>16529</v>
      </c>
      <c r="B602" s="79" t="s">
        <v>16530</v>
      </c>
      <c r="C602" s="78" t="s">
        <v>15348</v>
      </c>
      <c r="D602" s="80">
        <v>2248.8933000000002</v>
      </c>
    </row>
    <row r="603" spans="1:4" x14ac:dyDescent="0.25">
      <c r="A603" s="78" t="s">
        <v>16531</v>
      </c>
      <c r="B603" s="79" t="s">
        <v>16532</v>
      </c>
      <c r="C603" s="78" t="s">
        <v>15348</v>
      </c>
      <c r="D603" s="80">
        <v>18.060099999999998</v>
      </c>
    </row>
    <row r="604" spans="1:4" x14ac:dyDescent="0.25">
      <c r="A604" s="78" t="s">
        <v>16533</v>
      </c>
      <c r="B604" s="79" t="s">
        <v>16534</v>
      </c>
      <c r="C604" s="78" t="s">
        <v>15348</v>
      </c>
      <c r="D604" s="80">
        <v>9929.0022000000008</v>
      </c>
    </row>
    <row r="605" spans="1:4" x14ac:dyDescent="0.25">
      <c r="A605" s="78" t="s">
        <v>16535</v>
      </c>
      <c r="B605" s="79" t="s">
        <v>16536</v>
      </c>
      <c r="C605" s="78" t="s">
        <v>58</v>
      </c>
      <c r="D605" s="80">
        <v>784.6816</v>
      </c>
    </row>
    <row r="606" spans="1:4" x14ac:dyDescent="0.25">
      <c r="A606" s="78" t="s">
        <v>16537</v>
      </c>
      <c r="B606" s="79" t="s">
        <v>16538</v>
      </c>
      <c r="C606" s="78" t="s">
        <v>15348</v>
      </c>
      <c r="D606" s="80">
        <v>2.4318</v>
      </c>
    </row>
    <row r="607" spans="1:4" x14ac:dyDescent="0.25">
      <c r="A607" s="78" t="s">
        <v>16539</v>
      </c>
      <c r="B607" s="79" t="s">
        <v>16540</v>
      </c>
      <c r="C607" s="78" t="s">
        <v>15348</v>
      </c>
      <c r="D607" s="80">
        <v>3.9500999999999999</v>
      </c>
    </row>
    <row r="608" spans="1:4" x14ac:dyDescent="0.25">
      <c r="A608" s="78" t="s">
        <v>16541</v>
      </c>
      <c r="B608" s="79" t="s">
        <v>16542</v>
      </c>
      <c r="C608" s="78" t="s">
        <v>58</v>
      </c>
      <c r="D608" s="80">
        <v>10.598000000000001</v>
      </c>
    </row>
    <row r="609" spans="1:4" x14ac:dyDescent="0.25">
      <c r="A609" s="78" t="s">
        <v>16543</v>
      </c>
      <c r="B609" s="79" t="s">
        <v>16544</v>
      </c>
      <c r="C609" s="78" t="s">
        <v>58</v>
      </c>
      <c r="D609" s="80">
        <v>4.3428000000000004</v>
      </c>
    </row>
    <row r="610" spans="1:4" x14ac:dyDescent="0.25">
      <c r="A610" s="78" t="s">
        <v>16545</v>
      </c>
      <c r="B610" s="79" t="s">
        <v>16546</v>
      </c>
      <c r="C610" s="78" t="s">
        <v>58</v>
      </c>
      <c r="D610" s="80">
        <v>36.566200000000002</v>
      </c>
    </row>
    <row r="611" spans="1:4" x14ac:dyDescent="0.25">
      <c r="A611" s="78" t="s">
        <v>16547</v>
      </c>
      <c r="B611" s="79" t="s">
        <v>16548</v>
      </c>
      <c r="C611" s="78" t="s">
        <v>15348</v>
      </c>
      <c r="D611" s="80">
        <v>425.25299999999999</v>
      </c>
    </row>
    <row r="612" spans="1:4" x14ac:dyDescent="0.25">
      <c r="A612" s="78" t="s">
        <v>16549</v>
      </c>
      <c r="B612" s="79" t="s">
        <v>16550</v>
      </c>
      <c r="C612" s="78" t="s">
        <v>112</v>
      </c>
      <c r="D612" s="80">
        <v>39.559699999999999</v>
      </c>
    </row>
    <row r="613" spans="1:4" ht="26.4" x14ac:dyDescent="0.25">
      <c r="A613" s="78" t="s">
        <v>16551</v>
      </c>
      <c r="B613" s="79" t="s">
        <v>16552</v>
      </c>
      <c r="C613" s="78" t="s">
        <v>20</v>
      </c>
      <c r="D613" s="80">
        <v>188.08519999999999</v>
      </c>
    </row>
    <row r="614" spans="1:4" x14ac:dyDescent="0.25">
      <c r="A614" s="78" t="s">
        <v>16553</v>
      </c>
      <c r="B614" s="79" t="s">
        <v>16554</v>
      </c>
      <c r="C614" s="78" t="s">
        <v>58</v>
      </c>
      <c r="D614" s="80">
        <v>5.0937000000000001</v>
      </c>
    </row>
    <row r="615" spans="1:4" x14ac:dyDescent="0.25">
      <c r="A615" s="78" t="s">
        <v>16555</v>
      </c>
      <c r="B615" s="79" t="s">
        <v>16556</v>
      </c>
      <c r="C615" s="78" t="s">
        <v>58</v>
      </c>
      <c r="D615" s="80">
        <v>8.3452999999999999</v>
      </c>
    </row>
    <row r="616" spans="1:4" x14ac:dyDescent="0.25">
      <c r="A616" s="78" t="s">
        <v>16557</v>
      </c>
      <c r="B616" s="79" t="s">
        <v>16558</v>
      </c>
      <c r="C616" s="78" t="s">
        <v>58</v>
      </c>
      <c r="D616" s="80">
        <v>12.7469</v>
      </c>
    </row>
    <row r="617" spans="1:4" x14ac:dyDescent="0.25">
      <c r="A617" s="78" t="s">
        <v>16559</v>
      </c>
      <c r="B617" s="79" t="s">
        <v>16560</v>
      </c>
      <c r="C617" s="78" t="s">
        <v>58</v>
      </c>
      <c r="D617" s="80">
        <v>19.210999999999999</v>
      </c>
    </row>
    <row r="618" spans="1:4" x14ac:dyDescent="0.25">
      <c r="A618" s="78" t="s">
        <v>16561</v>
      </c>
      <c r="B618" s="79" t="s">
        <v>16562</v>
      </c>
      <c r="C618" s="78" t="s">
        <v>58</v>
      </c>
      <c r="D618" s="80">
        <v>24.116700000000002</v>
      </c>
    </row>
    <row r="619" spans="1:4" x14ac:dyDescent="0.25">
      <c r="A619" s="78" t="s">
        <v>16563</v>
      </c>
      <c r="B619" s="79" t="s">
        <v>16564</v>
      </c>
      <c r="C619" s="78" t="s">
        <v>58</v>
      </c>
      <c r="D619" s="80">
        <v>71.206000000000003</v>
      </c>
    </row>
    <row r="620" spans="1:4" x14ac:dyDescent="0.25">
      <c r="A620" s="78" t="s">
        <v>16565</v>
      </c>
      <c r="B620" s="79" t="s">
        <v>16566</v>
      </c>
      <c r="C620" s="78" t="s">
        <v>58</v>
      </c>
      <c r="D620" s="80">
        <v>33.302</v>
      </c>
    </row>
    <row r="621" spans="1:4" x14ac:dyDescent="0.25">
      <c r="A621" s="78" t="s">
        <v>16567</v>
      </c>
      <c r="B621" s="79" t="s">
        <v>16568</v>
      </c>
      <c r="C621" s="78" t="s">
        <v>58</v>
      </c>
      <c r="D621" s="80">
        <v>1.7512000000000001</v>
      </c>
    </row>
    <row r="622" spans="1:4" x14ac:dyDescent="0.25">
      <c r="A622" s="78" t="s">
        <v>16569</v>
      </c>
      <c r="B622" s="79" t="s">
        <v>16570</v>
      </c>
      <c r="C622" s="78" t="s">
        <v>58</v>
      </c>
      <c r="D622" s="80">
        <v>13.426</v>
      </c>
    </row>
    <row r="623" spans="1:4" x14ac:dyDescent="0.25">
      <c r="A623" s="78" t="s">
        <v>16571</v>
      </c>
      <c r="B623" s="79" t="s">
        <v>16572</v>
      </c>
      <c r="C623" s="78" t="s">
        <v>15348</v>
      </c>
      <c r="D623" s="80">
        <v>1.1659999999999999</v>
      </c>
    </row>
    <row r="624" spans="1:4" x14ac:dyDescent="0.25">
      <c r="A624" s="78" t="s">
        <v>16573</v>
      </c>
      <c r="B624" s="79" t="s">
        <v>16574</v>
      </c>
      <c r="C624" s="78" t="s">
        <v>15348</v>
      </c>
      <c r="D624" s="80">
        <v>1.1659999999999999</v>
      </c>
    </row>
    <row r="625" spans="1:4" x14ac:dyDescent="0.25">
      <c r="A625" s="78" t="s">
        <v>16575</v>
      </c>
      <c r="B625" s="79" t="s">
        <v>16576</v>
      </c>
      <c r="C625" s="78" t="s">
        <v>15348</v>
      </c>
      <c r="D625" s="80">
        <v>1.1659999999999999</v>
      </c>
    </row>
    <row r="626" spans="1:4" x14ac:dyDescent="0.25">
      <c r="A626" s="78" t="s">
        <v>16577</v>
      </c>
      <c r="B626" s="79" t="s">
        <v>16578</v>
      </c>
      <c r="C626" s="78" t="s">
        <v>15348</v>
      </c>
      <c r="D626" s="80">
        <v>1.1659999999999999</v>
      </c>
    </row>
    <row r="627" spans="1:4" x14ac:dyDescent="0.25">
      <c r="A627" s="78" t="s">
        <v>16579</v>
      </c>
      <c r="B627" s="79" t="s">
        <v>16580</v>
      </c>
      <c r="C627" s="78" t="s">
        <v>15348</v>
      </c>
      <c r="D627" s="80">
        <v>3.6324999999999998</v>
      </c>
    </row>
    <row r="628" spans="1:4" x14ac:dyDescent="0.25">
      <c r="A628" s="78" t="s">
        <v>16581</v>
      </c>
      <c r="B628" s="79" t="s">
        <v>16582</v>
      </c>
      <c r="C628" s="78" t="s">
        <v>15348</v>
      </c>
      <c r="D628" s="80">
        <v>3.6305000000000001</v>
      </c>
    </row>
    <row r="629" spans="1:4" x14ac:dyDescent="0.25">
      <c r="A629" s="78" t="s">
        <v>16583</v>
      </c>
      <c r="B629" s="79" t="s">
        <v>16584</v>
      </c>
      <c r="C629" s="78" t="s">
        <v>15348</v>
      </c>
      <c r="D629" s="80">
        <v>4.0717999999999996</v>
      </c>
    </row>
    <row r="630" spans="1:4" x14ac:dyDescent="0.25">
      <c r="A630" s="78" t="s">
        <v>16585</v>
      </c>
      <c r="B630" s="79" t="s">
        <v>16586</v>
      </c>
      <c r="C630" s="78" t="s">
        <v>15333</v>
      </c>
      <c r="D630" s="80">
        <v>5.1609999999999996</v>
      </c>
    </row>
    <row r="631" spans="1:4" x14ac:dyDescent="0.25">
      <c r="A631" s="78" t="s">
        <v>16587</v>
      </c>
      <c r="B631" s="79" t="s">
        <v>16588</v>
      </c>
      <c r="C631" s="78" t="s">
        <v>15348</v>
      </c>
      <c r="D631" s="80">
        <v>4.0787000000000004</v>
      </c>
    </row>
    <row r="632" spans="1:4" x14ac:dyDescent="0.25">
      <c r="A632" s="78" t="s">
        <v>16589</v>
      </c>
      <c r="B632" s="79" t="s">
        <v>16590</v>
      </c>
      <c r="C632" s="78" t="s">
        <v>15482</v>
      </c>
      <c r="D632" s="80" t="s">
        <v>15483</v>
      </c>
    </row>
    <row r="633" spans="1:4" x14ac:dyDescent="0.25">
      <c r="A633" s="78" t="s">
        <v>16591</v>
      </c>
      <c r="B633" s="79" t="s">
        <v>16592</v>
      </c>
      <c r="C633" s="78" t="s">
        <v>15482</v>
      </c>
      <c r="D633" s="80" t="s">
        <v>15483</v>
      </c>
    </row>
    <row r="634" spans="1:4" x14ac:dyDescent="0.25">
      <c r="A634" s="78" t="s">
        <v>16593</v>
      </c>
      <c r="B634" s="79" t="s">
        <v>16594</v>
      </c>
      <c r="C634" s="78" t="s">
        <v>15482</v>
      </c>
      <c r="D634" s="80" t="s">
        <v>15483</v>
      </c>
    </row>
    <row r="635" spans="1:4" x14ac:dyDescent="0.25">
      <c r="A635" s="78" t="s">
        <v>16595</v>
      </c>
      <c r="B635" s="79" t="s">
        <v>16596</v>
      </c>
      <c r="C635" s="78" t="s">
        <v>15482</v>
      </c>
      <c r="D635" s="80" t="s">
        <v>15483</v>
      </c>
    </row>
    <row r="636" spans="1:4" x14ac:dyDescent="0.25">
      <c r="A636" s="78" t="s">
        <v>16597</v>
      </c>
      <c r="B636" s="79" t="s">
        <v>16598</v>
      </c>
      <c r="C636" s="78" t="s">
        <v>15482</v>
      </c>
      <c r="D636" s="80" t="s">
        <v>15483</v>
      </c>
    </row>
    <row r="637" spans="1:4" x14ac:dyDescent="0.25">
      <c r="A637" s="78" t="s">
        <v>16599</v>
      </c>
      <c r="B637" s="79" t="s">
        <v>16600</v>
      </c>
      <c r="C637" s="78" t="s">
        <v>15348</v>
      </c>
      <c r="D637" s="80">
        <v>4.0816999999999997</v>
      </c>
    </row>
    <row r="638" spans="1:4" x14ac:dyDescent="0.25">
      <c r="A638" s="78" t="s">
        <v>16601</v>
      </c>
      <c r="B638" s="79" t="s">
        <v>16602</v>
      </c>
      <c r="C638" s="78" t="s">
        <v>15482</v>
      </c>
      <c r="D638" s="80" t="s">
        <v>15483</v>
      </c>
    </row>
    <row r="639" spans="1:4" x14ac:dyDescent="0.25">
      <c r="A639" s="78" t="s">
        <v>16603</v>
      </c>
      <c r="B639" s="79" t="s">
        <v>16604</v>
      </c>
      <c r="C639" s="78" t="s">
        <v>15482</v>
      </c>
      <c r="D639" s="80" t="s">
        <v>15483</v>
      </c>
    </row>
    <row r="640" spans="1:4" x14ac:dyDescent="0.25">
      <c r="A640" s="78" t="s">
        <v>16605</v>
      </c>
      <c r="B640" s="79" t="s">
        <v>16606</v>
      </c>
      <c r="C640" s="78" t="s">
        <v>15482</v>
      </c>
      <c r="D640" s="80" t="s">
        <v>15483</v>
      </c>
    </row>
    <row r="641" spans="1:4" x14ac:dyDescent="0.25">
      <c r="A641" s="78" t="s">
        <v>16607</v>
      </c>
      <c r="B641" s="79" t="s">
        <v>16608</v>
      </c>
      <c r="C641" s="78" t="s">
        <v>15482</v>
      </c>
      <c r="D641" s="80">
        <v>9139.7759000000005</v>
      </c>
    </row>
    <row r="642" spans="1:4" x14ac:dyDescent="0.25">
      <c r="A642" s="78" t="s">
        <v>16609</v>
      </c>
      <c r="B642" s="79" t="s">
        <v>16610</v>
      </c>
      <c r="C642" s="78" t="s">
        <v>112</v>
      </c>
      <c r="D642" s="80">
        <v>0.63819999999999999</v>
      </c>
    </row>
    <row r="643" spans="1:4" x14ac:dyDescent="0.25">
      <c r="A643" s="78" t="s">
        <v>16611</v>
      </c>
      <c r="B643" s="79" t="s">
        <v>16612</v>
      </c>
      <c r="C643" s="78" t="s">
        <v>15482</v>
      </c>
      <c r="D643" s="80" t="s">
        <v>15483</v>
      </c>
    </row>
    <row r="644" spans="1:4" x14ac:dyDescent="0.25">
      <c r="A644" s="78" t="s">
        <v>16613</v>
      </c>
      <c r="B644" s="79" t="s">
        <v>16614</v>
      </c>
      <c r="C644" s="78" t="s">
        <v>15482</v>
      </c>
      <c r="D644" s="80" t="s">
        <v>15483</v>
      </c>
    </row>
    <row r="645" spans="1:4" x14ac:dyDescent="0.25">
      <c r="A645" s="78" t="s">
        <v>16615</v>
      </c>
      <c r="B645" s="79" t="s">
        <v>16616</v>
      </c>
      <c r="C645" s="78" t="s">
        <v>15482</v>
      </c>
      <c r="D645" s="80" t="s">
        <v>15483</v>
      </c>
    </row>
    <row r="646" spans="1:4" x14ac:dyDescent="0.25">
      <c r="A646" s="78" t="s">
        <v>16617</v>
      </c>
      <c r="B646" s="79" t="s">
        <v>16618</v>
      </c>
      <c r="C646" s="78" t="s">
        <v>15348</v>
      </c>
      <c r="D646" s="80">
        <v>5.0636000000000001</v>
      </c>
    </row>
    <row r="647" spans="1:4" x14ac:dyDescent="0.25">
      <c r="A647" s="78" t="s">
        <v>16619</v>
      </c>
      <c r="B647" s="79" t="s">
        <v>16620</v>
      </c>
      <c r="C647" s="78" t="s">
        <v>15348</v>
      </c>
      <c r="D647" s="80">
        <v>8.9754000000000005</v>
      </c>
    </row>
    <row r="648" spans="1:4" x14ac:dyDescent="0.25">
      <c r="A648" s="78" t="s">
        <v>16621</v>
      </c>
      <c r="B648" s="79" t="s">
        <v>16622</v>
      </c>
      <c r="C648" s="78" t="s">
        <v>15348</v>
      </c>
      <c r="D648" s="80">
        <v>9.9709000000000003</v>
      </c>
    </row>
    <row r="649" spans="1:4" x14ac:dyDescent="0.25">
      <c r="A649" s="78" t="s">
        <v>16623</v>
      </c>
      <c r="B649" s="79" t="s">
        <v>16624</v>
      </c>
      <c r="C649" s="78" t="s">
        <v>15348</v>
      </c>
      <c r="D649" s="80">
        <v>9.9748999999999999</v>
      </c>
    </row>
    <row r="650" spans="1:4" x14ac:dyDescent="0.25">
      <c r="A650" s="78" t="s">
        <v>16625</v>
      </c>
      <c r="B650" s="79" t="s">
        <v>16626</v>
      </c>
      <c r="C650" s="78" t="s">
        <v>112</v>
      </c>
      <c r="D650" s="80">
        <v>9.5166000000000004</v>
      </c>
    </row>
    <row r="651" spans="1:4" x14ac:dyDescent="0.25">
      <c r="A651" s="78" t="s">
        <v>16627</v>
      </c>
      <c r="B651" s="79" t="s">
        <v>16628</v>
      </c>
      <c r="C651" s="78" t="s">
        <v>15348</v>
      </c>
      <c r="D651" s="80">
        <v>2863.5675000000001</v>
      </c>
    </row>
    <row r="652" spans="1:4" x14ac:dyDescent="0.25">
      <c r="A652" s="78" t="s">
        <v>16629</v>
      </c>
      <c r="B652" s="79" t="s">
        <v>16630</v>
      </c>
      <c r="C652" s="78" t="s">
        <v>15348</v>
      </c>
      <c r="D652" s="80">
        <v>3748.5762</v>
      </c>
    </row>
    <row r="653" spans="1:4" x14ac:dyDescent="0.25">
      <c r="A653" s="78" t="s">
        <v>16631</v>
      </c>
      <c r="B653" s="79" t="s">
        <v>16632</v>
      </c>
      <c r="C653" s="78" t="s">
        <v>15348</v>
      </c>
      <c r="D653" s="80">
        <v>1403.6085</v>
      </c>
    </row>
    <row r="654" spans="1:4" x14ac:dyDescent="0.25">
      <c r="A654" s="78" t="s">
        <v>16633</v>
      </c>
      <c r="B654" s="79" t="s">
        <v>16634</v>
      </c>
      <c r="C654" s="78" t="s">
        <v>15348</v>
      </c>
      <c r="D654" s="80">
        <v>2128.6605</v>
      </c>
    </row>
    <row r="655" spans="1:4" x14ac:dyDescent="0.25">
      <c r="A655" s="78" t="s">
        <v>16635</v>
      </c>
      <c r="B655" s="79" t="s">
        <v>16636</v>
      </c>
      <c r="C655" s="78" t="s">
        <v>15348</v>
      </c>
      <c r="D655" s="80">
        <v>37.881399999999999</v>
      </c>
    </row>
    <row r="656" spans="1:4" x14ac:dyDescent="0.25">
      <c r="A656" s="78" t="s">
        <v>16637</v>
      </c>
      <c r="B656" s="79" t="s">
        <v>16638</v>
      </c>
      <c r="C656" s="78" t="s">
        <v>15348</v>
      </c>
      <c r="D656" s="80">
        <v>6760.3094000000001</v>
      </c>
    </row>
    <row r="657" spans="1:4" x14ac:dyDescent="0.25">
      <c r="A657" s="78" t="s">
        <v>16639</v>
      </c>
      <c r="B657" s="79" t="s">
        <v>16640</v>
      </c>
      <c r="C657" s="78" t="s">
        <v>15348</v>
      </c>
      <c r="D657" s="80">
        <v>40.017800000000001</v>
      </c>
    </row>
    <row r="658" spans="1:4" x14ac:dyDescent="0.25">
      <c r="A658" s="78" t="s">
        <v>16641</v>
      </c>
      <c r="B658" s="79" t="s">
        <v>16642</v>
      </c>
      <c r="C658" s="78" t="s">
        <v>15348</v>
      </c>
      <c r="D658" s="80">
        <v>347.02210000000002</v>
      </c>
    </row>
    <row r="659" spans="1:4" x14ac:dyDescent="0.25">
      <c r="A659" s="78" t="s">
        <v>16643</v>
      </c>
      <c r="B659" s="79" t="s">
        <v>16644</v>
      </c>
      <c r="C659" s="78" t="s">
        <v>15348</v>
      </c>
      <c r="D659" s="80">
        <v>347.02210000000002</v>
      </c>
    </row>
    <row r="660" spans="1:4" x14ac:dyDescent="0.25">
      <c r="A660" s="78" t="s">
        <v>16645</v>
      </c>
      <c r="B660" s="79" t="s">
        <v>16646</v>
      </c>
      <c r="C660" s="78" t="s">
        <v>15348</v>
      </c>
      <c r="D660" s="80">
        <v>70.73</v>
      </c>
    </row>
    <row r="661" spans="1:4" x14ac:dyDescent="0.25">
      <c r="A661" s="78" t="s">
        <v>16647</v>
      </c>
      <c r="B661" s="79" t="s">
        <v>16648</v>
      </c>
      <c r="C661" s="78" t="s">
        <v>15348</v>
      </c>
      <c r="D661" s="80">
        <v>72.239999999999995</v>
      </c>
    </row>
    <row r="662" spans="1:4" x14ac:dyDescent="0.25">
      <c r="A662" s="78" t="s">
        <v>16649</v>
      </c>
      <c r="B662" s="79" t="s">
        <v>16650</v>
      </c>
      <c r="C662" s="78" t="s">
        <v>15348</v>
      </c>
      <c r="D662" s="80">
        <v>101.71</v>
      </c>
    </row>
    <row r="663" spans="1:4" x14ac:dyDescent="0.25">
      <c r="A663" s="78" t="s">
        <v>16651</v>
      </c>
      <c r="B663" s="79" t="s">
        <v>16652</v>
      </c>
      <c r="C663" s="78" t="s">
        <v>15348</v>
      </c>
      <c r="D663" s="80">
        <v>79.400000000000006</v>
      </c>
    </row>
    <row r="664" spans="1:4" x14ac:dyDescent="0.25">
      <c r="A664" s="78" t="s">
        <v>16653</v>
      </c>
      <c r="B664" s="79" t="s">
        <v>16654</v>
      </c>
      <c r="C664" s="78" t="s">
        <v>15348</v>
      </c>
      <c r="D664" s="80">
        <v>128.86490000000001</v>
      </c>
    </row>
    <row r="665" spans="1:4" x14ac:dyDescent="0.25">
      <c r="A665" s="78" t="s">
        <v>16655</v>
      </c>
      <c r="B665" s="79" t="s">
        <v>16656</v>
      </c>
      <c r="C665" s="78" t="s">
        <v>15348</v>
      </c>
      <c r="D665" s="80">
        <v>154.93</v>
      </c>
    </row>
    <row r="666" spans="1:4" x14ac:dyDescent="0.25">
      <c r="A666" s="78" t="s">
        <v>16657</v>
      </c>
      <c r="B666" s="79" t="s">
        <v>16658</v>
      </c>
      <c r="C666" s="78" t="s">
        <v>15348</v>
      </c>
      <c r="D666" s="80">
        <v>159.47999999999999</v>
      </c>
    </row>
    <row r="667" spans="1:4" x14ac:dyDescent="0.25">
      <c r="A667" s="78" t="s">
        <v>16659</v>
      </c>
      <c r="B667" s="79" t="s">
        <v>16660</v>
      </c>
      <c r="C667" s="78" t="s">
        <v>15348</v>
      </c>
      <c r="D667" s="80">
        <v>188.51</v>
      </c>
    </row>
    <row r="668" spans="1:4" x14ac:dyDescent="0.25">
      <c r="A668" s="78" t="s">
        <v>16661</v>
      </c>
      <c r="B668" s="79" t="s">
        <v>16662</v>
      </c>
      <c r="C668" s="78" t="s">
        <v>15348</v>
      </c>
      <c r="D668" s="80">
        <v>209.68</v>
      </c>
    </row>
    <row r="669" spans="1:4" x14ac:dyDescent="0.25">
      <c r="A669" s="78" t="s">
        <v>16663</v>
      </c>
      <c r="B669" s="79" t="s">
        <v>16664</v>
      </c>
      <c r="C669" s="78" t="s">
        <v>15348</v>
      </c>
      <c r="D669" s="80">
        <v>282.39</v>
      </c>
    </row>
    <row r="670" spans="1:4" x14ac:dyDescent="0.25">
      <c r="A670" s="78" t="s">
        <v>16665</v>
      </c>
      <c r="B670" s="79" t="s">
        <v>16666</v>
      </c>
      <c r="C670" s="78" t="s">
        <v>15348</v>
      </c>
      <c r="D670" s="80">
        <v>101.48</v>
      </c>
    </row>
    <row r="671" spans="1:4" x14ac:dyDescent="0.25">
      <c r="A671" s="78" t="s">
        <v>16667</v>
      </c>
      <c r="B671" s="79" t="s">
        <v>16668</v>
      </c>
      <c r="C671" s="78" t="s">
        <v>15348</v>
      </c>
      <c r="D671" s="80">
        <v>158.57</v>
      </c>
    </row>
    <row r="672" spans="1:4" x14ac:dyDescent="0.25">
      <c r="A672" s="78" t="s">
        <v>16669</v>
      </c>
      <c r="B672" s="79" t="s">
        <v>16670</v>
      </c>
      <c r="C672" s="78" t="s">
        <v>15348</v>
      </c>
      <c r="D672" s="80">
        <v>221.85</v>
      </c>
    </row>
    <row r="673" spans="1:4" x14ac:dyDescent="0.25">
      <c r="A673" s="78" t="s">
        <v>16671</v>
      </c>
      <c r="B673" s="79" t="s">
        <v>16672</v>
      </c>
      <c r="C673" s="78" t="s">
        <v>15348</v>
      </c>
      <c r="D673" s="80">
        <v>179810.10079999999</v>
      </c>
    </row>
    <row r="674" spans="1:4" ht="26.4" x14ac:dyDescent="0.25">
      <c r="A674" s="78" t="s">
        <v>16673</v>
      </c>
      <c r="B674" s="79" t="s">
        <v>16674</v>
      </c>
      <c r="C674" s="78" t="s">
        <v>15348</v>
      </c>
      <c r="D674" s="80">
        <v>189787.12059999999</v>
      </c>
    </row>
    <row r="675" spans="1:4" ht="26.4" x14ac:dyDescent="0.25">
      <c r="A675" s="78" t="s">
        <v>16675</v>
      </c>
      <c r="B675" s="79" t="s">
        <v>16676</v>
      </c>
      <c r="C675" s="78" t="s">
        <v>15348</v>
      </c>
      <c r="D675" s="80">
        <v>230438.60930000001</v>
      </c>
    </row>
    <row r="676" spans="1:4" ht="26.4" x14ac:dyDescent="0.25">
      <c r="A676" s="78" t="s">
        <v>16677</v>
      </c>
      <c r="B676" s="79" t="s">
        <v>16678</v>
      </c>
      <c r="C676" s="78" t="s">
        <v>15348</v>
      </c>
      <c r="D676" s="80">
        <v>244202.1593</v>
      </c>
    </row>
    <row r="677" spans="1:4" ht="26.4" x14ac:dyDescent="0.25">
      <c r="A677" s="78" t="s">
        <v>16679</v>
      </c>
      <c r="B677" s="79" t="s">
        <v>16680</v>
      </c>
      <c r="C677" s="78" t="s">
        <v>15348</v>
      </c>
      <c r="D677" s="80">
        <v>263110.19449999998</v>
      </c>
    </row>
    <row r="678" spans="1:4" x14ac:dyDescent="0.25">
      <c r="A678" s="78" t="s">
        <v>16681</v>
      </c>
      <c r="B678" s="79" t="s">
        <v>16682</v>
      </c>
      <c r="C678" s="78" t="s">
        <v>15348</v>
      </c>
      <c r="D678" s="80">
        <v>15.712300000000001</v>
      </c>
    </row>
    <row r="679" spans="1:4" ht="26.4" x14ac:dyDescent="0.25">
      <c r="A679" s="78" t="s">
        <v>16683</v>
      </c>
      <c r="B679" s="79" t="s">
        <v>16684</v>
      </c>
      <c r="C679" s="78" t="s">
        <v>15348</v>
      </c>
      <c r="D679" s="80">
        <v>276650.69449999998</v>
      </c>
    </row>
    <row r="680" spans="1:4" ht="26.4" x14ac:dyDescent="0.25">
      <c r="A680" s="78" t="s">
        <v>16685</v>
      </c>
      <c r="B680" s="79" t="s">
        <v>16686</v>
      </c>
      <c r="C680" s="78" t="s">
        <v>15348</v>
      </c>
      <c r="D680" s="80">
        <v>272965.71289999998</v>
      </c>
    </row>
    <row r="681" spans="1:4" ht="26.4" x14ac:dyDescent="0.25">
      <c r="A681" s="78" t="s">
        <v>16687</v>
      </c>
      <c r="B681" s="79" t="s">
        <v>16688</v>
      </c>
      <c r="C681" s="78" t="s">
        <v>15348</v>
      </c>
      <c r="D681" s="80">
        <v>273879.50579999998</v>
      </c>
    </row>
    <row r="682" spans="1:4" x14ac:dyDescent="0.25">
      <c r="A682" s="78" t="s">
        <v>16689</v>
      </c>
      <c r="B682" s="79" t="s">
        <v>16690</v>
      </c>
      <c r="C682" s="78" t="s">
        <v>15348</v>
      </c>
      <c r="D682" s="80">
        <v>593.94000000000005</v>
      </c>
    </row>
    <row r="683" spans="1:4" x14ac:dyDescent="0.25">
      <c r="A683" s="78" t="s">
        <v>16691</v>
      </c>
      <c r="B683" s="79" t="s">
        <v>16692</v>
      </c>
      <c r="C683" s="78" t="s">
        <v>15348</v>
      </c>
      <c r="D683" s="80">
        <v>593.64</v>
      </c>
    </row>
    <row r="684" spans="1:4" x14ac:dyDescent="0.25">
      <c r="A684" s="78" t="s">
        <v>16693</v>
      </c>
      <c r="B684" s="79" t="s">
        <v>16694</v>
      </c>
      <c r="C684" s="78" t="s">
        <v>15348</v>
      </c>
      <c r="D684" s="80">
        <v>1141.3499999999999</v>
      </c>
    </row>
    <row r="685" spans="1:4" x14ac:dyDescent="0.25">
      <c r="A685" s="78" t="s">
        <v>16695</v>
      </c>
      <c r="B685" s="79" t="s">
        <v>16696</v>
      </c>
      <c r="C685" s="78" t="s">
        <v>15348</v>
      </c>
      <c r="D685" s="80">
        <v>1941.87</v>
      </c>
    </row>
    <row r="686" spans="1:4" x14ac:dyDescent="0.25">
      <c r="A686" s="78" t="s">
        <v>16697</v>
      </c>
      <c r="B686" s="79" t="s">
        <v>16698</v>
      </c>
      <c r="C686" s="78" t="s">
        <v>15348</v>
      </c>
      <c r="D686" s="80">
        <v>230.52</v>
      </c>
    </row>
    <row r="687" spans="1:4" x14ac:dyDescent="0.25">
      <c r="A687" s="78" t="s">
        <v>16699</v>
      </c>
      <c r="B687" s="79" t="s">
        <v>16700</v>
      </c>
      <c r="C687" s="78" t="s">
        <v>15348</v>
      </c>
      <c r="D687" s="80">
        <v>303.25</v>
      </c>
    </row>
    <row r="688" spans="1:4" x14ac:dyDescent="0.25">
      <c r="A688" s="78" t="s">
        <v>16701</v>
      </c>
      <c r="B688" s="79" t="s">
        <v>16702</v>
      </c>
      <c r="C688" s="78" t="s">
        <v>15348</v>
      </c>
      <c r="D688" s="80">
        <v>362.85</v>
      </c>
    </row>
    <row r="689" spans="1:4" x14ac:dyDescent="0.25">
      <c r="A689" s="78" t="s">
        <v>16703</v>
      </c>
      <c r="B689" s="79" t="s">
        <v>16704</v>
      </c>
      <c r="C689" s="78" t="s">
        <v>15348</v>
      </c>
      <c r="D689" s="80">
        <v>470.08</v>
      </c>
    </row>
    <row r="690" spans="1:4" x14ac:dyDescent="0.25">
      <c r="A690" s="78" t="s">
        <v>16705</v>
      </c>
      <c r="B690" s="79" t="s">
        <v>16706</v>
      </c>
      <c r="C690" s="78" t="s">
        <v>15348</v>
      </c>
      <c r="D690" s="80">
        <v>29.941099999999999</v>
      </c>
    </row>
    <row r="691" spans="1:4" ht="26.4" x14ac:dyDescent="0.25">
      <c r="A691" s="78" t="s">
        <v>16707</v>
      </c>
      <c r="B691" s="79" t="s">
        <v>16708</v>
      </c>
      <c r="C691" s="78" t="s">
        <v>15348</v>
      </c>
      <c r="D691" s="80">
        <v>275945.891</v>
      </c>
    </row>
    <row r="692" spans="1:4" x14ac:dyDescent="0.25">
      <c r="A692" s="78" t="s">
        <v>16709</v>
      </c>
      <c r="B692" s="79" t="s">
        <v>16710</v>
      </c>
      <c r="C692" s="78" t="s">
        <v>15348</v>
      </c>
      <c r="D692" s="80">
        <v>38.64</v>
      </c>
    </row>
    <row r="693" spans="1:4" x14ac:dyDescent="0.25">
      <c r="A693" s="78" t="s">
        <v>16711</v>
      </c>
      <c r="B693" s="79" t="s">
        <v>16712</v>
      </c>
      <c r="C693" s="78" t="s">
        <v>58</v>
      </c>
      <c r="D693" s="80">
        <v>3.26</v>
      </c>
    </row>
    <row r="694" spans="1:4" x14ac:dyDescent="0.25">
      <c r="A694" s="78" t="s">
        <v>16713</v>
      </c>
      <c r="B694" s="79" t="s">
        <v>16714</v>
      </c>
      <c r="C694" s="78" t="s">
        <v>15348</v>
      </c>
      <c r="D694" s="80">
        <v>46.54</v>
      </c>
    </row>
    <row r="695" spans="1:4" x14ac:dyDescent="0.25">
      <c r="A695" s="78" t="s">
        <v>16715</v>
      </c>
      <c r="B695" s="79" t="s">
        <v>16716</v>
      </c>
      <c r="C695" s="78" t="s">
        <v>15348</v>
      </c>
      <c r="D695" s="80">
        <v>48.06</v>
      </c>
    </row>
    <row r="696" spans="1:4" ht="26.4" x14ac:dyDescent="0.25">
      <c r="A696" s="78" t="s">
        <v>16717</v>
      </c>
      <c r="B696" s="79" t="s">
        <v>16718</v>
      </c>
      <c r="C696" s="78" t="s">
        <v>15348</v>
      </c>
      <c r="D696" s="80">
        <v>277500.54100000003</v>
      </c>
    </row>
    <row r="697" spans="1:4" x14ac:dyDescent="0.25">
      <c r="A697" s="78" t="s">
        <v>16719</v>
      </c>
      <c r="B697" s="79" t="s">
        <v>16720</v>
      </c>
      <c r="C697" s="78" t="s">
        <v>58</v>
      </c>
      <c r="D697" s="80">
        <v>2.5638000000000001</v>
      </c>
    </row>
    <row r="698" spans="1:4" x14ac:dyDescent="0.25">
      <c r="A698" s="78" t="s">
        <v>16721</v>
      </c>
      <c r="B698" s="79" t="s">
        <v>16722</v>
      </c>
      <c r="C698" s="78" t="s">
        <v>15348</v>
      </c>
      <c r="D698" s="80">
        <v>30.913799999999998</v>
      </c>
    </row>
    <row r="699" spans="1:4" x14ac:dyDescent="0.25">
      <c r="A699" s="78" t="s">
        <v>16723</v>
      </c>
      <c r="B699" s="79" t="s">
        <v>16724</v>
      </c>
      <c r="C699" s="78" t="s">
        <v>58</v>
      </c>
      <c r="D699" s="80">
        <v>3.1505999999999998</v>
      </c>
    </row>
    <row r="700" spans="1:4" x14ac:dyDescent="0.25">
      <c r="A700" s="78" t="s">
        <v>16725</v>
      </c>
      <c r="B700" s="79" t="s">
        <v>16726</v>
      </c>
      <c r="C700" s="78" t="s">
        <v>15333</v>
      </c>
      <c r="D700" s="80">
        <v>32.256700000000002</v>
      </c>
    </row>
    <row r="701" spans="1:4" x14ac:dyDescent="0.25">
      <c r="A701" s="78" t="s">
        <v>16727</v>
      </c>
      <c r="B701" s="79" t="s">
        <v>16728</v>
      </c>
      <c r="C701" s="78" t="s">
        <v>15348</v>
      </c>
      <c r="D701" s="80">
        <v>1196.6088999999999</v>
      </c>
    </row>
    <row r="702" spans="1:4" x14ac:dyDescent="0.25">
      <c r="A702" s="78" t="s">
        <v>16729</v>
      </c>
      <c r="B702" s="79" t="s">
        <v>16730</v>
      </c>
      <c r="C702" s="78" t="s">
        <v>15348</v>
      </c>
      <c r="D702" s="80">
        <v>70.31</v>
      </c>
    </row>
    <row r="703" spans="1:4" x14ac:dyDescent="0.25">
      <c r="A703" s="78" t="s">
        <v>16731</v>
      </c>
      <c r="B703" s="79" t="s">
        <v>16732</v>
      </c>
      <c r="C703" s="78" t="s">
        <v>15348</v>
      </c>
      <c r="D703" s="80">
        <v>120.31</v>
      </c>
    </row>
    <row r="704" spans="1:4" x14ac:dyDescent="0.25">
      <c r="A704" s="78" t="s">
        <v>16733</v>
      </c>
      <c r="B704" s="79" t="s">
        <v>16734</v>
      </c>
      <c r="C704" s="78" t="s">
        <v>15348</v>
      </c>
      <c r="D704" s="80">
        <v>136.91999999999999</v>
      </c>
    </row>
    <row r="705" spans="1:4" x14ac:dyDescent="0.25">
      <c r="A705" s="78" t="s">
        <v>16735</v>
      </c>
      <c r="B705" s="79" t="s">
        <v>16736</v>
      </c>
      <c r="C705" s="78" t="s">
        <v>15348</v>
      </c>
      <c r="D705" s="80">
        <v>150.91</v>
      </c>
    </row>
    <row r="706" spans="1:4" x14ac:dyDescent="0.25">
      <c r="A706" s="78" t="s">
        <v>16737</v>
      </c>
      <c r="B706" s="79" t="s">
        <v>16738</v>
      </c>
      <c r="C706" s="78" t="s">
        <v>15348</v>
      </c>
      <c r="D706" s="80">
        <v>189.97</v>
      </c>
    </row>
    <row r="707" spans="1:4" x14ac:dyDescent="0.25">
      <c r="A707" s="78" t="s">
        <v>16739</v>
      </c>
      <c r="B707" s="79" t="s">
        <v>16740</v>
      </c>
      <c r="C707" s="78" t="s">
        <v>15333</v>
      </c>
      <c r="D707" s="80">
        <v>16.6828</v>
      </c>
    </row>
    <row r="708" spans="1:4" x14ac:dyDescent="0.25">
      <c r="A708" s="78" t="s">
        <v>16741</v>
      </c>
      <c r="B708" s="79" t="s">
        <v>16742</v>
      </c>
      <c r="C708" s="78" t="s">
        <v>15348</v>
      </c>
      <c r="D708" s="80">
        <v>217.79</v>
      </c>
    </row>
    <row r="709" spans="1:4" x14ac:dyDescent="0.25">
      <c r="A709" s="78" t="s">
        <v>16743</v>
      </c>
      <c r="B709" s="79" t="s">
        <v>16744</v>
      </c>
      <c r="C709" s="78" t="s">
        <v>15333</v>
      </c>
      <c r="D709" s="80">
        <v>20.312799999999999</v>
      </c>
    </row>
    <row r="710" spans="1:4" x14ac:dyDescent="0.25">
      <c r="A710" s="78" t="s">
        <v>16745</v>
      </c>
      <c r="B710" s="79" t="s">
        <v>16746</v>
      </c>
      <c r="C710" s="78" t="s">
        <v>112</v>
      </c>
      <c r="D710" s="80">
        <v>8.8263999999999996</v>
      </c>
    </row>
    <row r="711" spans="1:4" x14ac:dyDescent="0.25">
      <c r="A711" s="78" t="s">
        <v>16747</v>
      </c>
      <c r="B711" s="79" t="s">
        <v>16748</v>
      </c>
      <c r="C711" s="78" t="s">
        <v>112</v>
      </c>
      <c r="D711" s="80">
        <v>9.0747</v>
      </c>
    </row>
    <row r="712" spans="1:4" x14ac:dyDescent="0.25">
      <c r="A712" s="78" t="s">
        <v>16749</v>
      </c>
      <c r="B712" s="79" t="s">
        <v>16750</v>
      </c>
      <c r="C712" s="78" t="s">
        <v>112</v>
      </c>
      <c r="D712" s="80">
        <v>11.486000000000001</v>
      </c>
    </row>
    <row r="713" spans="1:4" x14ac:dyDescent="0.25">
      <c r="A713" s="78" t="s">
        <v>16751</v>
      </c>
      <c r="B713" s="79" t="s">
        <v>16752</v>
      </c>
      <c r="C713" s="78" t="s">
        <v>112</v>
      </c>
      <c r="D713" s="80">
        <v>30.555099999999999</v>
      </c>
    </row>
    <row r="714" spans="1:4" x14ac:dyDescent="0.25">
      <c r="A714" s="78" t="s">
        <v>16753</v>
      </c>
      <c r="B714" s="79" t="s">
        <v>16754</v>
      </c>
      <c r="C714" s="78" t="s">
        <v>112</v>
      </c>
      <c r="D714" s="80">
        <v>15.433299999999999</v>
      </c>
    </row>
    <row r="715" spans="1:4" x14ac:dyDescent="0.25">
      <c r="A715" s="78" t="s">
        <v>16755</v>
      </c>
      <c r="B715" s="79" t="s">
        <v>16756</v>
      </c>
      <c r="C715" s="78" t="s">
        <v>15333</v>
      </c>
      <c r="D715" s="80">
        <v>20.312799999999999</v>
      </c>
    </row>
    <row r="716" spans="1:4" x14ac:dyDescent="0.25">
      <c r="A716" s="78" t="s">
        <v>16757</v>
      </c>
      <c r="B716" s="79" t="s">
        <v>16758</v>
      </c>
      <c r="C716" s="78" t="s">
        <v>112</v>
      </c>
      <c r="D716" s="80">
        <v>10.867800000000001</v>
      </c>
    </row>
    <row r="717" spans="1:4" x14ac:dyDescent="0.25">
      <c r="A717" s="78" t="s">
        <v>16759</v>
      </c>
      <c r="B717" s="79" t="s">
        <v>16760</v>
      </c>
      <c r="C717" s="78" t="s">
        <v>15348</v>
      </c>
      <c r="D717" s="80">
        <v>1724.3588</v>
      </c>
    </row>
    <row r="718" spans="1:4" ht="26.4" x14ac:dyDescent="0.25">
      <c r="A718" s="78" t="s">
        <v>16761</v>
      </c>
      <c r="B718" s="79" t="s">
        <v>16762</v>
      </c>
      <c r="C718" s="78" t="s">
        <v>58</v>
      </c>
      <c r="D718" s="80">
        <v>160.03</v>
      </c>
    </row>
    <row r="719" spans="1:4" ht="26.4" x14ac:dyDescent="0.25">
      <c r="A719" s="78" t="s">
        <v>16763</v>
      </c>
      <c r="B719" s="79" t="s">
        <v>16764</v>
      </c>
      <c r="C719" s="78" t="s">
        <v>58</v>
      </c>
      <c r="D719" s="80">
        <v>189.65</v>
      </c>
    </row>
    <row r="720" spans="1:4" ht="26.4" x14ac:dyDescent="0.25">
      <c r="A720" s="78" t="s">
        <v>16765</v>
      </c>
      <c r="B720" s="79" t="s">
        <v>16766</v>
      </c>
      <c r="C720" s="78" t="s">
        <v>58</v>
      </c>
      <c r="D720" s="80">
        <v>239.22</v>
      </c>
    </row>
    <row r="721" spans="1:4" x14ac:dyDescent="0.25">
      <c r="A721" s="78" t="s">
        <v>16767</v>
      </c>
      <c r="B721" s="79" t="s">
        <v>16768</v>
      </c>
      <c r="C721" s="78" t="s">
        <v>20</v>
      </c>
      <c r="D721" s="80">
        <v>5.2317</v>
      </c>
    </row>
    <row r="722" spans="1:4" x14ac:dyDescent="0.25">
      <c r="A722" s="78" t="s">
        <v>16769</v>
      </c>
      <c r="B722" s="79" t="s">
        <v>16770</v>
      </c>
      <c r="C722" s="78" t="s">
        <v>20</v>
      </c>
      <c r="D722" s="80">
        <v>6.8967000000000001</v>
      </c>
    </row>
    <row r="723" spans="1:4" ht="26.4" x14ac:dyDescent="0.25">
      <c r="A723" s="78" t="s">
        <v>16771</v>
      </c>
      <c r="B723" s="79" t="s">
        <v>16772</v>
      </c>
      <c r="C723" s="78" t="s">
        <v>58</v>
      </c>
      <c r="D723" s="80">
        <v>316.33</v>
      </c>
    </row>
    <row r="724" spans="1:4" ht="26.4" x14ac:dyDescent="0.25">
      <c r="A724" s="78" t="s">
        <v>16773</v>
      </c>
      <c r="B724" s="79" t="s">
        <v>16774</v>
      </c>
      <c r="C724" s="78" t="s">
        <v>58</v>
      </c>
      <c r="D724" s="80">
        <v>368.45</v>
      </c>
    </row>
    <row r="725" spans="1:4" x14ac:dyDescent="0.25">
      <c r="A725" s="78" t="s">
        <v>16775</v>
      </c>
      <c r="B725" s="79" t="s">
        <v>16776</v>
      </c>
      <c r="C725" s="78" t="s">
        <v>58</v>
      </c>
      <c r="D725" s="80">
        <v>111.51</v>
      </c>
    </row>
    <row r="726" spans="1:4" x14ac:dyDescent="0.25">
      <c r="A726" s="78" t="s">
        <v>16777</v>
      </c>
      <c r="B726" s="79" t="s">
        <v>16778</v>
      </c>
      <c r="C726" s="78" t="s">
        <v>58</v>
      </c>
      <c r="D726" s="80">
        <v>188.36</v>
      </c>
    </row>
    <row r="727" spans="1:4" x14ac:dyDescent="0.25">
      <c r="A727" s="78" t="s">
        <v>16779</v>
      </c>
      <c r="B727" s="79" t="s">
        <v>16780</v>
      </c>
      <c r="C727" s="78" t="s">
        <v>58</v>
      </c>
      <c r="D727" s="80">
        <v>245.2</v>
      </c>
    </row>
    <row r="728" spans="1:4" x14ac:dyDescent="0.25">
      <c r="A728" s="78" t="s">
        <v>16781</v>
      </c>
      <c r="B728" s="79" t="s">
        <v>16782</v>
      </c>
      <c r="C728" s="78" t="s">
        <v>58</v>
      </c>
      <c r="D728" s="80">
        <v>296.14999999999998</v>
      </c>
    </row>
    <row r="729" spans="1:4" x14ac:dyDescent="0.25">
      <c r="A729" s="78" t="s">
        <v>16783</v>
      </c>
      <c r="B729" s="79" t="s">
        <v>16784</v>
      </c>
      <c r="C729" s="78" t="s">
        <v>58</v>
      </c>
      <c r="D729" s="80">
        <v>334.56</v>
      </c>
    </row>
    <row r="730" spans="1:4" x14ac:dyDescent="0.25">
      <c r="A730" s="78" t="s">
        <v>16785</v>
      </c>
      <c r="B730" s="79" t="s">
        <v>16786</v>
      </c>
      <c r="C730" s="78" t="s">
        <v>58</v>
      </c>
      <c r="D730" s="80">
        <v>376.5</v>
      </c>
    </row>
    <row r="731" spans="1:4" ht="26.4" x14ac:dyDescent="0.25">
      <c r="A731" s="78" t="s">
        <v>16787</v>
      </c>
      <c r="B731" s="79" t="s">
        <v>16788</v>
      </c>
      <c r="C731" s="78" t="s">
        <v>15348</v>
      </c>
      <c r="D731" s="80">
        <v>280768.85060000001</v>
      </c>
    </row>
    <row r="732" spans="1:4" ht="26.4" x14ac:dyDescent="0.25">
      <c r="A732" s="78" t="s">
        <v>16789</v>
      </c>
      <c r="B732" s="79" t="s">
        <v>16790</v>
      </c>
      <c r="C732" s="78" t="s">
        <v>15348</v>
      </c>
      <c r="D732" s="80">
        <v>281034.79840000003</v>
      </c>
    </row>
    <row r="733" spans="1:4" x14ac:dyDescent="0.25">
      <c r="A733" s="78" t="s">
        <v>16791</v>
      </c>
      <c r="B733" s="79" t="s">
        <v>16792</v>
      </c>
      <c r="C733" s="78" t="s">
        <v>15348</v>
      </c>
      <c r="D733" s="80">
        <v>721.31269999999995</v>
      </c>
    </row>
    <row r="734" spans="1:4" x14ac:dyDescent="0.25">
      <c r="A734" s="78" t="s">
        <v>16793</v>
      </c>
      <c r="B734" s="79" t="s">
        <v>16794</v>
      </c>
      <c r="C734" s="78" t="s">
        <v>58</v>
      </c>
      <c r="D734" s="80">
        <v>468.88</v>
      </c>
    </row>
    <row r="735" spans="1:4" x14ac:dyDescent="0.25">
      <c r="A735" s="78" t="s">
        <v>16795</v>
      </c>
      <c r="B735" s="79" t="s">
        <v>16796</v>
      </c>
      <c r="C735" s="78" t="s">
        <v>20</v>
      </c>
      <c r="D735" s="80">
        <v>322.17009999999999</v>
      </c>
    </row>
    <row r="736" spans="1:4" x14ac:dyDescent="0.25">
      <c r="A736" s="78" t="s">
        <v>16797</v>
      </c>
      <c r="B736" s="79" t="s">
        <v>16798</v>
      </c>
      <c r="C736" s="78" t="s">
        <v>15348</v>
      </c>
      <c r="D736" s="80">
        <v>2188.2157999999999</v>
      </c>
    </row>
    <row r="737" spans="1:4" x14ac:dyDescent="0.25">
      <c r="A737" s="78" t="s">
        <v>16799</v>
      </c>
      <c r="B737" s="79" t="s">
        <v>16800</v>
      </c>
      <c r="C737" s="78" t="s">
        <v>15348</v>
      </c>
      <c r="D737" s="80">
        <v>350.82389999999998</v>
      </c>
    </row>
    <row r="738" spans="1:4" x14ac:dyDescent="0.25">
      <c r="A738" s="78" t="s">
        <v>16801</v>
      </c>
      <c r="B738" s="79" t="s">
        <v>16802</v>
      </c>
      <c r="C738" s="78" t="s">
        <v>15348</v>
      </c>
      <c r="D738" s="80">
        <v>1121.2117000000001</v>
      </c>
    </row>
    <row r="739" spans="1:4" x14ac:dyDescent="0.25">
      <c r="A739" s="78" t="s">
        <v>16803</v>
      </c>
      <c r="B739" s="79" t="s">
        <v>16804</v>
      </c>
      <c r="C739" s="78" t="s">
        <v>58</v>
      </c>
      <c r="D739" s="80">
        <v>570.42999999999995</v>
      </c>
    </row>
    <row r="740" spans="1:4" x14ac:dyDescent="0.25">
      <c r="A740" s="78" t="s">
        <v>16805</v>
      </c>
      <c r="B740" s="79" t="s">
        <v>16806</v>
      </c>
      <c r="C740" s="78" t="s">
        <v>15348</v>
      </c>
      <c r="D740" s="80">
        <v>4476.8681999999999</v>
      </c>
    </row>
    <row r="741" spans="1:4" x14ac:dyDescent="0.25">
      <c r="A741" s="78" t="s">
        <v>16807</v>
      </c>
      <c r="B741" s="79" t="s">
        <v>16808</v>
      </c>
      <c r="C741" s="78" t="s">
        <v>15348</v>
      </c>
      <c r="D741" s="80">
        <v>677.30409999999995</v>
      </c>
    </row>
    <row r="742" spans="1:4" x14ac:dyDescent="0.25">
      <c r="A742" s="78" t="s">
        <v>16809</v>
      </c>
      <c r="B742" s="79" t="s">
        <v>16810</v>
      </c>
      <c r="C742" s="78" t="s">
        <v>15348</v>
      </c>
      <c r="D742" s="80">
        <v>279.64499999999998</v>
      </c>
    </row>
    <row r="743" spans="1:4" x14ac:dyDescent="0.25">
      <c r="A743" s="78" t="s">
        <v>16811</v>
      </c>
      <c r="B743" s="79" t="s">
        <v>16812</v>
      </c>
      <c r="C743" s="78" t="s">
        <v>15348</v>
      </c>
      <c r="D743" s="80">
        <v>1638.7539999999999</v>
      </c>
    </row>
    <row r="744" spans="1:4" x14ac:dyDescent="0.25">
      <c r="A744" s="78" t="s">
        <v>16813</v>
      </c>
      <c r="B744" s="79" t="s">
        <v>16814</v>
      </c>
      <c r="C744" s="78" t="s">
        <v>15348</v>
      </c>
      <c r="D744" s="80">
        <v>5572.8618999999999</v>
      </c>
    </row>
    <row r="745" spans="1:4" x14ac:dyDescent="0.25">
      <c r="A745" s="78" t="s">
        <v>16815</v>
      </c>
      <c r="B745" s="79" t="s">
        <v>16816</v>
      </c>
      <c r="C745" s="78" t="s">
        <v>15348</v>
      </c>
      <c r="D745" s="80">
        <v>5452.8960999999999</v>
      </c>
    </row>
    <row r="746" spans="1:4" x14ac:dyDescent="0.25">
      <c r="A746" s="78" t="s">
        <v>16817</v>
      </c>
      <c r="B746" s="79" t="s">
        <v>16818</v>
      </c>
      <c r="C746" s="78" t="s">
        <v>58</v>
      </c>
      <c r="D746" s="80">
        <v>9.3200000000000005E-2</v>
      </c>
    </row>
    <row r="747" spans="1:4" x14ac:dyDescent="0.25">
      <c r="A747" s="78" t="s">
        <v>16819</v>
      </c>
      <c r="B747" s="79" t="s">
        <v>16820</v>
      </c>
      <c r="C747" s="78" t="s">
        <v>15348</v>
      </c>
      <c r="D747" s="80">
        <v>321</v>
      </c>
    </row>
    <row r="748" spans="1:4" x14ac:dyDescent="0.25">
      <c r="A748" s="78" t="s">
        <v>16821</v>
      </c>
      <c r="B748" s="79" t="s">
        <v>16822</v>
      </c>
      <c r="C748" s="78" t="s">
        <v>15348</v>
      </c>
      <c r="D748" s="80">
        <v>189.67</v>
      </c>
    </row>
    <row r="749" spans="1:4" x14ac:dyDescent="0.25">
      <c r="A749" s="78" t="s">
        <v>16823</v>
      </c>
      <c r="B749" s="79" t="s">
        <v>16824</v>
      </c>
      <c r="C749" s="78" t="s">
        <v>15348</v>
      </c>
      <c r="D749" s="80">
        <v>97.778899999999993</v>
      </c>
    </row>
    <row r="750" spans="1:4" x14ac:dyDescent="0.25">
      <c r="A750" s="78" t="s">
        <v>16825</v>
      </c>
      <c r="B750" s="79" t="s">
        <v>16826</v>
      </c>
      <c r="C750" s="78" t="s">
        <v>15348</v>
      </c>
      <c r="D750" s="80">
        <v>88.18</v>
      </c>
    </row>
    <row r="751" spans="1:4" x14ac:dyDescent="0.25">
      <c r="A751" s="78" t="s">
        <v>16827</v>
      </c>
      <c r="B751" s="79" t="s">
        <v>16828</v>
      </c>
      <c r="C751" s="78" t="s">
        <v>15348</v>
      </c>
      <c r="D751" s="80">
        <v>67.099999999999994</v>
      </c>
    </row>
    <row r="752" spans="1:4" x14ac:dyDescent="0.25">
      <c r="A752" s="78" t="s">
        <v>16829</v>
      </c>
      <c r="B752" s="79" t="s">
        <v>16830</v>
      </c>
      <c r="C752" s="78" t="s">
        <v>15482</v>
      </c>
      <c r="D752" s="80" t="s">
        <v>15483</v>
      </c>
    </row>
    <row r="753" spans="1:4" x14ac:dyDescent="0.25">
      <c r="A753" s="78" t="s">
        <v>16831</v>
      </c>
      <c r="B753" s="79" t="s">
        <v>16832</v>
      </c>
      <c r="C753" s="78" t="s">
        <v>19</v>
      </c>
      <c r="D753" s="80" t="s">
        <v>15483</v>
      </c>
    </row>
    <row r="754" spans="1:4" x14ac:dyDescent="0.25">
      <c r="A754" s="78" t="s">
        <v>16833</v>
      </c>
      <c r="B754" s="79" t="s">
        <v>16834</v>
      </c>
      <c r="C754" s="78" t="s">
        <v>15348</v>
      </c>
      <c r="D754" s="80">
        <v>57.4</v>
      </c>
    </row>
    <row r="755" spans="1:4" x14ac:dyDescent="0.25">
      <c r="A755" s="78" t="s">
        <v>16835</v>
      </c>
      <c r="B755" s="79" t="s">
        <v>16836</v>
      </c>
      <c r="C755" s="78" t="s">
        <v>15348</v>
      </c>
      <c r="D755" s="80">
        <v>83.73</v>
      </c>
    </row>
    <row r="756" spans="1:4" x14ac:dyDescent="0.25">
      <c r="A756" s="78" t="s">
        <v>16837</v>
      </c>
      <c r="B756" s="79" t="s">
        <v>16838</v>
      </c>
      <c r="C756" s="78" t="s">
        <v>15348</v>
      </c>
      <c r="D756" s="80">
        <v>130.80000000000001</v>
      </c>
    </row>
    <row r="757" spans="1:4" x14ac:dyDescent="0.25">
      <c r="A757" s="78" t="s">
        <v>16839</v>
      </c>
      <c r="B757" s="79" t="s">
        <v>16840</v>
      </c>
      <c r="C757" s="78" t="s">
        <v>15482</v>
      </c>
      <c r="D757" s="80" t="s">
        <v>15483</v>
      </c>
    </row>
    <row r="758" spans="1:4" x14ac:dyDescent="0.25">
      <c r="A758" s="78" t="s">
        <v>16841</v>
      </c>
      <c r="B758" s="79" t="s">
        <v>16842</v>
      </c>
      <c r="C758" s="78" t="s">
        <v>15348</v>
      </c>
      <c r="D758" s="80">
        <v>99.254099999999994</v>
      </c>
    </row>
    <row r="759" spans="1:4" x14ac:dyDescent="0.25">
      <c r="A759" s="78" t="s">
        <v>16843</v>
      </c>
      <c r="B759" s="79" t="s">
        <v>16844</v>
      </c>
      <c r="C759" s="78" t="s">
        <v>15348</v>
      </c>
      <c r="D759" s="80">
        <v>48.4</v>
      </c>
    </row>
    <row r="760" spans="1:4" x14ac:dyDescent="0.25">
      <c r="A760" s="78" t="s">
        <v>16845</v>
      </c>
      <c r="B760" s="79" t="s">
        <v>16846</v>
      </c>
      <c r="C760" s="78" t="s">
        <v>112</v>
      </c>
      <c r="D760" s="80">
        <v>12.042899999999999</v>
      </c>
    </row>
    <row r="761" spans="1:4" x14ac:dyDescent="0.25">
      <c r="A761" s="78" t="s">
        <v>16847</v>
      </c>
      <c r="B761" s="79" t="s">
        <v>16848</v>
      </c>
      <c r="C761" s="78" t="s">
        <v>15348</v>
      </c>
      <c r="D761" s="80">
        <v>22624.071</v>
      </c>
    </row>
    <row r="762" spans="1:4" x14ac:dyDescent="0.25">
      <c r="A762" s="78" t="s">
        <v>16849</v>
      </c>
      <c r="B762" s="79" t="s">
        <v>16850</v>
      </c>
      <c r="C762" s="78" t="s">
        <v>15348</v>
      </c>
      <c r="D762" s="80">
        <v>30004.691800000001</v>
      </c>
    </row>
    <row r="763" spans="1:4" x14ac:dyDescent="0.25">
      <c r="A763" s="78" t="s">
        <v>16851</v>
      </c>
      <c r="B763" s="79" t="s">
        <v>16852</v>
      </c>
      <c r="C763" s="78" t="s">
        <v>15348</v>
      </c>
      <c r="D763" s="80">
        <v>20899.403699999999</v>
      </c>
    </row>
    <row r="764" spans="1:4" x14ac:dyDescent="0.25">
      <c r="A764" s="78" t="s">
        <v>16853</v>
      </c>
      <c r="B764" s="79" t="s">
        <v>16854</v>
      </c>
      <c r="C764" s="78" t="s">
        <v>15348</v>
      </c>
      <c r="D764" s="80">
        <v>22561.430899999999</v>
      </c>
    </row>
    <row r="765" spans="1:4" x14ac:dyDescent="0.25">
      <c r="A765" s="78" t="s">
        <v>16855</v>
      </c>
      <c r="B765" s="79" t="s">
        <v>16856</v>
      </c>
      <c r="C765" s="78" t="s">
        <v>15348</v>
      </c>
      <c r="D765" s="80">
        <v>2383.4985000000001</v>
      </c>
    </row>
    <row r="766" spans="1:4" x14ac:dyDescent="0.25">
      <c r="A766" s="78" t="s">
        <v>16857</v>
      </c>
      <c r="B766" s="79" t="s">
        <v>16858</v>
      </c>
      <c r="C766" s="78" t="s">
        <v>15348</v>
      </c>
      <c r="D766" s="80">
        <v>1858.8687</v>
      </c>
    </row>
    <row r="767" spans="1:4" x14ac:dyDescent="0.25">
      <c r="A767" s="78" t="s">
        <v>16859</v>
      </c>
      <c r="B767" s="79" t="s">
        <v>16860</v>
      </c>
      <c r="C767" s="78" t="s">
        <v>58</v>
      </c>
      <c r="D767" s="80">
        <v>47.711500000000001</v>
      </c>
    </row>
    <row r="768" spans="1:4" x14ac:dyDescent="0.25">
      <c r="A768" s="78" t="s">
        <v>16861</v>
      </c>
      <c r="B768" s="79" t="s">
        <v>16862</v>
      </c>
      <c r="C768" s="78" t="s">
        <v>58</v>
      </c>
      <c r="D768" s="80">
        <v>567.60180000000003</v>
      </c>
    </row>
    <row r="769" spans="1:4" x14ac:dyDescent="0.25">
      <c r="A769" s="78" t="s">
        <v>16863</v>
      </c>
      <c r="B769" s="79" t="s">
        <v>16864</v>
      </c>
      <c r="C769" s="78" t="s">
        <v>15348</v>
      </c>
      <c r="D769" s="80">
        <v>87.354399999999998</v>
      </c>
    </row>
    <row r="770" spans="1:4" x14ac:dyDescent="0.25">
      <c r="A770" s="78" t="s">
        <v>16865</v>
      </c>
      <c r="B770" s="79" t="s">
        <v>16866</v>
      </c>
      <c r="C770" s="78" t="s">
        <v>15333</v>
      </c>
      <c r="D770" s="80">
        <v>30.4055</v>
      </c>
    </row>
    <row r="771" spans="1:4" x14ac:dyDescent="0.25">
      <c r="A771" s="78" t="s">
        <v>16867</v>
      </c>
      <c r="B771" s="79" t="s">
        <v>16868</v>
      </c>
      <c r="C771" s="78" t="s">
        <v>112</v>
      </c>
      <c r="D771" s="80">
        <v>32.3157</v>
      </c>
    </row>
    <row r="772" spans="1:4" x14ac:dyDescent="0.25">
      <c r="A772" s="78" t="s">
        <v>16869</v>
      </c>
      <c r="B772" s="79" t="s">
        <v>16870</v>
      </c>
      <c r="C772" s="78" t="s">
        <v>15348</v>
      </c>
      <c r="D772" s="80">
        <v>23.602399999999999</v>
      </c>
    </row>
    <row r="773" spans="1:4" x14ac:dyDescent="0.25">
      <c r="A773" s="78" t="s">
        <v>16871</v>
      </c>
      <c r="B773" s="79" t="s">
        <v>16872</v>
      </c>
      <c r="C773" s="78" t="s">
        <v>58</v>
      </c>
      <c r="D773" s="80">
        <v>12.124599999999999</v>
      </c>
    </row>
    <row r="774" spans="1:4" x14ac:dyDescent="0.25">
      <c r="A774" s="78" t="s">
        <v>16873</v>
      </c>
      <c r="B774" s="79" t="s">
        <v>16874</v>
      </c>
      <c r="C774" s="78" t="s">
        <v>15348</v>
      </c>
      <c r="D774" s="80">
        <v>22.266200000000001</v>
      </c>
    </row>
    <row r="775" spans="1:4" x14ac:dyDescent="0.25">
      <c r="A775" s="78" t="s">
        <v>16875</v>
      </c>
      <c r="B775" s="79" t="s">
        <v>16876</v>
      </c>
      <c r="C775" s="78" t="s">
        <v>15348</v>
      </c>
      <c r="D775" s="80">
        <v>833.95650000000001</v>
      </c>
    </row>
    <row r="776" spans="1:4" x14ac:dyDescent="0.25">
      <c r="A776" s="78" t="s">
        <v>16877</v>
      </c>
      <c r="B776" s="79" t="s">
        <v>16878</v>
      </c>
      <c r="C776" s="78" t="s">
        <v>15348</v>
      </c>
      <c r="D776" s="80">
        <v>16.360700000000001</v>
      </c>
    </row>
    <row r="777" spans="1:4" x14ac:dyDescent="0.25">
      <c r="A777" s="78" t="s">
        <v>16879</v>
      </c>
      <c r="B777" s="79" t="s">
        <v>16880</v>
      </c>
      <c r="C777" s="78" t="s">
        <v>15348</v>
      </c>
      <c r="D777" s="80">
        <v>19.446899999999999</v>
      </c>
    </row>
    <row r="778" spans="1:4" x14ac:dyDescent="0.25">
      <c r="A778" s="78" t="s">
        <v>16881</v>
      </c>
      <c r="B778" s="79" t="s">
        <v>16882</v>
      </c>
      <c r="C778" s="78" t="s">
        <v>15348</v>
      </c>
      <c r="D778" s="80">
        <v>19.332899999999999</v>
      </c>
    </row>
    <row r="779" spans="1:4" x14ac:dyDescent="0.25">
      <c r="A779" s="78" t="s">
        <v>16883</v>
      </c>
      <c r="B779" s="79" t="s">
        <v>16884</v>
      </c>
      <c r="C779" s="78" t="s">
        <v>15348</v>
      </c>
      <c r="D779" s="80">
        <v>16.379899999999999</v>
      </c>
    </row>
    <row r="780" spans="1:4" x14ac:dyDescent="0.25">
      <c r="A780" s="78" t="s">
        <v>16885</v>
      </c>
      <c r="B780" s="79" t="s">
        <v>16886</v>
      </c>
      <c r="C780" s="78" t="s">
        <v>15348</v>
      </c>
      <c r="D780" s="80">
        <v>1164.7375</v>
      </c>
    </row>
    <row r="781" spans="1:4" x14ac:dyDescent="0.25">
      <c r="A781" s="78" t="s">
        <v>16887</v>
      </c>
      <c r="B781" s="79" t="s">
        <v>16888</v>
      </c>
      <c r="C781" s="78" t="s">
        <v>15348</v>
      </c>
      <c r="D781" s="80">
        <v>222.3569</v>
      </c>
    </row>
    <row r="782" spans="1:4" x14ac:dyDescent="0.25">
      <c r="A782" s="78" t="s">
        <v>16889</v>
      </c>
      <c r="B782" s="79" t="s">
        <v>16890</v>
      </c>
      <c r="C782" s="78" t="s">
        <v>15348</v>
      </c>
      <c r="D782" s="80">
        <v>54.009599999999999</v>
      </c>
    </row>
    <row r="783" spans="1:4" x14ac:dyDescent="0.25">
      <c r="A783" s="78" t="s">
        <v>16891</v>
      </c>
      <c r="B783" s="79" t="s">
        <v>16892</v>
      </c>
      <c r="C783" s="78" t="s">
        <v>15348</v>
      </c>
      <c r="D783" s="80">
        <v>486.44420000000002</v>
      </c>
    </row>
    <row r="784" spans="1:4" x14ac:dyDescent="0.25">
      <c r="A784" s="78" t="s">
        <v>16893</v>
      </c>
      <c r="B784" s="79" t="s">
        <v>16894</v>
      </c>
      <c r="C784" s="78" t="s">
        <v>112</v>
      </c>
      <c r="D784" s="80">
        <v>45.3825</v>
      </c>
    </row>
    <row r="785" spans="1:4" x14ac:dyDescent="0.25">
      <c r="A785" s="78" t="s">
        <v>16895</v>
      </c>
      <c r="B785" s="79" t="s">
        <v>16896</v>
      </c>
      <c r="C785" s="78" t="s">
        <v>112</v>
      </c>
      <c r="D785" s="80">
        <v>11.413600000000001</v>
      </c>
    </row>
    <row r="786" spans="1:4" x14ac:dyDescent="0.25">
      <c r="A786" s="78" t="s">
        <v>16897</v>
      </c>
      <c r="B786" s="79" t="s">
        <v>16898</v>
      </c>
      <c r="C786" s="78" t="s">
        <v>15348</v>
      </c>
      <c r="D786" s="80">
        <v>1743.4222</v>
      </c>
    </row>
    <row r="787" spans="1:4" x14ac:dyDescent="0.25">
      <c r="A787" s="78" t="s">
        <v>16899</v>
      </c>
      <c r="B787" s="79" t="s">
        <v>16900</v>
      </c>
      <c r="C787" s="78" t="s">
        <v>15348</v>
      </c>
      <c r="D787" s="80">
        <v>1409.7944</v>
      </c>
    </row>
    <row r="788" spans="1:4" x14ac:dyDescent="0.25">
      <c r="A788" s="78" t="s">
        <v>16901</v>
      </c>
      <c r="B788" s="79" t="s">
        <v>16902</v>
      </c>
      <c r="C788" s="78" t="s">
        <v>112</v>
      </c>
      <c r="D788" s="80">
        <v>28.861799999999999</v>
      </c>
    </row>
    <row r="789" spans="1:4" x14ac:dyDescent="0.25">
      <c r="A789" s="78" t="s">
        <v>16903</v>
      </c>
      <c r="B789" s="79" t="s">
        <v>16904</v>
      </c>
      <c r="C789" s="78" t="s">
        <v>58</v>
      </c>
      <c r="D789" s="80">
        <v>21.125699999999998</v>
      </c>
    </row>
    <row r="790" spans="1:4" x14ac:dyDescent="0.25">
      <c r="A790" s="78" t="s">
        <v>16905</v>
      </c>
      <c r="B790" s="79" t="s">
        <v>16906</v>
      </c>
      <c r="C790" s="78" t="s">
        <v>15348</v>
      </c>
      <c r="D790" s="80">
        <v>415.13279999999997</v>
      </c>
    </row>
    <row r="791" spans="1:4" x14ac:dyDescent="0.25">
      <c r="A791" s="78" t="s">
        <v>16907</v>
      </c>
      <c r="B791" s="79" t="s">
        <v>16908</v>
      </c>
      <c r="C791" s="78" t="s">
        <v>58</v>
      </c>
      <c r="D791" s="80">
        <v>131.46119999999999</v>
      </c>
    </row>
    <row r="792" spans="1:4" x14ac:dyDescent="0.25">
      <c r="A792" s="78" t="s">
        <v>16909</v>
      </c>
      <c r="B792" s="79" t="s">
        <v>16910</v>
      </c>
      <c r="C792" s="78" t="s">
        <v>58</v>
      </c>
      <c r="D792" s="80">
        <v>138.74870000000001</v>
      </c>
    </row>
    <row r="793" spans="1:4" x14ac:dyDescent="0.25">
      <c r="A793" s="78" t="s">
        <v>16911</v>
      </c>
      <c r="B793" s="79" t="s">
        <v>16912</v>
      </c>
      <c r="C793" s="78" t="s">
        <v>58</v>
      </c>
      <c r="D793" s="80">
        <v>146.83799999999999</v>
      </c>
    </row>
    <row r="794" spans="1:4" x14ac:dyDescent="0.25">
      <c r="A794" s="78" t="s">
        <v>16913</v>
      </c>
      <c r="B794" s="79" t="s">
        <v>16914</v>
      </c>
      <c r="C794" s="78" t="s">
        <v>58</v>
      </c>
      <c r="D794" s="80">
        <v>198.61009999999999</v>
      </c>
    </row>
    <row r="795" spans="1:4" x14ac:dyDescent="0.25">
      <c r="A795" s="78" t="s">
        <v>16915</v>
      </c>
      <c r="B795" s="79" t="s">
        <v>16916</v>
      </c>
      <c r="C795" s="78" t="s">
        <v>58</v>
      </c>
      <c r="D795" s="80">
        <v>206.52260000000001</v>
      </c>
    </row>
    <row r="796" spans="1:4" x14ac:dyDescent="0.25">
      <c r="A796" s="78" t="s">
        <v>16917</v>
      </c>
      <c r="B796" s="79" t="s">
        <v>16918</v>
      </c>
      <c r="C796" s="78" t="s">
        <v>58</v>
      </c>
      <c r="D796" s="80">
        <v>250.71190000000001</v>
      </c>
    </row>
    <row r="797" spans="1:4" x14ac:dyDescent="0.25">
      <c r="A797" s="78" t="s">
        <v>16919</v>
      </c>
      <c r="B797" s="79" t="s">
        <v>16920</v>
      </c>
      <c r="C797" s="78" t="s">
        <v>58</v>
      </c>
      <c r="D797" s="80">
        <v>264.98540000000003</v>
      </c>
    </row>
    <row r="798" spans="1:4" x14ac:dyDescent="0.25">
      <c r="A798" s="78" t="s">
        <v>16921</v>
      </c>
      <c r="B798" s="79" t="s">
        <v>16922</v>
      </c>
      <c r="C798" s="78" t="s">
        <v>58</v>
      </c>
      <c r="D798" s="80">
        <v>321.93529999999998</v>
      </c>
    </row>
    <row r="799" spans="1:4" x14ac:dyDescent="0.25">
      <c r="A799" s="78" t="s">
        <v>16923</v>
      </c>
      <c r="B799" s="79" t="s">
        <v>16924</v>
      </c>
      <c r="C799" s="78" t="s">
        <v>58</v>
      </c>
      <c r="D799" s="80">
        <v>328.4538</v>
      </c>
    </row>
    <row r="800" spans="1:4" x14ac:dyDescent="0.25">
      <c r="A800" s="78" t="s">
        <v>16925</v>
      </c>
      <c r="B800" s="79" t="s">
        <v>16926</v>
      </c>
      <c r="C800" s="78" t="s">
        <v>58</v>
      </c>
      <c r="D800" s="80">
        <v>396.72149999999999</v>
      </c>
    </row>
    <row r="801" spans="1:4" x14ac:dyDescent="0.25">
      <c r="A801" s="78" t="s">
        <v>16927</v>
      </c>
      <c r="B801" s="79" t="s">
        <v>16928</v>
      </c>
      <c r="C801" s="78" t="s">
        <v>58</v>
      </c>
      <c r="D801" s="80">
        <v>407.43130000000002</v>
      </c>
    </row>
    <row r="802" spans="1:4" x14ac:dyDescent="0.25">
      <c r="A802" s="78" t="s">
        <v>16929</v>
      </c>
      <c r="B802" s="79" t="s">
        <v>16930</v>
      </c>
      <c r="C802" s="78" t="s">
        <v>58</v>
      </c>
      <c r="D802" s="80">
        <v>482.12430000000001</v>
      </c>
    </row>
    <row r="803" spans="1:4" x14ac:dyDescent="0.25">
      <c r="A803" s="78" t="s">
        <v>16931</v>
      </c>
      <c r="B803" s="79" t="s">
        <v>16932</v>
      </c>
      <c r="C803" s="78" t="s">
        <v>58</v>
      </c>
      <c r="D803" s="80">
        <v>448.13209999999998</v>
      </c>
    </row>
    <row r="804" spans="1:4" x14ac:dyDescent="0.25">
      <c r="A804" s="78" t="s">
        <v>16933</v>
      </c>
      <c r="B804" s="79" t="s">
        <v>16934</v>
      </c>
      <c r="C804" s="78" t="s">
        <v>58</v>
      </c>
      <c r="D804" s="80">
        <v>498.48289999999997</v>
      </c>
    </row>
    <row r="805" spans="1:4" x14ac:dyDescent="0.25">
      <c r="A805" s="78" t="s">
        <v>16935</v>
      </c>
      <c r="B805" s="79" t="s">
        <v>16936</v>
      </c>
      <c r="C805" s="78" t="s">
        <v>58</v>
      </c>
      <c r="D805" s="80">
        <v>547.10329999999999</v>
      </c>
    </row>
    <row r="806" spans="1:4" x14ac:dyDescent="0.25">
      <c r="A806" s="78" t="s">
        <v>16937</v>
      </c>
      <c r="B806" s="79" t="s">
        <v>16938</v>
      </c>
      <c r="C806" s="78" t="s">
        <v>58</v>
      </c>
      <c r="D806" s="80">
        <v>582.68169999999998</v>
      </c>
    </row>
    <row r="807" spans="1:4" x14ac:dyDescent="0.25">
      <c r="A807" s="78" t="s">
        <v>16939</v>
      </c>
      <c r="B807" s="79" t="s">
        <v>16940</v>
      </c>
      <c r="C807" s="78" t="s">
        <v>58</v>
      </c>
      <c r="D807" s="80">
        <v>637.48140000000001</v>
      </c>
    </row>
    <row r="808" spans="1:4" x14ac:dyDescent="0.25">
      <c r="A808" s="78" t="s">
        <v>16941</v>
      </c>
      <c r="B808" s="79" t="s">
        <v>16942</v>
      </c>
      <c r="C808" s="78" t="s">
        <v>58</v>
      </c>
      <c r="D808" s="80">
        <v>719.10730000000001</v>
      </c>
    </row>
    <row r="809" spans="1:4" x14ac:dyDescent="0.25">
      <c r="A809" s="78" t="s">
        <v>16943</v>
      </c>
      <c r="B809" s="79" t="s">
        <v>16944</v>
      </c>
      <c r="C809" s="78" t="s">
        <v>58</v>
      </c>
      <c r="D809" s="80">
        <v>934.83939999999996</v>
      </c>
    </row>
    <row r="810" spans="1:4" x14ac:dyDescent="0.25">
      <c r="A810" s="78" t="s">
        <v>16945</v>
      </c>
      <c r="B810" s="79" t="s">
        <v>16946</v>
      </c>
      <c r="C810" s="78" t="s">
        <v>58</v>
      </c>
      <c r="D810" s="80">
        <v>1060.172</v>
      </c>
    </row>
    <row r="811" spans="1:4" x14ac:dyDescent="0.25">
      <c r="A811" s="78" t="s">
        <v>16947</v>
      </c>
      <c r="B811" s="79" t="s">
        <v>16948</v>
      </c>
      <c r="C811" s="78" t="s">
        <v>58</v>
      </c>
      <c r="D811" s="80">
        <v>1203.3741</v>
      </c>
    </row>
    <row r="812" spans="1:4" x14ac:dyDescent="0.25">
      <c r="A812" s="78" t="s">
        <v>16949</v>
      </c>
      <c r="B812" s="79" t="s">
        <v>16950</v>
      </c>
      <c r="C812" s="78" t="s">
        <v>58</v>
      </c>
      <c r="D812" s="80">
        <v>1254.8399999999999</v>
      </c>
    </row>
    <row r="813" spans="1:4" x14ac:dyDescent="0.25">
      <c r="A813" s="78" t="s">
        <v>16951</v>
      </c>
      <c r="B813" s="79" t="s">
        <v>16952</v>
      </c>
      <c r="C813" s="78" t="s">
        <v>58</v>
      </c>
      <c r="D813" s="80">
        <v>1330.0545999999999</v>
      </c>
    </row>
    <row r="814" spans="1:4" x14ac:dyDescent="0.25">
      <c r="A814" s="78" t="s">
        <v>16953</v>
      </c>
      <c r="B814" s="79" t="s">
        <v>16954</v>
      </c>
      <c r="C814" s="78" t="s">
        <v>58</v>
      </c>
      <c r="D814" s="80">
        <v>1417.7688000000001</v>
      </c>
    </row>
    <row r="815" spans="1:4" x14ac:dyDescent="0.25">
      <c r="A815" s="78" t="s">
        <v>16955</v>
      </c>
      <c r="B815" s="79" t="s">
        <v>16956</v>
      </c>
      <c r="C815" s="78" t="s">
        <v>58</v>
      </c>
      <c r="D815" s="80">
        <v>186.85120000000001</v>
      </c>
    </row>
    <row r="816" spans="1:4" x14ac:dyDescent="0.25">
      <c r="A816" s="78" t="s">
        <v>16957</v>
      </c>
      <c r="B816" s="79" t="s">
        <v>16958</v>
      </c>
      <c r="C816" s="78" t="s">
        <v>58</v>
      </c>
      <c r="D816" s="80">
        <v>190.45869999999999</v>
      </c>
    </row>
    <row r="817" spans="1:4" x14ac:dyDescent="0.25">
      <c r="A817" s="78" t="s">
        <v>16959</v>
      </c>
      <c r="B817" s="79" t="s">
        <v>16960</v>
      </c>
      <c r="C817" s="78" t="s">
        <v>58</v>
      </c>
      <c r="D817" s="80">
        <v>202.60249999999999</v>
      </c>
    </row>
    <row r="818" spans="1:4" x14ac:dyDescent="0.25">
      <c r="A818" s="78" t="s">
        <v>16961</v>
      </c>
      <c r="B818" s="79" t="s">
        <v>16962</v>
      </c>
      <c r="C818" s="78" t="s">
        <v>58</v>
      </c>
      <c r="D818" s="80">
        <v>288.29059999999998</v>
      </c>
    </row>
    <row r="819" spans="1:4" x14ac:dyDescent="0.25">
      <c r="A819" s="78" t="s">
        <v>16963</v>
      </c>
      <c r="B819" s="79" t="s">
        <v>16964</v>
      </c>
      <c r="C819" s="78" t="s">
        <v>15348</v>
      </c>
      <c r="D819" s="80">
        <v>736.42780000000005</v>
      </c>
    </row>
    <row r="820" spans="1:4" x14ac:dyDescent="0.25">
      <c r="A820" s="78" t="s">
        <v>16965</v>
      </c>
      <c r="B820" s="79" t="s">
        <v>16966</v>
      </c>
      <c r="C820" s="78" t="s">
        <v>15348</v>
      </c>
      <c r="D820" s="80">
        <v>650.82219999999995</v>
      </c>
    </row>
    <row r="821" spans="1:4" x14ac:dyDescent="0.25">
      <c r="A821" s="78" t="s">
        <v>16967</v>
      </c>
      <c r="B821" s="79" t="s">
        <v>16968</v>
      </c>
      <c r="C821" s="78" t="s">
        <v>58</v>
      </c>
      <c r="D821" s="80">
        <v>730.75379999999996</v>
      </c>
    </row>
    <row r="822" spans="1:4" x14ac:dyDescent="0.25">
      <c r="A822" s="78" t="s">
        <v>16969</v>
      </c>
      <c r="B822" s="79" t="s">
        <v>16970</v>
      </c>
      <c r="C822" s="78" t="s">
        <v>15482</v>
      </c>
      <c r="D822" s="80">
        <v>10311.114299999999</v>
      </c>
    </row>
    <row r="823" spans="1:4" x14ac:dyDescent="0.25">
      <c r="A823" s="78" t="s">
        <v>16971</v>
      </c>
      <c r="B823" s="79" t="s">
        <v>16972</v>
      </c>
      <c r="C823" s="78" t="s">
        <v>15482</v>
      </c>
      <c r="D823" s="80">
        <v>8806.6142999999993</v>
      </c>
    </row>
    <row r="824" spans="1:4" x14ac:dyDescent="0.25">
      <c r="A824" s="78" t="s">
        <v>16973</v>
      </c>
      <c r="B824" s="79" t="s">
        <v>16974</v>
      </c>
      <c r="C824" s="78" t="s">
        <v>15482</v>
      </c>
      <c r="D824" s="80">
        <v>9809.6142999999993</v>
      </c>
    </row>
    <row r="825" spans="1:4" x14ac:dyDescent="0.25">
      <c r="A825" s="78" t="s">
        <v>16975</v>
      </c>
      <c r="B825" s="79" t="s">
        <v>16976</v>
      </c>
      <c r="C825" s="78" t="s">
        <v>15482</v>
      </c>
      <c r="D825" s="80">
        <v>10311.114299999999</v>
      </c>
    </row>
    <row r="826" spans="1:4" x14ac:dyDescent="0.25">
      <c r="A826" s="78" t="s">
        <v>16977</v>
      </c>
      <c r="B826" s="79" t="s">
        <v>16978</v>
      </c>
      <c r="C826" s="78" t="s">
        <v>15348</v>
      </c>
      <c r="D826" s="80">
        <v>91689.462100000004</v>
      </c>
    </row>
    <row r="827" spans="1:4" x14ac:dyDescent="0.25">
      <c r="A827" s="78" t="s">
        <v>16979</v>
      </c>
      <c r="B827" s="79" t="s">
        <v>16980</v>
      </c>
      <c r="C827" s="78" t="s">
        <v>15348</v>
      </c>
      <c r="D827" s="80">
        <v>14.622</v>
      </c>
    </row>
    <row r="828" spans="1:4" x14ac:dyDescent="0.25">
      <c r="A828" s="78" t="s">
        <v>16981</v>
      </c>
      <c r="B828" s="79" t="s">
        <v>16982</v>
      </c>
      <c r="C828" s="78" t="s">
        <v>15348</v>
      </c>
      <c r="D828" s="80">
        <v>12.2288</v>
      </c>
    </row>
    <row r="829" spans="1:4" x14ac:dyDescent="0.25">
      <c r="A829" s="78" t="s">
        <v>16983</v>
      </c>
      <c r="B829" s="79" t="s">
        <v>16984</v>
      </c>
      <c r="C829" s="78" t="s">
        <v>15348</v>
      </c>
      <c r="D829" s="80">
        <v>54.994300000000003</v>
      </c>
    </row>
    <row r="830" spans="1:4" x14ac:dyDescent="0.25">
      <c r="A830" s="78" t="s">
        <v>16985</v>
      </c>
      <c r="B830" s="79" t="s">
        <v>16986</v>
      </c>
      <c r="C830" s="78" t="s">
        <v>15348</v>
      </c>
      <c r="D830" s="80">
        <v>56.803899999999999</v>
      </c>
    </row>
    <row r="831" spans="1:4" x14ac:dyDescent="0.25">
      <c r="A831" s="78" t="s">
        <v>16987</v>
      </c>
      <c r="B831" s="79" t="s">
        <v>16988</v>
      </c>
      <c r="C831" s="78" t="s">
        <v>15348</v>
      </c>
      <c r="D831" s="80">
        <v>59.988500000000002</v>
      </c>
    </row>
    <row r="832" spans="1:4" x14ac:dyDescent="0.25">
      <c r="A832" s="78" t="s">
        <v>16989</v>
      </c>
      <c r="B832" s="79" t="s">
        <v>16990</v>
      </c>
      <c r="C832" s="78" t="s">
        <v>15348</v>
      </c>
      <c r="D832" s="80">
        <v>143.72730000000001</v>
      </c>
    </row>
    <row r="833" spans="1:4" x14ac:dyDescent="0.25">
      <c r="A833" s="78" t="s">
        <v>16991</v>
      </c>
      <c r="B833" s="79" t="s">
        <v>16992</v>
      </c>
      <c r="C833" s="78" t="s">
        <v>15348</v>
      </c>
      <c r="D833" s="80">
        <v>14.1313</v>
      </c>
    </row>
    <row r="834" spans="1:4" x14ac:dyDescent="0.25">
      <c r="A834" s="78" t="s">
        <v>16993</v>
      </c>
      <c r="B834" s="79" t="s">
        <v>16994</v>
      </c>
      <c r="C834" s="78" t="s">
        <v>15348</v>
      </c>
      <c r="D834" s="80">
        <v>97.9191</v>
      </c>
    </row>
    <row r="835" spans="1:4" x14ac:dyDescent="0.25">
      <c r="A835" s="78" t="s">
        <v>16995</v>
      </c>
      <c r="B835" s="79" t="s">
        <v>16996</v>
      </c>
      <c r="C835" s="78" t="s">
        <v>15348</v>
      </c>
      <c r="D835" s="80">
        <v>119.33159999999999</v>
      </c>
    </row>
    <row r="836" spans="1:4" x14ac:dyDescent="0.25">
      <c r="A836" s="78" t="s">
        <v>16997</v>
      </c>
      <c r="B836" s="79" t="s">
        <v>16998</v>
      </c>
      <c r="C836" s="78" t="s">
        <v>15348</v>
      </c>
      <c r="D836" s="80">
        <v>131.27369999999999</v>
      </c>
    </row>
    <row r="837" spans="1:4" x14ac:dyDescent="0.25">
      <c r="A837" s="78" t="s">
        <v>16999</v>
      </c>
      <c r="B837" s="79" t="s">
        <v>17000</v>
      </c>
      <c r="C837" s="78" t="s">
        <v>15348</v>
      </c>
      <c r="D837" s="80">
        <v>69.848399999999998</v>
      </c>
    </row>
    <row r="838" spans="1:4" x14ac:dyDescent="0.25">
      <c r="A838" s="78" t="s">
        <v>17001</v>
      </c>
      <c r="B838" s="79" t="s">
        <v>17002</v>
      </c>
      <c r="C838" s="78" t="s">
        <v>15348</v>
      </c>
      <c r="D838" s="80">
        <v>113.17359999999999</v>
      </c>
    </row>
    <row r="839" spans="1:4" x14ac:dyDescent="0.25">
      <c r="A839" s="78" t="s">
        <v>17003</v>
      </c>
      <c r="B839" s="79" t="s">
        <v>17004</v>
      </c>
      <c r="C839" s="78" t="s">
        <v>15348</v>
      </c>
      <c r="D839" s="80">
        <v>126.0496</v>
      </c>
    </row>
    <row r="840" spans="1:4" x14ac:dyDescent="0.25">
      <c r="A840" s="78" t="s">
        <v>17005</v>
      </c>
      <c r="B840" s="79" t="s">
        <v>17006</v>
      </c>
      <c r="C840" s="78" t="s">
        <v>15348</v>
      </c>
      <c r="D840" s="80">
        <v>62.437399999999997</v>
      </c>
    </row>
    <row r="841" spans="1:4" x14ac:dyDescent="0.25">
      <c r="A841" s="78" t="s">
        <v>17007</v>
      </c>
      <c r="B841" s="79" t="s">
        <v>17008</v>
      </c>
      <c r="C841" s="78" t="s">
        <v>15348</v>
      </c>
      <c r="D841" s="80">
        <v>127.7041</v>
      </c>
    </row>
    <row r="842" spans="1:4" x14ac:dyDescent="0.25">
      <c r="A842" s="78" t="s">
        <v>17009</v>
      </c>
      <c r="B842" s="79" t="s">
        <v>17010</v>
      </c>
      <c r="C842" s="78" t="s">
        <v>17011</v>
      </c>
      <c r="D842" s="80">
        <v>754.10479999999995</v>
      </c>
    </row>
    <row r="843" spans="1:4" x14ac:dyDescent="0.25">
      <c r="A843" s="78" t="s">
        <v>17012</v>
      </c>
      <c r="B843" s="79" t="s">
        <v>17013</v>
      </c>
      <c r="C843" s="78" t="s">
        <v>17011</v>
      </c>
      <c r="D843" s="80">
        <v>827.61400000000003</v>
      </c>
    </row>
    <row r="844" spans="1:4" x14ac:dyDescent="0.25">
      <c r="A844" s="78" t="s">
        <v>17014</v>
      </c>
      <c r="B844" s="79" t="s">
        <v>17015</v>
      </c>
      <c r="C844" s="78" t="s">
        <v>17011</v>
      </c>
      <c r="D844" s="80">
        <v>1034.5108</v>
      </c>
    </row>
    <row r="845" spans="1:4" x14ac:dyDescent="0.25">
      <c r="A845" s="78" t="s">
        <v>17016</v>
      </c>
      <c r="B845" s="79" t="s">
        <v>17017</v>
      </c>
      <c r="C845" s="78" t="s">
        <v>15348</v>
      </c>
      <c r="D845" s="80">
        <v>50.606200000000001</v>
      </c>
    </row>
    <row r="846" spans="1:4" x14ac:dyDescent="0.25">
      <c r="A846" s="78" t="s">
        <v>17018</v>
      </c>
      <c r="B846" s="79" t="s">
        <v>17019</v>
      </c>
      <c r="C846" s="78" t="s">
        <v>17011</v>
      </c>
      <c r="D846" s="80">
        <v>909.16539999999998</v>
      </c>
    </row>
    <row r="847" spans="1:4" x14ac:dyDescent="0.25">
      <c r="A847" s="78" t="s">
        <v>17020</v>
      </c>
      <c r="B847" s="79" t="s">
        <v>17021</v>
      </c>
      <c r="C847" s="78" t="s">
        <v>15348</v>
      </c>
      <c r="D847" s="80">
        <v>439093.21879999997</v>
      </c>
    </row>
    <row r="848" spans="1:4" x14ac:dyDescent="0.25">
      <c r="A848" s="78" t="s">
        <v>17022</v>
      </c>
      <c r="B848" s="79" t="s">
        <v>17023</v>
      </c>
      <c r="C848" s="78" t="s">
        <v>15348</v>
      </c>
      <c r="D848" s="80">
        <v>482623.75469999999</v>
      </c>
    </row>
    <row r="849" spans="1:4" x14ac:dyDescent="0.25">
      <c r="A849" s="78" t="s">
        <v>17024</v>
      </c>
      <c r="B849" s="79" t="s">
        <v>17025</v>
      </c>
      <c r="C849" s="78" t="s">
        <v>15348</v>
      </c>
      <c r="D849" s="80">
        <v>530507.7953</v>
      </c>
    </row>
    <row r="850" spans="1:4" x14ac:dyDescent="0.25">
      <c r="A850" s="78" t="s">
        <v>17026</v>
      </c>
      <c r="B850" s="79" t="s">
        <v>17027</v>
      </c>
      <c r="C850" s="78" t="s">
        <v>15348</v>
      </c>
      <c r="D850" s="80">
        <v>585244.64080000005</v>
      </c>
    </row>
    <row r="851" spans="1:4" x14ac:dyDescent="0.25">
      <c r="A851" s="78" t="s">
        <v>17028</v>
      </c>
      <c r="B851" s="79" t="s">
        <v>17029</v>
      </c>
      <c r="C851" s="78" t="s">
        <v>15348</v>
      </c>
      <c r="D851" s="80">
        <v>557126.99419999996</v>
      </c>
    </row>
    <row r="852" spans="1:4" x14ac:dyDescent="0.25">
      <c r="A852" s="78" t="s">
        <v>17030</v>
      </c>
      <c r="B852" s="79" t="s">
        <v>17031</v>
      </c>
      <c r="C852" s="78" t="s">
        <v>15348</v>
      </c>
      <c r="D852" s="80">
        <v>612254.41520000005</v>
      </c>
    </row>
    <row r="853" spans="1:4" x14ac:dyDescent="0.25">
      <c r="A853" s="78" t="s">
        <v>17032</v>
      </c>
      <c r="B853" s="79" t="s">
        <v>17033</v>
      </c>
      <c r="C853" s="78" t="s">
        <v>15348</v>
      </c>
      <c r="D853" s="80">
        <v>671024.86860000005</v>
      </c>
    </row>
    <row r="854" spans="1:4" x14ac:dyDescent="0.25">
      <c r="A854" s="78" t="s">
        <v>17034</v>
      </c>
      <c r="B854" s="79" t="s">
        <v>17035</v>
      </c>
      <c r="C854" s="78" t="s">
        <v>15348</v>
      </c>
      <c r="D854" s="80">
        <v>737729.19709999999</v>
      </c>
    </row>
    <row r="855" spans="1:4" x14ac:dyDescent="0.25">
      <c r="A855" s="78" t="s">
        <v>17036</v>
      </c>
      <c r="B855" s="79" t="s">
        <v>17037</v>
      </c>
      <c r="C855" s="78" t="s">
        <v>15348</v>
      </c>
      <c r="D855" s="80">
        <v>889274.36869999999</v>
      </c>
    </row>
    <row r="856" spans="1:4" x14ac:dyDescent="0.25">
      <c r="A856" s="78" t="s">
        <v>17038</v>
      </c>
      <c r="B856" s="79" t="s">
        <v>17039</v>
      </c>
      <c r="C856" s="78" t="s">
        <v>15348</v>
      </c>
      <c r="D856" s="80">
        <v>727235.61459999997</v>
      </c>
    </row>
    <row r="857" spans="1:4" x14ac:dyDescent="0.25">
      <c r="A857" s="78" t="s">
        <v>17040</v>
      </c>
      <c r="B857" s="79" t="s">
        <v>17041</v>
      </c>
      <c r="C857" s="78" t="s">
        <v>15348</v>
      </c>
      <c r="D857" s="80">
        <v>801474.09680000006</v>
      </c>
    </row>
    <row r="858" spans="1:4" x14ac:dyDescent="0.25">
      <c r="A858" s="78" t="s">
        <v>17042</v>
      </c>
      <c r="B858" s="79" t="s">
        <v>17043</v>
      </c>
      <c r="C858" s="78" t="s">
        <v>15348</v>
      </c>
      <c r="D858" s="80">
        <v>881053.32739999995</v>
      </c>
    </row>
    <row r="859" spans="1:4" x14ac:dyDescent="0.25">
      <c r="A859" s="78" t="s">
        <v>17044</v>
      </c>
      <c r="B859" s="79" t="s">
        <v>17045</v>
      </c>
      <c r="C859" s="78" t="s">
        <v>15348</v>
      </c>
      <c r="D859" s="80">
        <v>642147.63879999996</v>
      </c>
    </row>
    <row r="860" spans="1:4" x14ac:dyDescent="0.25">
      <c r="A860" s="78" t="s">
        <v>17046</v>
      </c>
      <c r="B860" s="79" t="s">
        <v>17047</v>
      </c>
      <c r="C860" s="78" t="s">
        <v>15348</v>
      </c>
      <c r="D860" s="80">
        <v>1056128.0201000001</v>
      </c>
    </row>
    <row r="861" spans="1:4" x14ac:dyDescent="0.25">
      <c r="A861" s="78" t="s">
        <v>17048</v>
      </c>
      <c r="B861" s="79" t="s">
        <v>17049</v>
      </c>
      <c r="C861" s="78" t="s">
        <v>15348</v>
      </c>
      <c r="D861" s="80">
        <v>504292.34909999999</v>
      </c>
    </row>
    <row r="862" spans="1:4" x14ac:dyDescent="0.25">
      <c r="A862" s="78" t="s">
        <v>17050</v>
      </c>
      <c r="B862" s="79" t="s">
        <v>17051</v>
      </c>
      <c r="C862" s="78" t="s">
        <v>15348</v>
      </c>
      <c r="D862" s="80">
        <v>554342.83039999998</v>
      </c>
    </row>
    <row r="863" spans="1:4" x14ac:dyDescent="0.25">
      <c r="A863" s="78" t="s">
        <v>17052</v>
      </c>
      <c r="B863" s="79" t="s">
        <v>17053</v>
      </c>
      <c r="C863" s="78" t="s">
        <v>15348</v>
      </c>
      <c r="D863" s="80">
        <v>609398.71360000002</v>
      </c>
    </row>
    <row r="864" spans="1:4" x14ac:dyDescent="0.25">
      <c r="A864" s="78" t="s">
        <v>17054</v>
      </c>
      <c r="B864" s="79" t="s">
        <v>17055</v>
      </c>
      <c r="C864" s="78" t="s">
        <v>15348</v>
      </c>
      <c r="D864" s="80">
        <v>669959.79859999998</v>
      </c>
    </row>
    <row r="865" spans="1:4" x14ac:dyDescent="0.25">
      <c r="A865" s="78" t="s">
        <v>17056</v>
      </c>
      <c r="B865" s="79" t="s">
        <v>17057</v>
      </c>
      <c r="C865" s="78" t="s">
        <v>15348</v>
      </c>
      <c r="D865" s="80">
        <v>639761.08849999995</v>
      </c>
    </row>
    <row r="866" spans="1:4" x14ac:dyDescent="0.25">
      <c r="A866" s="78" t="s">
        <v>17058</v>
      </c>
      <c r="B866" s="79" t="s">
        <v>17059</v>
      </c>
      <c r="C866" s="78" t="s">
        <v>15348</v>
      </c>
      <c r="D866" s="80">
        <v>703201.73899999994</v>
      </c>
    </row>
    <row r="867" spans="1:4" x14ac:dyDescent="0.25">
      <c r="A867" s="78" t="s">
        <v>17060</v>
      </c>
      <c r="B867" s="79" t="s">
        <v>17061</v>
      </c>
      <c r="C867" s="78" t="s">
        <v>15348</v>
      </c>
      <c r="D867" s="80">
        <v>772936.76340000005</v>
      </c>
    </row>
    <row r="868" spans="1:4" x14ac:dyDescent="0.25">
      <c r="A868" s="78" t="s">
        <v>17062</v>
      </c>
      <c r="B868" s="79" t="s">
        <v>17063</v>
      </c>
      <c r="C868" s="78" t="s">
        <v>15348</v>
      </c>
      <c r="D868" s="80">
        <v>852570.87609999999</v>
      </c>
    </row>
    <row r="869" spans="1:4" x14ac:dyDescent="0.25">
      <c r="A869" s="78" t="s">
        <v>17064</v>
      </c>
      <c r="B869" s="79" t="s">
        <v>17065</v>
      </c>
      <c r="C869" s="78" t="s">
        <v>15348</v>
      </c>
      <c r="D869" s="80">
        <v>1021329.6039</v>
      </c>
    </row>
    <row r="870" spans="1:4" x14ac:dyDescent="0.25">
      <c r="A870" s="78" t="s">
        <v>17066</v>
      </c>
      <c r="B870" s="79" t="s">
        <v>17067</v>
      </c>
      <c r="C870" s="78" t="s">
        <v>15348</v>
      </c>
      <c r="D870" s="80">
        <v>840750.35349999997</v>
      </c>
    </row>
    <row r="871" spans="1:4" x14ac:dyDescent="0.25">
      <c r="A871" s="78" t="s">
        <v>17068</v>
      </c>
      <c r="B871" s="79" t="s">
        <v>17069</v>
      </c>
      <c r="C871" s="78" t="s">
        <v>15348</v>
      </c>
      <c r="D871" s="80">
        <v>920850.35430000001</v>
      </c>
    </row>
    <row r="872" spans="1:4" x14ac:dyDescent="0.25">
      <c r="A872" s="78" t="s">
        <v>17070</v>
      </c>
      <c r="B872" s="79" t="s">
        <v>17071</v>
      </c>
      <c r="C872" s="78" t="s">
        <v>15348</v>
      </c>
      <c r="D872" s="80">
        <v>1015464.7784</v>
      </c>
    </row>
    <row r="873" spans="1:4" x14ac:dyDescent="0.25">
      <c r="A873" s="78" t="s">
        <v>17072</v>
      </c>
      <c r="B873" s="79" t="s">
        <v>17073</v>
      </c>
      <c r="C873" s="78" t="s">
        <v>15348</v>
      </c>
      <c r="D873" s="80">
        <v>737861.90379999997</v>
      </c>
    </row>
    <row r="874" spans="1:4" x14ac:dyDescent="0.25">
      <c r="A874" s="78" t="s">
        <v>17074</v>
      </c>
      <c r="B874" s="79" t="s">
        <v>17075</v>
      </c>
      <c r="C874" s="78" t="s">
        <v>15348</v>
      </c>
      <c r="D874" s="80">
        <v>1219384.7771999999</v>
      </c>
    </row>
    <row r="875" spans="1:4" x14ac:dyDescent="0.25">
      <c r="A875" s="78" t="s">
        <v>17076</v>
      </c>
      <c r="B875" s="79" t="s">
        <v>17077</v>
      </c>
      <c r="C875" s="78" t="s">
        <v>15348</v>
      </c>
      <c r="D875" s="80">
        <v>606274.54980000004</v>
      </c>
    </row>
    <row r="876" spans="1:4" x14ac:dyDescent="0.25">
      <c r="A876" s="78" t="s">
        <v>17078</v>
      </c>
      <c r="B876" s="79" t="s">
        <v>17079</v>
      </c>
      <c r="C876" s="78" t="s">
        <v>15348</v>
      </c>
      <c r="D876" s="80">
        <v>666316.82350000006</v>
      </c>
    </row>
    <row r="877" spans="1:4" x14ac:dyDescent="0.25">
      <c r="A877" s="78" t="s">
        <v>17080</v>
      </c>
      <c r="B877" s="79" t="s">
        <v>17081</v>
      </c>
      <c r="C877" s="78" t="s">
        <v>15348</v>
      </c>
      <c r="D877" s="80">
        <v>732363.45250000001</v>
      </c>
    </row>
    <row r="878" spans="1:4" x14ac:dyDescent="0.25">
      <c r="A878" s="78" t="s">
        <v>17082</v>
      </c>
      <c r="B878" s="79" t="s">
        <v>17083</v>
      </c>
      <c r="C878" s="78" t="s">
        <v>15348</v>
      </c>
      <c r="D878" s="80">
        <v>807940.20259999996</v>
      </c>
    </row>
    <row r="879" spans="1:4" x14ac:dyDescent="0.25">
      <c r="A879" s="78" t="s">
        <v>17084</v>
      </c>
      <c r="B879" s="79" t="s">
        <v>17085</v>
      </c>
      <c r="C879" s="78" t="s">
        <v>15348</v>
      </c>
      <c r="D879" s="80">
        <v>766669.77800000005</v>
      </c>
    </row>
    <row r="880" spans="1:4" x14ac:dyDescent="0.25">
      <c r="A880" s="78" t="s">
        <v>17086</v>
      </c>
      <c r="B880" s="79" t="s">
        <v>17087</v>
      </c>
      <c r="C880" s="78" t="s">
        <v>15348</v>
      </c>
      <c r="D880" s="80">
        <v>845677.12950000004</v>
      </c>
    </row>
    <row r="881" spans="1:4" x14ac:dyDescent="0.25">
      <c r="A881" s="78" t="s">
        <v>17088</v>
      </c>
      <c r="B881" s="79" t="s">
        <v>17089</v>
      </c>
      <c r="C881" s="78" t="s">
        <v>15348</v>
      </c>
      <c r="D881" s="80">
        <v>929367.21389999997</v>
      </c>
    </row>
    <row r="882" spans="1:4" x14ac:dyDescent="0.25">
      <c r="A882" s="78" t="s">
        <v>17090</v>
      </c>
      <c r="B882" s="79" t="s">
        <v>17091</v>
      </c>
      <c r="C882" s="78" t="s">
        <v>15348</v>
      </c>
      <c r="D882" s="80">
        <v>1018328.9007999999</v>
      </c>
    </row>
    <row r="883" spans="1:4" x14ac:dyDescent="0.25">
      <c r="A883" s="78" t="s">
        <v>17092</v>
      </c>
      <c r="B883" s="79" t="s">
        <v>17093</v>
      </c>
      <c r="C883" s="78" t="s">
        <v>15348</v>
      </c>
      <c r="D883" s="80">
        <v>1232733.3258</v>
      </c>
    </row>
    <row r="884" spans="1:4" x14ac:dyDescent="0.25">
      <c r="A884" s="78" t="s">
        <v>17094</v>
      </c>
      <c r="B884" s="79" t="s">
        <v>17095</v>
      </c>
      <c r="C884" s="78" t="s">
        <v>15348</v>
      </c>
      <c r="D884" s="80">
        <v>1007198.275</v>
      </c>
    </row>
    <row r="885" spans="1:4" x14ac:dyDescent="0.25">
      <c r="A885" s="78" t="s">
        <v>17096</v>
      </c>
      <c r="B885" s="79" t="s">
        <v>17097</v>
      </c>
      <c r="C885" s="78" t="s">
        <v>15348</v>
      </c>
      <c r="D885" s="80">
        <v>1103943.0996999999</v>
      </c>
    </row>
    <row r="886" spans="1:4" x14ac:dyDescent="0.25">
      <c r="A886" s="78" t="s">
        <v>17098</v>
      </c>
      <c r="B886" s="79" t="s">
        <v>17099</v>
      </c>
      <c r="C886" s="78" t="s">
        <v>15348</v>
      </c>
      <c r="D886" s="80">
        <v>1219449.226</v>
      </c>
    </row>
    <row r="887" spans="1:4" x14ac:dyDescent="0.25">
      <c r="A887" s="78" t="s">
        <v>17100</v>
      </c>
      <c r="B887" s="79" t="s">
        <v>17101</v>
      </c>
      <c r="C887" s="78" t="s">
        <v>58</v>
      </c>
      <c r="D887" s="80">
        <v>381.04</v>
      </c>
    </row>
    <row r="888" spans="1:4" x14ac:dyDescent="0.25">
      <c r="A888" s="78" t="s">
        <v>17102</v>
      </c>
      <c r="B888" s="79" t="s">
        <v>17103</v>
      </c>
      <c r="C888" s="78" t="s">
        <v>15348</v>
      </c>
      <c r="D888" s="80">
        <v>1461067.1246</v>
      </c>
    </row>
    <row r="889" spans="1:4" x14ac:dyDescent="0.25">
      <c r="A889" s="78" t="s">
        <v>17104</v>
      </c>
      <c r="B889" s="79" t="s">
        <v>17105</v>
      </c>
      <c r="C889" s="78" t="s">
        <v>15348</v>
      </c>
      <c r="D889" s="80">
        <v>418.65679999999998</v>
      </c>
    </row>
    <row r="890" spans="1:4" x14ac:dyDescent="0.25">
      <c r="A890" s="78" t="s">
        <v>17106</v>
      </c>
      <c r="B890" s="79" t="s">
        <v>17107</v>
      </c>
      <c r="C890" s="78" t="s">
        <v>15348</v>
      </c>
      <c r="D890" s="80">
        <v>245.48859999999999</v>
      </c>
    </row>
    <row r="891" spans="1:4" x14ac:dyDescent="0.25">
      <c r="A891" s="78" t="s">
        <v>17108</v>
      </c>
      <c r="B891" s="79" t="s">
        <v>17109</v>
      </c>
      <c r="C891" s="78" t="s">
        <v>58</v>
      </c>
      <c r="D891" s="80">
        <v>794.91740000000004</v>
      </c>
    </row>
    <row r="892" spans="1:4" x14ac:dyDescent="0.25">
      <c r="A892" s="78" t="s">
        <v>17110</v>
      </c>
      <c r="B892" s="79" t="s">
        <v>17111</v>
      </c>
      <c r="C892" s="78" t="s">
        <v>58</v>
      </c>
      <c r="D892" s="80">
        <v>648.22239999999999</v>
      </c>
    </row>
    <row r="893" spans="1:4" x14ac:dyDescent="0.25">
      <c r="A893" s="78" t="s">
        <v>17112</v>
      </c>
      <c r="B893" s="79" t="s">
        <v>17113</v>
      </c>
      <c r="C893" s="78" t="s">
        <v>15348</v>
      </c>
      <c r="D893" s="80">
        <v>705983.68059999996</v>
      </c>
    </row>
    <row r="894" spans="1:4" x14ac:dyDescent="0.25">
      <c r="A894" s="78" t="s">
        <v>17114</v>
      </c>
      <c r="B894" s="79" t="s">
        <v>17115</v>
      </c>
      <c r="C894" s="78" t="s">
        <v>15348</v>
      </c>
      <c r="D894" s="80">
        <v>776203.35869999998</v>
      </c>
    </row>
    <row r="895" spans="1:4" x14ac:dyDescent="0.25">
      <c r="A895" s="78" t="s">
        <v>17116</v>
      </c>
      <c r="B895" s="79" t="s">
        <v>17117</v>
      </c>
      <c r="C895" s="78" t="s">
        <v>15348</v>
      </c>
      <c r="D895" s="80">
        <v>932580.00379999995</v>
      </c>
    </row>
    <row r="896" spans="1:4" x14ac:dyDescent="0.25">
      <c r="A896" s="78" t="s">
        <v>17118</v>
      </c>
      <c r="B896" s="79" t="s">
        <v>17119</v>
      </c>
      <c r="C896" s="78" t="s">
        <v>15348</v>
      </c>
      <c r="D896" s="80">
        <v>886655.20209999999</v>
      </c>
    </row>
    <row r="897" spans="1:4" x14ac:dyDescent="0.25">
      <c r="A897" s="78" t="s">
        <v>17120</v>
      </c>
      <c r="B897" s="79" t="s">
        <v>17121</v>
      </c>
      <c r="C897" s="78" t="s">
        <v>15348</v>
      </c>
      <c r="D897" s="80">
        <v>974752.92879999999</v>
      </c>
    </row>
    <row r="898" spans="1:4" x14ac:dyDescent="0.25">
      <c r="A898" s="78" t="s">
        <v>17122</v>
      </c>
      <c r="B898" s="79" t="s">
        <v>17123</v>
      </c>
      <c r="C898" s="78" t="s">
        <v>15348</v>
      </c>
      <c r="D898" s="80">
        <v>1071660.1381999999</v>
      </c>
    </row>
    <row r="899" spans="1:4" x14ac:dyDescent="0.25">
      <c r="A899" s="78" t="s">
        <v>17124</v>
      </c>
      <c r="B899" s="79" t="s">
        <v>17125</v>
      </c>
      <c r="C899" s="78" t="s">
        <v>15348</v>
      </c>
      <c r="D899" s="80">
        <v>1290536.06</v>
      </c>
    </row>
    <row r="900" spans="1:4" x14ac:dyDescent="0.25">
      <c r="A900" s="78" t="s">
        <v>17126</v>
      </c>
      <c r="B900" s="79" t="s">
        <v>17127</v>
      </c>
      <c r="C900" s="78" t="s">
        <v>15348</v>
      </c>
      <c r="D900" s="80">
        <v>536.70190000000002</v>
      </c>
    </row>
    <row r="901" spans="1:4" x14ac:dyDescent="0.25">
      <c r="A901" s="78" t="s">
        <v>17128</v>
      </c>
      <c r="B901" s="79" t="s">
        <v>17129</v>
      </c>
      <c r="C901" s="78" t="s">
        <v>15348</v>
      </c>
      <c r="D901" s="80">
        <v>1850.8997999999999</v>
      </c>
    </row>
    <row r="902" spans="1:4" x14ac:dyDescent="0.25">
      <c r="A902" s="78" t="s">
        <v>17130</v>
      </c>
      <c r="B902" s="79" t="s">
        <v>17131</v>
      </c>
      <c r="C902" s="78" t="s">
        <v>15348</v>
      </c>
      <c r="D902" s="80">
        <v>450</v>
      </c>
    </row>
    <row r="903" spans="1:4" x14ac:dyDescent="0.25">
      <c r="A903" s="78" t="s">
        <v>17132</v>
      </c>
      <c r="B903" s="79" t="s">
        <v>17133</v>
      </c>
      <c r="C903" s="78" t="s">
        <v>15348</v>
      </c>
      <c r="D903" s="80">
        <v>813162.50009999995</v>
      </c>
    </row>
    <row r="904" spans="1:4" x14ac:dyDescent="0.25">
      <c r="A904" s="78" t="s">
        <v>17134</v>
      </c>
      <c r="B904" s="79" t="s">
        <v>17135</v>
      </c>
      <c r="C904" s="78" t="s">
        <v>15348</v>
      </c>
      <c r="D904" s="80">
        <v>893910.82799999998</v>
      </c>
    </row>
    <row r="905" spans="1:4" x14ac:dyDescent="0.25">
      <c r="A905" s="78" t="s">
        <v>17136</v>
      </c>
      <c r="B905" s="79" t="s">
        <v>17137</v>
      </c>
      <c r="C905" s="78" t="s">
        <v>15348</v>
      </c>
      <c r="D905" s="80">
        <v>1071557.0204</v>
      </c>
    </row>
    <row r="906" spans="1:4" x14ac:dyDescent="0.25">
      <c r="A906" s="78" t="s">
        <v>17138</v>
      </c>
      <c r="B906" s="79" t="s">
        <v>17139</v>
      </c>
      <c r="C906" s="78" t="s">
        <v>58</v>
      </c>
      <c r="D906" s="80">
        <v>458.8349</v>
      </c>
    </row>
    <row r="907" spans="1:4" x14ac:dyDescent="0.25">
      <c r="A907" s="78" t="s">
        <v>17140</v>
      </c>
      <c r="B907" s="79" t="s">
        <v>17141</v>
      </c>
      <c r="C907" s="78" t="s">
        <v>58</v>
      </c>
      <c r="D907" s="80">
        <v>568.80110000000002</v>
      </c>
    </row>
    <row r="908" spans="1:4" x14ac:dyDescent="0.25">
      <c r="A908" s="78" t="s">
        <v>17142</v>
      </c>
      <c r="B908" s="79" t="s">
        <v>17143</v>
      </c>
      <c r="C908" s="78" t="s">
        <v>58</v>
      </c>
      <c r="D908" s="80">
        <v>822.94809999999995</v>
      </c>
    </row>
    <row r="909" spans="1:4" x14ac:dyDescent="0.25">
      <c r="A909" s="78" t="s">
        <v>17144</v>
      </c>
      <c r="B909" s="79" t="s">
        <v>17145</v>
      </c>
      <c r="C909" s="78" t="s">
        <v>58</v>
      </c>
      <c r="D909" s="80">
        <v>1227.4480000000001</v>
      </c>
    </row>
    <row r="910" spans="1:4" x14ac:dyDescent="0.25">
      <c r="A910" s="78" t="s">
        <v>17146</v>
      </c>
      <c r="B910" s="79" t="s">
        <v>17147</v>
      </c>
      <c r="C910" s="78" t="s">
        <v>58</v>
      </c>
      <c r="D910" s="80">
        <v>1555.4844000000001</v>
      </c>
    </row>
    <row r="911" spans="1:4" x14ac:dyDescent="0.25">
      <c r="A911" s="78" t="s">
        <v>17148</v>
      </c>
      <c r="B911" s="79" t="s">
        <v>17149</v>
      </c>
      <c r="C911" s="78" t="s">
        <v>58</v>
      </c>
      <c r="D911" s="80">
        <v>3037.8270000000002</v>
      </c>
    </row>
    <row r="912" spans="1:4" x14ac:dyDescent="0.25">
      <c r="A912" s="78" t="s">
        <v>17150</v>
      </c>
      <c r="B912" s="79" t="s">
        <v>17151</v>
      </c>
      <c r="C912" s="78" t="s">
        <v>15348</v>
      </c>
      <c r="D912" s="80">
        <v>53.0351</v>
      </c>
    </row>
    <row r="913" spans="1:4" x14ac:dyDescent="0.25">
      <c r="A913" s="78" t="s">
        <v>17152</v>
      </c>
      <c r="B913" s="79" t="s">
        <v>17153</v>
      </c>
      <c r="C913" s="78" t="s">
        <v>15348</v>
      </c>
      <c r="D913" s="80">
        <v>77.290400000000005</v>
      </c>
    </row>
    <row r="914" spans="1:4" x14ac:dyDescent="0.25">
      <c r="A914" s="78" t="s">
        <v>17154</v>
      </c>
      <c r="B914" s="79" t="s">
        <v>17155</v>
      </c>
      <c r="C914" s="78" t="s">
        <v>15348</v>
      </c>
      <c r="D914" s="80">
        <v>78.88</v>
      </c>
    </row>
    <row r="915" spans="1:4" x14ac:dyDescent="0.25">
      <c r="A915" s="78" t="s">
        <v>17156</v>
      </c>
      <c r="B915" s="79" t="s">
        <v>17157</v>
      </c>
      <c r="C915" s="78" t="s">
        <v>15348</v>
      </c>
      <c r="D915" s="80">
        <v>90.47</v>
      </c>
    </row>
    <row r="916" spans="1:4" x14ac:dyDescent="0.25">
      <c r="A916" s="78" t="s">
        <v>17158</v>
      </c>
      <c r="B916" s="79" t="s">
        <v>17159</v>
      </c>
      <c r="C916" s="78" t="s">
        <v>15348</v>
      </c>
      <c r="D916" s="80">
        <v>99.75</v>
      </c>
    </row>
    <row r="917" spans="1:4" x14ac:dyDescent="0.25">
      <c r="A917" s="78" t="s">
        <v>17160</v>
      </c>
      <c r="B917" s="79" t="s">
        <v>17161</v>
      </c>
      <c r="C917" s="78" t="s">
        <v>15348</v>
      </c>
      <c r="D917" s="80">
        <v>109.02</v>
      </c>
    </row>
    <row r="918" spans="1:4" x14ac:dyDescent="0.25">
      <c r="A918" s="78" t="s">
        <v>17162</v>
      </c>
      <c r="B918" s="79" t="s">
        <v>17163</v>
      </c>
      <c r="C918" s="78" t="s">
        <v>15348</v>
      </c>
      <c r="D918" s="80">
        <v>119.36</v>
      </c>
    </row>
    <row r="919" spans="1:4" x14ac:dyDescent="0.25">
      <c r="A919" s="78" t="s">
        <v>17164</v>
      </c>
      <c r="B919" s="79" t="s">
        <v>17165</v>
      </c>
      <c r="C919" s="78" t="s">
        <v>15348</v>
      </c>
      <c r="D919" s="80">
        <v>132.22</v>
      </c>
    </row>
    <row r="920" spans="1:4" x14ac:dyDescent="0.25">
      <c r="A920" s="78" t="s">
        <v>17166</v>
      </c>
      <c r="B920" s="79" t="s">
        <v>17167</v>
      </c>
      <c r="C920" s="78" t="s">
        <v>15348</v>
      </c>
      <c r="D920" s="80">
        <v>149.53</v>
      </c>
    </row>
    <row r="921" spans="1:4" x14ac:dyDescent="0.25">
      <c r="A921" s="78" t="s">
        <v>17168</v>
      </c>
      <c r="B921" s="79" t="s">
        <v>17169</v>
      </c>
      <c r="C921" s="78" t="s">
        <v>15348</v>
      </c>
      <c r="D921" s="80">
        <v>530.86850000000004</v>
      </c>
    </row>
    <row r="922" spans="1:4" x14ac:dyDescent="0.25">
      <c r="A922" s="78" t="s">
        <v>17170</v>
      </c>
      <c r="B922" s="79" t="s">
        <v>17171</v>
      </c>
      <c r="C922" s="78" t="s">
        <v>15348</v>
      </c>
      <c r="D922" s="80">
        <v>1434.98</v>
      </c>
    </row>
    <row r="923" spans="1:4" x14ac:dyDescent="0.25">
      <c r="A923" s="78" t="s">
        <v>17172</v>
      </c>
      <c r="B923" s="79" t="s">
        <v>17173</v>
      </c>
      <c r="C923" s="78" t="s">
        <v>15348</v>
      </c>
      <c r="D923" s="80">
        <v>1419.61</v>
      </c>
    </row>
    <row r="924" spans="1:4" x14ac:dyDescent="0.25">
      <c r="A924" s="78" t="s">
        <v>17174</v>
      </c>
      <c r="B924" s="79" t="s">
        <v>17175</v>
      </c>
      <c r="C924" s="78" t="s">
        <v>15348</v>
      </c>
      <c r="D924" s="80">
        <v>1486.34</v>
      </c>
    </row>
    <row r="925" spans="1:4" x14ac:dyDescent="0.25">
      <c r="A925" s="78" t="s">
        <v>17176</v>
      </c>
      <c r="B925" s="79" t="s">
        <v>17177</v>
      </c>
      <c r="C925" s="78" t="s">
        <v>15348</v>
      </c>
      <c r="D925" s="80">
        <v>1435.12</v>
      </c>
    </row>
    <row r="926" spans="1:4" x14ac:dyDescent="0.25">
      <c r="A926" s="78" t="s">
        <v>17178</v>
      </c>
      <c r="B926" s="79" t="s">
        <v>17179</v>
      </c>
      <c r="C926" s="78" t="s">
        <v>19</v>
      </c>
      <c r="D926" s="80">
        <v>118.6379</v>
      </c>
    </row>
    <row r="927" spans="1:4" x14ac:dyDescent="0.25">
      <c r="A927" s="78" t="s">
        <v>17180</v>
      </c>
      <c r="B927" s="79" t="s">
        <v>17181</v>
      </c>
      <c r="C927" s="78" t="s">
        <v>15348</v>
      </c>
      <c r="D927" s="80">
        <v>10.077999999999999</v>
      </c>
    </row>
    <row r="928" spans="1:4" x14ac:dyDescent="0.25">
      <c r="A928" s="78" t="s">
        <v>17182</v>
      </c>
      <c r="B928" s="79" t="s">
        <v>17183</v>
      </c>
      <c r="C928" s="78" t="s">
        <v>15348</v>
      </c>
      <c r="D928" s="80">
        <v>1354.2283</v>
      </c>
    </row>
    <row r="929" spans="1:4" x14ac:dyDescent="0.25">
      <c r="A929" s="78" t="s">
        <v>17184</v>
      </c>
      <c r="B929" s="79" t="s">
        <v>17185</v>
      </c>
      <c r="C929" s="78" t="s">
        <v>15348</v>
      </c>
      <c r="D929" s="80">
        <v>24.584499999999998</v>
      </c>
    </row>
    <row r="930" spans="1:4" x14ac:dyDescent="0.25">
      <c r="A930" s="78" t="s">
        <v>17186</v>
      </c>
      <c r="B930" s="79" t="s">
        <v>17187</v>
      </c>
      <c r="C930" s="78" t="s">
        <v>19</v>
      </c>
      <c r="D930" s="80">
        <v>3383.9223000000002</v>
      </c>
    </row>
    <row r="931" spans="1:4" x14ac:dyDescent="0.25">
      <c r="A931" s="78" t="s">
        <v>17188</v>
      </c>
      <c r="B931" s="79" t="s">
        <v>17189</v>
      </c>
      <c r="C931" s="78" t="s">
        <v>15348</v>
      </c>
      <c r="D931" s="80">
        <v>1058.6370999999999</v>
      </c>
    </row>
    <row r="932" spans="1:4" x14ac:dyDescent="0.25">
      <c r="A932" s="78" t="s">
        <v>17190</v>
      </c>
      <c r="B932" s="79" t="s">
        <v>17191</v>
      </c>
      <c r="C932" s="78" t="s">
        <v>58</v>
      </c>
      <c r="D932" s="80">
        <v>472.82029999999997</v>
      </c>
    </row>
    <row r="933" spans="1:4" x14ac:dyDescent="0.25">
      <c r="A933" s="78" t="s">
        <v>17192</v>
      </c>
      <c r="B933" s="79" t="s">
        <v>17193</v>
      </c>
      <c r="C933" s="78" t="s">
        <v>58</v>
      </c>
      <c r="D933" s="80">
        <v>4.4569000000000001</v>
      </c>
    </row>
    <row r="934" spans="1:4" x14ac:dyDescent="0.25">
      <c r="A934" s="78" t="s">
        <v>17194</v>
      </c>
      <c r="B934" s="79" t="s">
        <v>17195</v>
      </c>
      <c r="C934" s="78" t="s">
        <v>15348</v>
      </c>
      <c r="D934" s="80">
        <v>39.938099999999999</v>
      </c>
    </row>
    <row r="935" spans="1:4" x14ac:dyDescent="0.25">
      <c r="A935" s="78" t="s">
        <v>17196</v>
      </c>
      <c r="B935" s="79" t="s">
        <v>17197</v>
      </c>
      <c r="C935" s="78" t="s">
        <v>15348</v>
      </c>
      <c r="D935" s="80">
        <v>83.453699999999998</v>
      </c>
    </row>
    <row r="936" spans="1:4" x14ac:dyDescent="0.25">
      <c r="A936" s="78" t="s">
        <v>17198</v>
      </c>
      <c r="B936" s="79" t="s">
        <v>17199</v>
      </c>
      <c r="C936" s="78" t="s">
        <v>15348</v>
      </c>
      <c r="D936" s="80">
        <v>1.1357999999999999</v>
      </c>
    </row>
    <row r="937" spans="1:4" x14ac:dyDescent="0.25">
      <c r="A937" s="78" t="s">
        <v>17200</v>
      </c>
      <c r="B937" s="79" t="s">
        <v>17201</v>
      </c>
      <c r="C937" s="78" t="s">
        <v>15348</v>
      </c>
      <c r="D937" s="80">
        <v>2.9735999999999998</v>
      </c>
    </row>
    <row r="938" spans="1:4" x14ac:dyDescent="0.25">
      <c r="A938" s="78" t="s">
        <v>17202</v>
      </c>
      <c r="B938" s="79" t="s">
        <v>17203</v>
      </c>
      <c r="C938" s="78" t="s">
        <v>58</v>
      </c>
      <c r="D938" s="80">
        <v>3.7850999999999999</v>
      </c>
    </row>
    <row r="939" spans="1:4" x14ac:dyDescent="0.25">
      <c r="A939" s="78" t="s">
        <v>17204</v>
      </c>
      <c r="B939" s="79" t="s">
        <v>17205</v>
      </c>
      <c r="C939" s="78" t="s">
        <v>15348</v>
      </c>
      <c r="D939" s="80">
        <v>2.2856000000000001</v>
      </c>
    </row>
    <row r="940" spans="1:4" x14ac:dyDescent="0.25">
      <c r="A940" s="78" t="s">
        <v>17206</v>
      </c>
      <c r="B940" s="79" t="s">
        <v>17207</v>
      </c>
      <c r="C940" s="78" t="s">
        <v>15348</v>
      </c>
      <c r="D940" s="80">
        <v>1.0812999999999999</v>
      </c>
    </row>
    <row r="941" spans="1:4" x14ac:dyDescent="0.25">
      <c r="A941" s="78" t="s">
        <v>17208</v>
      </c>
      <c r="B941" s="79" t="s">
        <v>17209</v>
      </c>
      <c r="C941" s="78" t="s">
        <v>112</v>
      </c>
      <c r="D941" s="80">
        <v>12.725</v>
      </c>
    </row>
    <row r="942" spans="1:4" x14ac:dyDescent="0.25">
      <c r="A942" s="78" t="s">
        <v>17210</v>
      </c>
      <c r="B942" s="79" t="s">
        <v>17211</v>
      </c>
      <c r="C942" s="78" t="s">
        <v>112</v>
      </c>
      <c r="D942" s="80">
        <v>12.725</v>
      </c>
    </row>
    <row r="943" spans="1:4" x14ac:dyDescent="0.25">
      <c r="A943" s="78" t="s">
        <v>17212</v>
      </c>
      <c r="B943" s="79" t="s">
        <v>17213</v>
      </c>
      <c r="C943" s="78" t="s">
        <v>58</v>
      </c>
      <c r="D943" s="80">
        <v>12.263400000000001</v>
      </c>
    </row>
    <row r="944" spans="1:4" x14ac:dyDescent="0.25">
      <c r="A944" s="78" t="s">
        <v>17214</v>
      </c>
      <c r="B944" s="79" t="s">
        <v>17215</v>
      </c>
      <c r="C944" s="78" t="s">
        <v>58</v>
      </c>
      <c r="D944" s="80">
        <v>11.561299999999999</v>
      </c>
    </row>
    <row r="945" spans="1:4" x14ac:dyDescent="0.25">
      <c r="A945" s="78" t="s">
        <v>17216</v>
      </c>
      <c r="B945" s="79" t="s">
        <v>17217</v>
      </c>
      <c r="C945" s="78" t="s">
        <v>15348</v>
      </c>
      <c r="D945" s="80">
        <v>100.71639999999999</v>
      </c>
    </row>
    <row r="946" spans="1:4" x14ac:dyDescent="0.25">
      <c r="A946" s="78" t="s">
        <v>17218</v>
      </c>
      <c r="B946" s="79" t="s">
        <v>17219</v>
      </c>
      <c r="C946" s="78" t="s">
        <v>15348</v>
      </c>
      <c r="D946" s="80">
        <v>483.9194</v>
      </c>
    </row>
    <row r="947" spans="1:4" x14ac:dyDescent="0.25">
      <c r="A947" s="78" t="s">
        <v>17220</v>
      </c>
      <c r="B947" s="79" t="s">
        <v>17221</v>
      </c>
      <c r="C947" s="78" t="s">
        <v>15348</v>
      </c>
      <c r="D947" s="80">
        <v>69.611400000000003</v>
      </c>
    </row>
    <row r="948" spans="1:4" x14ac:dyDescent="0.25">
      <c r="A948" s="78" t="s">
        <v>17222</v>
      </c>
      <c r="B948" s="79" t="s">
        <v>17223</v>
      </c>
      <c r="C948" s="78" t="s">
        <v>15348</v>
      </c>
      <c r="D948" s="80">
        <v>100.85769999999999</v>
      </c>
    </row>
    <row r="949" spans="1:4" x14ac:dyDescent="0.25">
      <c r="A949" s="78" t="s">
        <v>17224</v>
      </c>
      <c r="B949" s="79" t="s">
        <v>17225</v>
      </c>
      <c r="C949" s="78" t="s">
        <v>15348</v>
      </c>
      <c r="D949" s="80">
        <v>126.45829999999999</v>
      </c>
    </row>
    <row r="950" spans="1:4" x14ac:dyDescent="0.25">
      <c r="A950" s="78" t="s">
        <v>17226</v>
      </c>
      <c r="B950" s="79" t="s">
        <v>17227</v>
      </c>
      <c r="C950" s="78" t="s">
        <v>15348</v>
      </c>
      <c r="D950" s="80">
        <v>153.26849999999999</v>
      </c>
    </row>
    <row r="951" spans="1:4" x14ac:dyDescent="0.25">
      <c r="A951" s="78" t="s">
        <v>17228</v>
      </c>
      <c r="B951" s="79" t="s">
        <v>17229</v>
      </c>
      <c r="C951" s="78" t="s">
        <v>15348</v>
      </c>
      <c r="D951" s="80">
        <v>153.05600000000001</v>
      </c>
    </row>
    <row r="952" spans="1:4" x14ac:dyDescent="0.25">
      <c r="A952" s="78" t="s">
        <v>17230</v>
      </c>
      <c r="B952" s="79" t="s">
        <v>17231</v>
      </c>
      <c r="C952" s="78" t="s">
        <v>15348</v>
      </c>
      <c r="D952" s="80">
        <v>202.20869999999999</v>
      </c>
    </row>
    <row r="953" spans="1:4" x14ac:dyDescent="0.25">
      <c r="A953" s="78" t="s">
        <v>17232</v>
      </c>
      <c r="B953" s="79" t="s">
        <v>17233</v>
      </c>
      <c r="C953" s="78" t="s">
        <v>15348</v>
      </c>
      <c r="D953" s="80">
        <v>236.0548</v>
      </c>
    </row>
    <row r="954" spans="1:4" x14ac:dyDescent="0.25">
      <c r="A954" s="78" t="s">
        <v>17234</v>
      </c>
      <c r="B954" s="79" t="s">
        <v>17235</v>
      </c>
      <c r="C954" s="78" t="s">
        <v>15348</v>
      </c>
      <c r="D954" s="80">
        <v>250.74440000000001</v>
      </c>
    </row>
    <row r="955" spans="1:4" x14ac:dyDescent="0.25">
      <c r="A955" s="78" t="s">
        <v>17236</v>
      </c>
      <c r="B955" s="79" t="s">
        <v>17237</v>
      </c>
      <c r="C955" s="78" t="s">
        <v>15348</v>
      </c>
      <c r="D955" s="80">
        <v>245.24469999999999</v>
      </c>
    </row>
    <row r="956" spans="1:4" x14ac:dyDescent="0.25">
      <c r="A956" s="78" t="s">
        <v>17238</v>
      </c>
      <c r="B956" s="79" t="s">
        <v>17239</v>
      </c>
      <c r="C956" s="78" t="s">
        <v>15348</v>
      </c>
      <c r="D956" s="80">
        <v>295.72829999999999</v>
      </c>
    </row>
    <row r="957" spans="1:4" x14ac:dyDescent="0.25">
      <c r="A957" s="78" t="s">
        <v>17240</v>
      </c>
      <c r="B957" s="79" t="s">
        <v>17241</v>
      </c>
      <c r="C957" s="78" t="s">
        <v>15348</v>
      </c>
      <c r="D957" s="80">
        <v>311.87189999999998</v>
      </c>
    </row>
    <row r="958" spans="1:4" x14ac:dyDescent="0.25">
      <c r="A958" s="78" t="s">
        <v>17242</v>
      </c>
      <c r="B958" s="79" t="s">
        <v>17243</v>
      </c>
      <c r="C958" s="78" t="s">
        <v>15348</v>
      </c>
      <c r="D958" s="80">
        <v>380.49009999999998</v>
      </c>
    </row>
    <row r="959" spans="1:4" x14ac:dyDescent="0.25">
      <c r="A959" s="78" t="s">
        <v>17244</v>
      </c>
      <c r="B959" s="79" t="s">
        <v>17245</v>
      </c>
      <c r="C959" s="78" t="s">
        <v>15348</v>
      </c>
      <c r="D959" s="80">
        <v>408.68329999999997</v>
      </c>
    </row>
    <row r="960" spans="1:4" x14ac:dyDescent="0.25">
      <c r="A960" s="78" t="s">
        <v>17246</v>
      </c>
      <c r="B960" s="79" t="s">
        <v>17247</v>
      </c>
      <c r="C960" s="78" t="s">
        <v>15348</v>
      </c>
      <c r="D960" s="80">
        <v>437.51850000000002</v>
      </c>
    </row>
    <row r="961" spans="1:4" x14ac:dyDescent="0.25">
      <c r="A961" s="78" t="s">
        <v>17248</v>
      </c>
      <c r="B961" s="79" t="s">
        <v>17249</v>
      </c>
      <c r="C961" s="78" t="s">
        <v>15348</v>
      </c>
      <c r="D961" s="80">
        <v>55.1006</v>
      </c>
    </row>
    <row r="962" spans="1:4" x14ac:dyDescent="0.25">
      <c r="A962" s="78" t="s">
        <v>17250</v>
      </c>
      <c r="B962" s="79" t="s">
        <v>17251</v>
      </c>
      <c r="C962" s="78" t="s">
        <v>15348</v>
      </c>
      <c r="D962" s="80">
        <v>55.904499999999999</v>
      </c>
    </row>
    <row r="963" spans="1:4" x14ac:dyDescent="0.25">
      <c r="A963" s="78" t="s">
        <v>17252</v>
      </c>
      <c r="B963" s="79" t="s">
        <v>17253</v>
      </c>
      <c r="C963" s="78" t="s">
        <v>15348</v>
      </c>
      <c r="D963" s="80">
        <v>83.788899999999998</v>
      </c>
    </row>
    <row r="964" spans="1:4" x14ac:dyDescent="0.25">
      <c r="A964" s="78" t="s">
        <v>17254</v>
      </c>
      <c r="B964" s="79" t="s">
        <v>17255</v>
      </c>
      <c r="C964" s="78" t="s">
        <v>15348</v>
      </c>
      <c r="D964" s="80">
        <v>79.743700000000004</v>
      </c>
    </row>
    <row r="965" spans="1:4" x14ac:dyDescent="0.25">
      <c r="A965" s="78" t="s">
        <v>17256</v>
      </c>
      <c r="B965" s="79" t="s">
        <v>17257</v>
      </c>
      <c r="C965" s="78" t="s">
        <v>15348</v>
      </c>
      <c r="D965" s="80">
        <v>99.320400000000006</v>
      </c>
    </row>
    <row r="966" spans="1:4" x14ac:dyDescent="0.25">
      <c r="A966" s="78" t="s">
        <v>17258</v>
      </c>
      <c r="B966" s="79" t="s">
        <v>17259</v>
      </c>
      <c r="C966" s="78" t="s">
        <v>15348</v>
      </c>
      <c r="D966" s="80">
        <v>100.71639999999999</v>
      </c>
    </row>
    <row r="967" spans="1:4" x14ac:dyDescent="0.25">
      <c r="A967" s="78" t="s">
        <v>17260</v>
      </c>
      <c r="B967" s="79" t="s">
        <v>17261</v>
      </c>
      <c r="C967" s="78" t="s">
        <v>15348</v>
      </c>
      <c r="D967" s="80">
        <v>99.320400000000006</v>
      </c>
    </row>
    <row r="968" spans="1:4" x14ac:dyDescent="0.25">
      <c r="A968" s="78" t="s">
        <v>17262</v>
      </c>
      <c r="B968" s="79" t="s">
        <v>17263</v>
      </c>
      <c r="C968" s="78" t="s">
        <v>15348</v>
      </c>
      <c r="D968" s="80">
        <v>124.7379</v>
      </c>
    </row>
    <row r="969" spans="1:4" x14ac:dyDescent="0.25">
      <c r="A969" s="78" t="s">
        <v>17264</v>
      </c>
      <c r="B969" s="79" t="s">
        <v>17265</v>
      </c>
      <c r="C969" s="78" t="s">
        <v>15348</v>
      </c>
      <c r="D969" s="80">
        <v>123.1901</v>
      </c>
    </row>
    <row r="970" spans="1:4" x14ac:dyDescent="0.25">
      <c r="A970" s="78" t="s">
        <v>17266</v>
      </c>
      <c r="B970" s="79" t="s">
        <v>17267</v>
      </c>
      <c r="C970" s="78" t="s">
        <v>15348</v>
      </c>
      <c r="D970" s="80">
        <v>18.150099999999998</v>
      </c>
    </row>
    <row r="971" spans="1:4" x14ac:dyDescent="0.25">
      <c r="A971" s="78" t="s">
        <v>17268</v>
      </c>
      <c r="B971" s="79" t="s">
        <v>17269</v>
      </c>
      <c r="C971" s="78" t="s">
        <v>15348</v>
      </c>
      <c r="D971" s="80">
        <v>23.6967</v>
      </c>
    </row>
    <row r="972" spans="1:4" x14ac:dyDescent="0.25">
      <c r="A972" s="78" t="s">
        <v>17270</v>
      </c>
      <c r="B972" s="79" t="s">
        <v>17271</v>
      </c>
      <c r="C972" s="78" t="s">
        <v>15348</v>
      </c>
      <c r="D972" s="80">
        <v>21.180499999999999</v>
      </c>
    </row>
    <row r="973" spans="1:4" x14ac:dyDescent="0.25">
      <c r="A973" s="78" t="s">
        <v>17272</v>
      </c>
      <c r="B973" s="79" t="s">
        <v>17273</v>
      </c>
      <c r="C973" s="78" t="s">
        <v>15348</v>
      </c>
      <c r="D973" s="80">
        <v>29.430399999999999</v>
      </c>
    </row>
    <row r="974" spans="1:4" x14ac:dyDescent="0.25">
      <c r="A974" s="78" t="s">
        <v>17274</v>
      </c>
      <c r="B974" s="79" t="s">
        <v>17275</v>
      </c>
      <c r="C974" s="78" t="s">
        <v>15348</v>
      </c>
      <c r="D974" s="80">
        <v>42.181199999999997</v>
      </c>
    </row>
    <row r="975" spans="1:4" x14ac:dyDescent="0.25">
      <c r="A975" s="78" t="s">
        <v>17276</v>
      </c>
      <c r="B975" s="79" t="s">
        <v>17277</v>
      </c>
      <c r="C975" s="78" t="s">
        <v>15348</v>
      </c>
      <c r="D975" s="80">
        <v>50.371899999999997</v>
      </c>
    </row>
    <row r="976" spans="1:4" x14ac:dyDescent="0.25">
      <c r="A976" s="78" t="s">
        <v>17278</v>
      </c>
      <c r="B976" s="79" t="s">
        <v>17279</v>
      </c>
      <c r="C976" s="78" t="s">
        <v>15348</v>
      </c>
      <c r="D976" s="80">
        <v>47.2744</v>
      </c>
    </row>
    <row r="977" spans="1:4" x14ac:dyDescent="0.25">
      <c r="A977" s="78" t="s">
        <v>17280</v>
      </c>
      <c r="B977" s="79" t="s">
        <v>17281</v>
      </c>
      <c r="C977" s="78" t="s">
        <v>15348</v>
      </c>
      <c r="D977" s="80">
        <v>55.378300000000003</v>
      </c>
    </row>
    <row r="978" spans="1:4" x14ac:dyDescent="0.25">
      <c r="A978" s="78" t="s">
        <v>17282</v>
      </c>
      <c r="B978" s="79" t="s">
        <v>17283</v>
      </c>
      <c r="C978" s="78" t="s">
        <v>58</v>
      </c>
      <c r="D978" s="80">
        <v>8.7776999999999994</v>
      </c>
    </row>
    <row r="979" spans="1:4" x14ac:dyDescent="0.25">
      <c r="A979" s="78" t="s">
        <v>17284</v>
      </c>
      <c r="B979" s="79" t="s">
        <v>17285</v>
      </c>
      <c r="C979" s="78" t="s">
        <v>58</v>
      </c>
      <c r="D979" s="80">
        <v>14.0091</v>
      </c>
    </row>
    <row r="980" spans="1:4" x14ac:dyDescent="0.25">
      <c r="A980" s="78" t="s">
        <v>17286</v>
      </c>
      <c r="B980" s="79" t="s">
        <v>17287</v>
      </c>
      <c r="C980" s="78" t="s">
        <v>58</v>
      </c>
      <c r="D980" s="80">
        <v>15.4339</v>
      </c>
    </row>
    <row r="981" spans="1:4" x14ac:dyDescent="0.25">
      <c r="A981" s="78" t="s">
        <v>17288</v>
      </c>
      <c r="B981" s="79" t="s">
        <v>17289</v>
      </c>
      <c r="C981" s="78" t="s">
        <v>58</v>
      </c>
      <c r="D981" s="80">
        <v>16.220300000000002</v>
      </c>
    </row>
    <row r="982" spans="1:4" x14ac:dyDescent="0.25">
      <c r="A982" s="78" t="s">
        <v>17290</v>
      </c>
      <c r="B982" s="79" t="s">
        <v>17291</v>
      </c>
      <c r="C982" s="78" t="s">
        <v>58</v>
      </c>
      <c r="D982" s="80">
        <v>18.261900000000001</v>
      </c>
    </row>
    <row r="983" spans="1:4" x14ac:dyDescent="0.25">
      <c r="A983" s="78" t="s">
        <v>17292</v>
      </c>
      <c r="B983" s="79" t="s">
        <v>17293</v>
      </c>
      <c r="C983" s="78" t="s">
        <v>58</v>
      </c>
      <c r="D983" s="80">
        <v>20.725999999999999</v>
      </c>
    </row>
    <row r="984" spans="1:4" x14ac:dyDescent="0.25">
      <c r="A984" s="78" t="s">
        <v>17294</v>
      </c>
      <c r="B984" s="79" t="s">
        <v>17295</v>
      </c>
      <c r="C984" s="78" t="s">
        <v>58</v>
      </c>
      <c r="D984" s="80">
        <v>21.133700000000001</v>
      </c>
    </row>
    <row r="985" spans="1:4" x14ac:dyDescent="0.25">
      <c r="A985" s="78" t="s">
        <v>17296</v>
      </c>
      <c r="B985" s="79" t="s">
        <v>17297</v>
      </c>
      <c r="C985" s="78" t="s">
        <v>58</v>
      </c>
      <c r="D985" s="80">
        <v>23.576699999999999</v>
      </c>
    </row>
    <row r="986" spans="1:4" x14ac:dyDescent="0.25">
      <c r="A986" s="78" t="s">
        <v>17298</v>
      </c>
      <c r="B986" s="79" t="s">
        <v>17299</v>
      </c>
      <c r="C986" s="78" t="s">
        <v>58</v>
      </c>
      <c r="D986" s="80">
        <v>24.422499999999999</v>
      </c>
    </row>
    <row r="987" spans="1:4" x14ac:dyDescent="0.25">
      <c r="A987" s="78" t="s">
        <v>17300</v>
      </c>
      <c r="B987" s="79" t="s">
        <v>17301</v>
      </c>
      <c r="C987" s="78" t="s">
        <v>58</v>
      </c>
      <c r="D987" s="80">
        <v>26.8552</v>
      </c>
    </row>
    <row r="988" spans="1:4" x14ac:dyDescent="0.25">
      <c r="A988" s="78" t="s">
        <v>17302</v>
      </c>
      <c r="B988" s="79" t="s">
        <v>17303</v>
      </c>
      <c r="C988" s="78" t="s">
        <v>58</v>
      </c>
      <c r="D988" s="80">
        <v>28.6433</v>
      </c>
    </row>
    <row r="989" spans="1:4" x14ac:dyDescent="0.25">
      <c r="A989" s="78" t="s">
        <v>17304</v>
      </c>
      <c r="B989" s="79" t="s">
        <v>17305</v>
      </c>
      <c r="C989" s="78" t="s">
        <v>58</v>
      </c>
      <c r="D989" s="80">
        <v>32.721800000000002</v>
      </c>
    </row>
    <row r="990" spans="1:4" x14ac:dyDescent="0.25">
      <c r="A990" s="78" t="s">
        <v>17306</v>
      </c>
      <c r="B990" s="79" t="s">
        <v>17307</v>
      </c>
      <c r="C990" s="78" t="s">
        <v>58</v>
      </c>
      <c r="D990" s="80">
        <v>33.2029</v>
      </c>
    </row>
    <row r="991" spans="1:4" x14ac:dyDescent="0.25">
      <c r="A991" s="78" t="s">
        <v>17308</v>
      </c>
      <c r="B991" s="79" t="s">
        <v>17309</v>
      </c>
      <c r="C991" s="78" t="s">
        <v>58</v>
      </c>
      <c r="D991" s="80">
        <v>36.313000000000002</v>
      </c>
    </row>
    <row r="992" spans="1:4" x14ac:dyDescent="0.25">
      <c r="A992" s="78" t="s">
        <v>17310</v>
      </c>
      <c r="B992" s="79" t="s">
        <v>17311</v>
      </c>
      <c r="C992" s="78" t="s">
        <v>58</v>
      </c>
      <c r="D992" s="80">
        <v>40.642099999999999</v>
      </c>
    </row>
    <row r="993" spans="1:4" x14ac:dyDescent="0.25">
      <c r="A993" s="78" t="s">
        <v>17312</v>
      </c>
      <c r="B993" s="79" t="s">
        <v>17313</v>
      </c>
      <c r="C993" s="78" t="s">
        <v>58</v>
      </c>
      <c r="D993" s="80">
        <v>43.517299999999999</v>
      </c>
    </row>
    <row r="994" spans="1:4" x14ac:dyDescent="0.25">
      <c r="A994" s="78" t="s">
        <v>17314</v>
      </c>
      <c r="B994" s="79" t="s">
        <v>17315</v>
      </c>
      <c r="C994" s="78" t="s">
        <v>58</v>
      </c>
      <c r="D994" s="80">
        <v>45.951799999999999</v>
      </c>
    </row>
    <row r="995" spans="1:4" x14ac:dyDescent="0.25">
      <c r="A995" s="78" t="s">
        <v>17316</v>
      </c>
      <c r="B995" s="79" t="s">
        <v>17317</v>
      </c>
      <c r="C995" s="78" t="s">
        <v>58</v>
      </c>
      <c r="D995" s="80">
        <v>12.0891</v>
      </c>
    </row>
    <row r="996" spans="1:4" x14ac:dyDescent="0.25">
      <c r="A996" s="78" t="s">
        <v>17318</v>
      </c>
      <c r="B996" s="79" t="s">
        <v>17319</v>
      </c>
      <c r="C996" s="78" t="s">
        <v>58</v>
      </c>
      <c r="D996" s="80">
        <v>14.5101</v>
      </c>
    </row>
    <row r="997" spans="1:4" x14ac:dyDescent="0.25">
      <c r="A997" s="78" t="s">
        <v>17320</v>
      </c>
      <c r="B997" s="79" t="s">
        <v>17321</v>
      </c>
      <c r="C997" s="78" t="s">
        <v>58</v>
      </c>
      <c r="D997" s="80">
        <v>15.7295</v>
      </c>
    </row>
    <row r="998" spans="1:4" x14ac:dyDescent="0.25">
      <c r="A998" s="78" t="s">
        <v>17322</v>
      </c>
      <c r="B998" s="79" t="s">
        <v>17323</v>
      </c>
      <c r="C998" s="78" t="s">
        <v>58</v>
      </c>
      <c r="D998" s="80">
        <v>12.1594</v>
      </c>
    </row>
    <row r="999" spans="1:4" x14ac:dyDescent="0.25">
      <c r="A999" s="78" t="s">
        <v>17324</v>
      </c>
      <c r="B999" s="79" t="s">
        <v>17325</v>
      </c>
      <c r="C999" s="78" t="s">
        <v>58</v>
      </c>
      <c r="D999" s="80">
        <v>15.9032</v>
      </c>
    </row>
    <row r="1000" spans="1:4" x14ac:dyDescent="0.25">
      <c r="A1000" s="78" t="s">
        <v>17326</v>
      </c>
      <c r="B1000" s="79" t="s">
        <v>17327</v>
      </c>
      <c r="C1000" s="78" t="s">
        <v>58</v>
      </c>
      <c r="D1000" s="80">
        <v>17.909099999999999</v>
      </c>
    </row>
    <row r="1001" spans="1:4" x14ac:dyDescent="0.25">
      <c r="A1001" s="78" t="s">
        <v>17328</v>
      </c>
      <c r="B1001" s="79" t="s">
        <v>17329</v>
      </c>
      <c r="C1001" s="78" t="s">
        <v>15348</v>
      </c>
      <c r="D1001" s="80">
        <v>0.4627</v>
      </c>
    </row>
    <row r="1002" spans="1:4" ht="26.4" x14ac:dyDescent="0.25">
      <c r="A1002" s="78" t="s">
        <v>17330</v>
      </c>
      <c r="B1002" s="79" t="s">
        <v>17331</v>
      </c>
      <c r="C1002" s="78" t="s">
        <v>15348</v>
      </c>
      <c r="D1002" s="80">
        <v>1332.8228999999999</v>
      </c>
    </row>
    <row r="1003" spans="1:4" ht="26.4" x14ac:dyDescent="0.25">
      <c r="A1003" s="78" t="s">
        <v>17332</v>
      </c>
      <c r="B1003" s="79" t="s">
        <v>17333</v>
      </c>
      <c r="C1003" s="78" t="s">
        <v>15348</v>
      </c>
      <c r="D1003" s="80">
        <v>2656.7456000000002</v>
      </c>
    </row>
    <row r="1004" spans="1:4" x14ac:dyDescent="0.25">
      <c r="A1004" s="78" t="s">
        <v>17334</v>
      </c>
      <c r="B1004" s="79" t="s">
        <v>17335</v>
      </c>
      <c r="C1004" s="78" t="s">
        <v>15348</v>
      </c>
      <c r="D1004" s="80">
        <v>38.208399999999997</v>
      </c>
    </row>
    <row r="1005" spans="1:4" x14ac:dyDescent="0.25">
      <c r="A1005" s="78" t="s">
        <v>17336</v>
      </c>
      <c r="B1005" s="79" t="s">
        <v>17337</v>
      </c>
      <c r="C1005" s="78" t="s">
        <v>58</v>
      </c>
      <c r="D1005" s="80">
        <v>3125.5587999999998</v>
      </c>
    </row>
    <row r="1006" spans="1:4" x14ac:dyDescent="0.25">
      <c r="A1006" s="78" t="s">
        <v>17338</v>
      </c>
      <c r="B1006" s="79" t="s">
        <v>17339</v>
      </c>
      <c r="C1006" s="78" t="s">
        <v>58</v>
      </c>
      <c r="D1006" s="80">
        <v>3548.8321000000001</v>
      </c>
    </row>
    <row r="1007" spans="1:4" x14ac:dyDescent="0.25">
      <c r="A1007" s="78" t="s">
        <v>17340</v>
      </c>
      <c r="B1007" s="79" t="s">
        <v>17341</v>
      </c>
      <c r="C1007" s="78" t="s">
        <v>58</v>
      </c>
      <c r="D1007" s="80">
        <v>4200.0023000000001</v>
      </c>
    </row>
    <row r="1008" spans="1:4" x14ac:dyDescent="0.25">
      <c r="A1008" s="78" t="s">
        <v>17342</v>
      </c>
      <c r="B1008" s="79" t="s">
        <v>17343</v>
      </c>
      <c r="C1008" s="78" t="s">
        <v>58</v>
      </c>
      <c r="D1008" s="80">
        <v>4796.6832000000004</v>
      </c>
    </row>
    <row r="1009" spans="1:4" x14ac:dyDescent="0.25">
      <c r="A1009" s="78" t="s">
        <v>17344</v>
      </c>
      <c r="B1009" s="79" t="s">
        <v>17345</v>
      </c>
      <c r="C1009" s="78" t="s">
        <v>58</v>
      </c>
      <c r="D1009" s="80">
        <v>5286.2911000000004</v>
      </c>
    </row>
    <row r="1010" spans="1:4" x14ac:dyDescent="0.25">
      <c r="A1010" s="78" t="s">
        <v>17346</v>
      </c>
      <c r="B1010" s="79" t="s">
        <v>17347</v>
      </c>
      <c r="C1010" s="78" t="s">
        <v>58</v>
      </c>
      <c r="D1010" s="80">
        <v>5841.4516000000003</v>
      </c>
    </row>
    <row r="1011" spans="1:4" x14ac:dyDescent="0.25">
      <c r="A1011" s="78" t="s">
        <v>17348</v>
      </c>
      <c r="B1011" s="79" t="s">
        <v>17349</v>
      </c>
      <c r="C1011" s="78" t="s">
        <v>58</v>
      </c>
      <c r="D1011" s="80">
        <v>6298.3172000000004</v>
      </c>
    </row>
    <row r="1012" spans="1:4" x14ac:dyDescent="0.25">
      <c r="A1012" s="78" t="s">
        <v>17350</v>
      </c>
      <c r="B1012" s="79" t="s">
        <v>17351</v>
      </c>
      <c r="C1012" s="78" t="s">
        <v>58</v>
      </c>
      <c r="D1012" s="80">
        <v>6852.8182999999999</v>
      </c>
    </row>
    <row r="1013" spans="1:4" x14ac:dyDescent="0.25">
      <c r="A1013" s="78" t="s">
        <v>17352</v>
      </c>
      <c r="B1013" s="79" t="s">
        <v>17353</v>
      </c>
      <c r="C1013" s="78" t="s">
        <v>58</v>
      </c>
      <c r="D1013" s="80">
        <v>7341.8314</v>
      </c>
    </row>
    <row r="1014" spans="1:4" x14ac:dyDescent="0.25">
      <c r="A1014" s="78" t="s">
        <v>17354</v>
      </c>
      <c r="B1014" s="79" t="s">
        <v>17355</v>
      </c>
      <c r="C1014" s="78" t="s">
        <v>58</v>
      </c>
      <c r="D1014" s="80">
        <v>7929.6598000000004</v>
      </c>
    </row>
    <row r="1015" spans="1:4" x14ac:dyDescent="0.25">
      <c r="A1015" s="78" t="s">
        <v>17356</v>
      </c>
      <c r="B1015" s="79" t="s">
        <v>17357</v>
      </c>
      <c r="C1015" s="78" t="s">
        <v>58</v>
      </c>
      <c r="D1015" s="80">
        <v>9529.0298999999995</v>
      </c>
    </row>
    <row r="1016" spans="1:4" x14ac:dyDescent="0.25">
      <c r="A1016" s="78" t="s">
        <v>17358</v>
      </c>
      <c r="B1016" s="79" t="s">
        <v>17359</v>
      </c>
      <c r="C1016" s="78" t="s">
        <v>58</v>
      </c>
      <c r="D1016" s="80">
        <v>10202.652599999999</v>
      </c>
    </row>
    <row r="1017" spans="1:4" x14ac:dyDescent="0.25">
      <c r="A1017" s="78" t="s">
        <v>17360</v>
      </c>
      <c r="B1017" s="79" t="s">
        <v>17361</v>
      </c>
      <c r="C1017" s="78" t="s">
        <v>58</v>
      </c>
      <c r="D1017" s="80">
        <v>10723.9437</v>
      </c>
    </row>
    <row r="1018" spans="1:4" x14ac:dyDescent="0.25">
      <c r="A1018" s="78" t="s">
        <v>17362</v>
      </c>
      <c r="B1018" s="79" t="s">
        <v>17363</v>
      </c>
      <c r="C1018" s="78" t="s">
        <v>58</v>
      </c>
      <c r="D1018" s="80">
        <v>11336.8287</v>
      </c>
    </row>
    <row r="1019" spans="1:4" x14ac:dyDescent="0.25">
      <c r="A1019" s="78" t="s">
        <v>17364</v>
      </c>
      <c r="B1019" s="79" t="s">
        <v>17365</v>
      </c>
      <c r="C1019" s="78" t="s">
        <v>58</v>
      </c>
      <c r="D1019" s="80">
        <v>11891.552100000001</v>
      </c>
    </row>
    <row r="1020" spans="1:4" x14ac:dyDescent="0.25">
      <c r="A1020" s="78" t="s">
        <v>17366</v>
      </c>
      <c r="B1020" s="79" t="s">
        <v>17367</v>
      </c>
      <c r="C1020" s="78" t="s">
        <v>58</v>
      </c>
      <c r="D1020" s="80">
        <v>14889.9763</v>
      </c>
    </row>
    <row r="1021" spans="1:4" x14ac:dyDescent="0.25">
      <c r="A1021" s="78" t="s">
        <v>17368</v>
      </c>
      <c r="B1021" s="79" t="s">
        <v>17369</v>
      </c>
      <c r="C1021" s="78" t="s">
        <v>58</v>
      </c>
      <c r="D1021" s="80">
        <v>15535.5959</v>
      </c>
    </row>
    <row r="1022" spans="1:4" x14ac:dyDescent="0.25">
      <c r="A1022" s="78" t="s">
        <v>17370</v>
      </c>
      <c r="B1022" s="79" t="s">
        <v>17371</v>
      </c>
      <c r="C1022" s="78" t="s">
        <v>58</v>
      </c>
      <c r="D1022" s="80">
        <v>16297.9004</v>
      </c>
    </row>
    <row r="1023" spans="1:4" x14ac:dyDescent="0.25">
      <c r="A1023" s="78" t="s">
        <v>17372</v>
      </c>
      <c r="B1023" s="79" t="s">
        <v>17373</v>
      </c>
      <c r="C1023" s="78" t="s">
        <v>58</v>
      </c>
      <c r="D1023" s="80">
        <v>18693.137900000002</v>
      </c>
    </row>
    <row r="1024" spans="1:4" x14ac:dyDescent="0.25">
      <c r="A1024" s="78" t="s">
        <v>17374</v>
      </c>
      <c r="B1024" s="79" t="s">
        <v>17375</v>
      </c>
      <c r="C1024" s="78" t="s">
        <v>58</v>
      </c>
      <c r="D1024" s="80">
        <v>19558.370900000002</v>
      </c>
    </row>
    <row r="1025" spans="1:4" x14ac:dyDescent="0.25">
      <c r="A1025" s="78" t="s">
        <v>17376</v>
      </c>
      <c r="B1025" s="79" t="s">
        <v>17377</v>
      </c>
      <c r="C1025" s="78" t="s">
        <v>58</v>
      </c>
      <c r="D1025" s="80">
        <v>3272.9396999999999</v>
      </c>
    </row>
    <row r="1026" spans="1:4" x14ac:dyDescent="0.25">
      <c r="A1026" s="78" t="s">
        <v>17378</v>
      </c>
      <c r="B1026" s="79" t="s">
        <v>17379</v>
      </c>
      <c r="C1026" s="78" t="s">
        <v>58</v>
      </c>
      <c r="D1026" s="80">
        <v>3716.1725999999999</v>
      </c>
    </row>
    <row r="1027" spans="1:4" x14ac:dyDescent="0.25">
      <c r="A1027" s="78" t="s">
        <v>17380</v>
      </c>
      <c r="B1027" s="79" t="s">
        <v>17381</v>
      </c>
      <c r="C1027" s="78" t="s">
        <v>58</v>
      </c>
      <c r="D1027" s="80">
        <v>4398.0546999999997</v>
      </c>
    </row>
    <row r="1028" spans="1:4" x14ac:dyDescent="0.25">
      <c r="A1028" s="78" t="s">
        <v>17382</v>
      </c>
      <c r="B1028" s="79" t="s">
        <v>17383</v>
      </c>
      <c r="C1028" s="78" t="s">
        <v>58</v>
      </c>
      <c r="D1028" s="80">
        <v>5022.3681999999999</v>
      </c>
    </row>
    <row r="1029" spans="1:4" x14ac:dyDescent="0.25">
      <c r="A1029" s="78" t="s">
        <v>17384</v>
      </c>
      <c r="B1029" s="79" t="s">
        <v>17385</v>
      </c>
      <c r="C1029" s="78" t="s">
        <v>58</v>
      </c>
      <c r="D1029" s="80">
        <v>5535.0051000000003</v>
      </c>
    </row>
    <row r="1030" spans="1:4" x14ac:dyDescent="0.25">
      <c r="A1030" s="78" t="s">
        <v>17386</v>
      </c>
      <c r="B1030" s="79" t="s">
        <v>17387</v>
      </c>
      <c r="C1030" s="78" t="s">
        <v>58</v>
      </c>
      <c r="D1030" s="80">
        <v>6116.2636000000002</v>
      </c>
    </row>
    <row r="1031" spans="1:4" x14ac:dyDescent="0.25">
      <c r="A1031" s="78" t="s">
        <v>17388</v>
      </c>
      <c r="B1031" s="79" t="s">
        <v>17389</v>
      </c>
      <c r="C1031" s="78" t="s">
        <v>58</v>
      </c>
      <c r="D1031" s="80">
        <v>6594.6234000000004</v>
      </c>
    </row>
    <row r="1032" spans="1:4" x14ac:dyDescent="0.25">
      <c r="A1032" s="78" t="s">
        <v>17390</v>
      </c>
      <c r="B1032" s="79" t="s">
        <v>17391</v>
      </c>
      <c r="C1032" s="78" t="s">
        <v>58</v>
      </c>
      <c r="D1032" s="80">
        <v>7175.2226000000001</v>
      </c>
    </row>
    <row r="1033" spans="1:4" x14ac:dyDescent="0.25">
      <c r="A1033" s="78" t="s">
        <v>17392</v>
      </c>
      <c r="B1033" s="79" t="s">
        <v>17393</v>
      </c>
      <c r="C1033" s="78" t="s">
        <v>58</v>
      </c>
      <c r="D1033" s="80">
        <v>7687.2646000000004</v>
      </c>
    </row>
    <row r="1034" spans="1:4" x14ac:dyDescent="0.25">
      <c r="A1034" s="78" t="s">
        <v>17394</v>
      </c>
      <c r="B1034" s="79" t="s">
        <v>17395</v>
      </c>
      <c r="C1034" s="78" t="s">
        <v>58</v>
      </c>
      <c r="D1034" s="80">
        <v>8302.7255999999998</v>
      </c>
    </row>
    <row r="1035" spans="1:4" x14ac:dyDescent="0.25">
      <c r="A1035" s="78" t="s">
        <v>17396</v>
      </c>
      <c r="B1035" s="79" t="s">
        <v>17397</v>
      </c>
      <c r="C1035" s="78" t="s">
        <v>58</v>
      </c>
      <c r="D1035" s="80">
        <v>10074.701999999999</v>
      </c>
    </row>
    <row r="1036" spans="1:4" x14ac:dyDescent="0.25">
      <c r="A1036" s="78" t="s">
        <v>17398</v>
      </c>
      <c r="B1036" s="79" t="s">
        <v>17399</v>
      </c>
      <c r="C1036" s="78" t="s">
        <v>58</v>
      </c>
      <c r="D1036" s="80">
        <v>1297.1302000000001</v>
      </c>
    </row>
    <row r="1037" spans="1:4" x14ac:dyDescent="0.25">
      <c r="A1037" s="78" t="s">
        <v>17400</v>
      </c>
      <c r="B1037" s="79" t="s">
        <v>17401</v>
      </c>
      <c r="C1037" s="78" t="s">
        <v>58</v>
      </c>
      <c r="D1037" s="80">
        <v>1499.8046999999999</v>
      </c>
    </row>
    <row r="1038" spans="1:4" x14ac:dyDescent="0.25">
      <c r="A1038" s="78" t="s">
        <v>17402</v>
      </c>
      <c r="B1038" s="79" t="s">
        <v>17403</v>
      </c>
      <c r="C1038" s="78" t="s">
        <v>58</v>
      </c>
      <c r="D1038" s="80">
        <v>1702.4824000000001</v>
      </c>
    </row>
    <row r="1039" spans="1:4" x14ac:dyDescent="0.25">
      <c r="A1039" s="78" t="s">
        <v>17404</v>
      </c>
      <c r="B1039" s="79" t="s">
        <v>17405</v>
      </c>
      <c r="C1039" s="78" t="s">
        <v>58</v>
      </c>
      <c r="D1039" s="80">
        <v>1864.6180999999999</v>
      </c>
    </row>
    <row r="1040" spans="1:4" x14ac:dyDescent="0.25">
      <c r="A1040" s="78" t="s">
        <v>17406</v>
      </c>
      <c r="B1040" s="79" t="s">
        <v>17407</v>
      </c>
      <c r="C1040" s="78" t="s">
        <v>58</v>
      </c>
      <c r="D1040" s="80">
        <v>2067.3051</v>
      </c>
    </row>
    <row r="1041" spans="1:4" x14ac:dyDescent="0.25">
      <c r="A1041" s="78" t="s">
        <v>17408</v>
      </c>
      <c r="B1041" s="79" t="s">
        <v>17409</v>
      </c>
      <c r="C1041" s="78" t="s">
        <v>58</v>
      </c>
      <c r="D1041" s="80">
        <v>2351.0686000000001</v>
      </c>
    </row>
    <row r="1042" spans="1:4" x14ac:dyDescent="0.25">
      <c r="A1042" s="78" t="s">
        <v>17410</v>
      </c>
      <c r="B1042" s="79" t="s">
        <v>17411</v>
      </c>
      <c r="C1042" s="78" t="s">
        <v>58</v>
      </c>
      <c r="D1042" s="80">
        <v>2513.2073999999998</v>
      </c>
    </row>
    <row r="1043" spans="1:4" x14ac:dyDescent="0.25">
      <c r="A1043" s="78" t="s">
        <v>17412</v>
      </c>
      <c r="B1043" s="79" t="s">
        <v>17413</v>
      </c>
      <c r="C1043" s="78" t="s">
        <v>58</v>
      </c>
      <c r="D1043" s="80">
        <v>2715.8798000000002</v>
      </c>
    </row>
    <row r="1044" spans="1:4" x14ac:dyDescent="0.25">
      <c r="A1044" s="78" t="s">
        <v>17414</v>
      </c>
      <c r="B1044" s="79" t="s">
        <v>17415</v>
      </c>
      <c r="C1044" s="78" t="s">
        <v>58</v>
      </c>
      <c r="D1044" s="80">
        <v>2878.0263</v>
      </c>
    </row>
    <row r="1045" spans="1:4" x14ac:dyDescent="0.25">
      <c r="A1045" s="78" t="s">
        <v>17416</v>
      </c>
      <c r="B1045" s="79" t="s">
        <v>17417</v>
      </c>
      <c r="C1045" s="78" t="s">
        <v>58</v>
      </c>
      <c r="D1045" s="80">
        <v>3080.6831000000002</v>
      </c>
    </row>
    <row r="1046" spans="1:4" x14ac:dyDescent="0.25">
      <c r="A1046" s="78" t="s">
        <v>17418</v>
      </c>
      <c r="B1046" s="79" t="s">
        <v>17419</v>
      </c>
      <c r="C1046" s="78" t="s">
        <v>58</v>
      </c>
      <c r="D1046" s="80">
        <v>3283.3813</v>
      </c>
    </row>
    <row r="1047" spans="1:4" x14ac:dyDescent="0.25">
      <c r="A1047" s="78" t="s">
        <v>17420</v>
      </c>
      <c r="B1047" s="79" t="s">
        <v>17421</v>
      </c>
      <c r="C1047" s="78" t="s">
        <v>58</v>
      </c>
      <c r="D1047" s="80">
        <v>3445.5133000000001</v>
      </c>
    </row>
    <row r="1048" spans="1:4" x14ac:dyDescent="0.25">
      <c r="A1048" s="78" t="s">
        <v>17422</v>
      </c>
      <c r="B1048" s="79" t="s">
        <v>17423</v>
      </c>
      <c r="C1048" s="78" t="s">
        <v>58</v>
      </c>
      <c r="D1048" s="80">
        <v>3648.1637999999998</v>
      </c>
    </row>
    <row r="1049" spans="1:4" x14ac:dyDescent="0.25">
      <c r="A1049" s="78" t="s">
        <v>17424</v>
      </c>
      <c r="B1049" s="79" t="s">
        <v>17425</v>
      </c>
      <c r="C1049" s="78" t="s">
        <v>58</v>
      </c>
      <c r="D1049" s="80">
        <v>4257.5231000000003</v>
      </c>
    </row>
    <row r="1050" spans="1:4" x14ac:dyDescent="0.25">
      <c r="A1050" s="78" t="s">
        <v>17426</v>
      </c>
      <c r="B1050" s="79" t="s">
        <v>17427</v>
      </c>
      <c r="C1050" s="78" t="s">
        <v>58</v>
      </c>
      <c r="D1050" s="80">
        <v>4487.6821</v>
      </c>
    </row>
    <row r="1051" spans="1:4" x14ac:dyDescent="0.25">
      <c r="A1051" s="78" t="s">
        <v>17428</v>
      </c>
      <c r="B1051" s="79" t="s">
        <v>17429</v>
      </c>
      <c r="C1051" s="78" t="s">
        <v>58</v>
      </c>
      <c r="D1051" s="80">
        <v>4794.4575999999997</v>
      </c>
    </row>
    <row r="1052" spans="1:4" x14ac:dyDescent="0.25">
      <c r="A1052" s="78" t="s">
        <v>17430</v>
      </c>
      <c r="B1052" s="79" t="s">
        <v>17431</v>
      </c>
      <c r="C1052" s="78" t="s">
        <v>58</v>
      </c>
      <c r="D1052" s="80">
        <v>4909.6017000000002</v>
      </c>
    </row>
    <row r="1053" spans="1:4" x14ac:dyDescent="0.25">
      <c r="A1053" s="78" t="s">
        <v>17432</v>
      </c>
      <c r="B1053" s="79" t="s">
        <v>17433</v>
      </c>
      <c r="C1053" s="78" t="s">
        <v>58</v>
      </c>
      <c r="D1053" s="80">
        <v>5101.3486000000003</v>
      </c>
    </row>
    <row r="1054" spans="1:4" x14ac:dyDescent="0.25">
      <c r="A1054" s="78" t="s">
        <v>17434</v>
      </c>
      <c r="B1054" s="79" t="s">
        <v>17435</v>
      </c>
      <c r="C1054" s="78" t="s">
        <v>58</v>
      </c>
      <c r="D1054" s="80">
        <v>6762.5568999999996</v>
      </c>
    </row>
    <row r="1055" spans="1:4" x14ac:dyDescent="0.25">
      <c r="A1055" s="78" t="s">
        <v>17436</v>
      </c>
      <c r="B1055" s="79" t="s">
        <v>17437</v>
      </c>
      <c r="C1055" s="78" t="s">
        <v>58</v>
      </c>
      <c r="D1055" s="80">
        <v>8596.2895000000008</v>
      </c>
    </row>
    <row r="1056" spans="1:4" x14ac:dyDescent="0.25">
      <c r="A1056" s="78" t="s">
        <v>17438</v>
      </c>
      <c r="B1056" s="79" t="s">
        <v>17439</v>
      </c>
      <c r="C1056" s="78" t="s">
        <v>58</v>
      </c>
      <c r="D1056" s="80">
        <v>9085.0853000000006</v>
      </c>
    </row>
    <row r="1057" spans="1:4" x14ac:dyDescent="0.25">
      <c r="A1057" s="78" t="s">
        <v>17440</v>
      </c>
      <c r="B1057" s="79" t="s">
        <v>17441</v>
      </c>
      <c r="C1057" s="78" t="s">
        <v>58</v>
      </c>
      <c r="D1057" s="80">
        <v>9260.2081999999991</v>
      </c>
    </row>
    <row r="1058" spans="1:4" x14ac:dyDescent="0.25">
      <c r="A1058" s="78" t="s">
        <v>17442</v>
      </c>
      <c r="B1058" s="79" t="s">
        <v>17443</v>
      </c>
      <c r="C1058" s="78" t="s">
        <v>58</v>
      </c>
      <c r="D1058" s="80">
        <v>9714.5418000000009</v>
      </c>
    </row>
    <row r="1059" spans="1:4" x14ac:dyDescent="0.25">
      <c r="A1059" s="78" t="s">
        <v>17444</v>
      </c>
      <c r="B1059" s="79" t="s">
        <v>17445</v>
      </c>
      <c r="C1059" s="78" t="s">
        <v>58</v>
      </c>
      <c r="D1059" s="80">
        <v>6438.8941999999997</v>
      </c>
    </row>
    <row r="1060" spans="1:4" x14ac:dyDescent="0.25">
      <c r="A1060" s="78" t="s">
        <v>17446</v>
      </c>
      <c r="B1060" s="79" t="s">
        <v>17447</v>
      </c>
      <c r="C1060" s="78" t="s">
        <v>58</v>
      </c>
      <c r="D1060" s="80">
        <v>7785.6349</v>
      </c>
    </row>
    <row r="1061" spans="1:4" x14ac:dyDescent="0.25">
      <c r="A1061" s="78" t="s">
        <v>17448</v>
      </c>
      <c r="B1061" s="79" t="s">
        <v>17449</v>
      </c>
      <c r="C1061" s="78" t="s">
        <v>58</v>
      </c>
      <c r="D1061" s="80">
        <v>8038.2520999999997</v>
      </c>
    </row>
    <row r="1062" spans="1:4" x14ac:dyDescent="0.25">
      <c r="A1062" s="78" t="s">
        <v>17450</v>
      </c>
      <c r="B1062" s="79" t="s">
        <v>17451</v>
      </c>
      <c r="C1062" s="78" t="s">
        <v>58</v>
      </c>
      <c r="D1062" s="80">
        <v>9132.4048999999995</v>
      </c>
    </row>
    <row r="1063" spans="1:4" x14ac:dyDescent="0.25">
      <c r="A1063" s="78" t="s">
        <v>17452</v>
      </c>
      <c r="B1063" s="79" t="s">
        <v>17453</v>
      </c>
      <c r="C1063" s="78" t="s">
        <v>58</v>
      </c>
      <c r="D1063" s="80">
        <v>9637.4838999999993</v>
      </c>
    </row>
    <row r="1064" spans="1:4" x14ac:dyDescent="0.25">
      <c r="A1064" s="78" t="s">
        <v>17454</v>
      </c>
      <c r="B1064" s="79" t="s">
        <v>17455</v>
      </c>
      <c r="C1064" s="78" t="s">
        <v>58</v>
      </c>
      <c r="D1064" s="80">
        <v>11279.070599999999</v>
      </c>
    </row>
    <row r="1065" spans="1:4" x14ac:dyDescent="0.25">
      <c r="A1065" s="78" t="s">
        <v>17456</v>
      </c>
      <c r="B1065" s="79" t="s">
        <v>17457</v>
      </c>
      <c r="C1065" s="78" t="s">
        <v>58</v>
      </c>
      <c r="D1065" s="80">
        <v>12877.7984</v>
      </c>
    </row>
    <row r="1066" spans="1:4" x14ac:dyDescent="0.25">
      <c r="A1066" s="78" t="s">
        <v>17458</v>
      </c>
      <c r="B1066" s="79" t="s">
        <v>17459</v>
      </c>
      <c r="C1066" s="78" t="s">
        <v>58</v>
      </c>
      <c r="D1066" s="80">
        <v>13677.74</v>
      </c>
    </row>
    <row r="1067" spans="1:4" x14ac:dyDescent="0.25">
      <c r="A1067" s="78" t="s">
        <v>17460</v>
      </c>
      <c r="B1067" s="79" t="s">
        <v>17461</v>
      </c>
      <c r="C1067" s="78" t="s">
        <v>58</v>
      </c>
      <c r="D1067" s="80">
        <v>14477.7181</v>
      </c>
    </row>
    <row r="1068" spans="1:4" x14ac:dyDescent="0.25">
      <c r="A1068" s="78" t="s">
        <v>17462</v>
      </c>
      <c r="B1068" s="79" t="s">
        <v>17463</v>
      </c>
      <c r="C1068" s="78" t="s">
        <v>58</v>
      </c>
      <c r="D1068" s="80">
        <v>15530.090899999999</v>
      </c>
    </row>
    <row r="1069" spans="1:4" x14ac:dyDescent="0.25">
      <c r="A1069" s="78" t="s">
        <v>17464</v>
      </c>
      <c r="B1069" s="79" t="s">
        <v>17465</v>
      </c>
      <c r="C1069" s="78" t="s">
        <v>58</v>
      </c>
      <c r="D1069" s="80">
        <v>16077.078</v>
      </c>
    </row>
    <row r="1070" spans="1:4" x14ac:dyDescent="0.25">
      <c r="A1070" s="78" t="s">
        <v>17466</v>
      </c>
      <c r="B1070" s="79" t="s">
        <v>17467</v>
      </c>
      <c r="C1070" s="78" t="s">
        <v>58</v>
      </c>
      <c r="D1070" s="80">
        <v>17718.690299999998</v>
      </c>
    </row>
    <row r="1071" spans="1:4" x14ac:dyDescent="0.25">
      <c r="A1071" s="78" t="s">
        <v>17468</v>
      </c>
      <c r="B1071" s="79" t="s">
        <v>17469</v>
      </c>
      <c r="C1071" s="78" t="s">
        <v>58</v>
      </c>
      <c r="D1071" s="80">
        <v>19316.692599999998</v>
      </c>
    </row>
    <row r="1072" spans="1:4" x14ac:dyDescent="0.25">
      <c r="A1072" s="78" t="s">
        <v>17470</v>
      </c>
      <c r="B1072" s="79" t="s">
        <v>17471</v>
      </c>
      <c r="C1072" s="78" t="s">
        <v>58</v>
      </c>
      <c r="D1072" s="80">
        <v>21932.882099999999</v>
      </c>
    </row>
    <row r="1073" spans="1:4" x14ac:dyDescent="0.25">
      <c r="A1073" s="78" t="s">
        <v>17472</v>
      </c>
      <c r="B1073" s="79" t="s">
        <v>17473</v>
      </c>
      <c r="C1073" s="78" t="s">
        <v>58</v>
      </c>
      <c r="D1073" s="80">
        <v>22552.150699999998</v>
      </c>
    </row>
    <row r="1074" spans="1:4" x14ac:dyDescent="0.25">
      <c r="A1074" s="78" t="s">
        <v>17474</v>
      </c>
      <c r="B1074" s="79" t="s">
        <v>17475</v>
      </c>
      <c r="C1074" s="78" t="s">
        <v>58</v>
      </c>
      <c r="D1074" s="80">
        <v>28271.4908</v>
      </c>
    </row>
    <row r="1075" spans="1:4" x14ac:dyDescent="0.25">
      <c r="A1075" s="78" t="s">
        <v>17476</v>
      </c>
      <c r="B1075" s="79" t="s">
        <v>17477</v>
      </c>
      <c r="C1075" s="78" t="s">
        <v>58</v>
      </c>
      <c r="D1075" s="80">
        <v>30294.216400000001</v>
      </c>
    </row>
    <row r="1076" spans="1:4" x14ac:dyDescent="0.25">
      <c r="A1076" s="78" t="s">
        <v>17478</v>
      </c>
      <c r="B1076" s="79" t="s">
        <v>17479</v>
      </c>
      <c r="C1076" s="78" t="s">
        <v>58</v>
      </c>
      <c r="D1076" s="80">
        <v>37420.944300000003</v>
      </c>
    </row>
    <row r="1077" spans="1:4" x14ac:dyDescent="0.25">
      <c r="A1077" s="78" t="s">
        <v>17480</v>
      </c>
      <c r="B1077" s="79" t="s">
        <v>17481</v>
      </c>
      <c r="C1077" s="78" t="s">
        <v>58</v>
      </c>
      <c r="D1077" s="80">
        <v>44464.815499999997</v>
      </c>
    </row>
    <row r="1078" spans="1:4" x14ac:dyDescent="0.25">
      <c r="A1078" s="78" t="s">
        <v>17482</v>
      </c>
      <c r="B1078" s="79" t="s">
        <v>17483</v>
      </c>
      <c r="C1078" s="78" t="s">
        <v>58</v>
      </c>
      <c r="D1078" s="80">
        <v>47244.000999999997</v>
      </c>
    </row>
    <row r="1079" spans="1:4" x14ac:dyDescent="0.25">
      <c r="A1079" s="78" t="s">
        <v>17484</v>
      </c>
      <c r="B1079" s="79" t="s">
        <v>17485</v>
      </c>
      <c r="C1079" s="78" t="s">
        <v>58</v>
      </c>
      <c r="D1079" s="80">
        <v>49674.311900000001</v>
      </c>
    </row>
    <row r="1080" spans="1:4" x14ac:dyDescent="0.25">
      <c r="A1080" s="78" t="s">
        <v>17486</v>
      </c>
      <c r="B1080" s="79" t="s">
        <v>17487</v>
      </c>
      <c r="C1080" s="78" t="s">
        <v>16021</v>
      </c>
      <c r="D1080" s="80">
        <v>0.79169999999999996</v>
      </c>
    </row>
    <row r="1081" spans="1:4" x14ac:dyDescent="0.25">
      <c r="A1081" s="78" t="s">
        <v>17488</v>
      </c>
      <c r="B1081" s="79" t="s">
        <v>17489</v>
      </c>
      <c r="C1081" s="78" t="s">
        <v>58</v>
      </c>
      <c r="D1081" s="80">
        <v>63.58</v>
      </c>
    </row>
    <row r="1082" spans="1:4" x14ac:dyDescent="0.25">
      <c r="A1082" s="78" t="s">
        <v>17490</v>
      </c>
      <c r="B1082" s="79" t="s">
        <v>17491</v>
      </c>
      <c r="C1082" s="78" t="s">
        <v>58</v>
      </c>
      <c r="D1082" s="80">
        <v>26.66</v>
      </c>
    </row>
    <row r="1083" spans="1:4" x14ac:dyDescent="0.25">
      <c r="A1083" s="78" t="s">
        <v>17492</v>
      </c>
      <c r="B1083" s="79" t="s">
        <v>17493</v>
      </c>
      <c r="C1083" s="78" t="s">
        <v>58</v>
      </c>
      <c r="D1083" s="80">
        <v>38.54</v>
      </c>
    </row>
    <row r="1084" spans="1:4" x14ac:dyDescent="0.25">
      <c r="A1084" s="78" t="s">
        <v>17494</v>
      </c>
      <c r="B1084" s="79" t="s">
        <v>17495</v>
      </c>
      <c r="C1084" s="78" t="s">
        <v>58</v>
      </c>
      <c r="D1084" s="80">
        <v>47.98</v>
      </c>
    </row>
    <row r="1085" spans="1:4" x14ac:dyDescent="0.25">
      <c r="A1085" s="78" t="s">
        <v>17496</v>
      </c>
      <c r="B1085" s="79" t="s">
        <v>17497</v>
      </c>
      <c r="C1085" s="78" t="s">
        <v>58</v>
      </c>
      <c r="D1085" s="80">
        <v>88.88</v>
      </c>
    </row>
    <row r="1086" spans="1:4" x14ac:dyDescent="0.25">
      <c r="A1086" s="78" t="s">
        <v>17498</v>
      </c>
      <c r="B1086" s="79" t="s">
        <v>17499</v>
      </c>
      <c r="C1086" s="78" t="s">
        <v>58</v>
      </c>
      <c r="D1086" s="80">
        <v>103.17</v>
      </c>
    </row>
    <row r="1087" spans="1:4" x14ac:dyDescent="0.25">
      <c r="A1087" s="78" t="s">
        <v>17500</v>
      </c>
      <c r="B1087" s="79" t="s">
        <v>17501</v>
      </c>
      <c r="C1087" s="78" t="s">
        <v>15348</v>
      </c>
      <c r="D1087" s="80">
        <v>150.94999999999999</v>
      </c>
    </row>
    <row r="1088" spans="1:4" x14ac:dyDescent="0.25">
      <c r="A1088" s="78" t="s">
        <v>17502</v>
      </c>
      <c r="B1088" s="79" t="s">
        <v>17503</v>
      </c>
      <c r="C1088" s="78" t="s">
        <v>19</v>
      </c>
      <c r="D1088" s="80" t="s">
        <v>15483</v>
      </c>
    </row>
    <row r="1089" spans="1:4" x14ac:dyDescent="0.25">
      <c r="A1089" s="78" t="s">
        <v>17504</v>
      </c>
      <c r="B1089" s="79" t="s">
        <v>17505</v>
      </c>
      <c r="C1089" s="78" t="s">
        <v>19</v>
      </c>
      <c r="D1089" s="80" t="s">
        <v>15483</v>
      </c>
    </row>
    <row r="1090" spans="1:4" x14ac:dyDescent="0.25">
      <c r="A1090" s="78" t="s">
        <v>17506</v>
      </c>
      <c r="B1090" s="79" t="s">
        <v>17507</v>
      </c>
      <c r="C1090" s="78" t="s">
        <v>19</v>
      </c>
      <c r="D1090" s="80" t="s">
        <v>15483</v>
      </c>
    </row>
    <row r="1091" spans="1:4" x14ac:dyDescent="0.25">
      <c r="A1091" s="78" t="s">
        <v>17508</v>
      </c>
      <c r="B1091" s="79" t="s">
        <v>17509</v>
      </c>
      <c r="C1091" s="78" t="s">
        <v>15348</v>
      </c>
      <c r="D1091" s="80">
        <v>7087.9096</v>
      </c>
    </row>
    <row r="1092" spans="1:4" x14ac:dyDescent="0.25">
      <c r="A1092" s="78" t="s">
        <v>17510</v>
      </c>
      <c r="B1092" s="79" t="s">
        <v>17511</v>
      </c>
      <c r="C1092" s="78" t="s">
        <v>15348</v>
      </c>
      <c r="D1092" s="80">
        <v>14638.5699</v>
      </c>
    </row>
    <row r="1093" spans="1:4" x14ac:dyDescent="0.25">
      <c r="A1093" s="78" t="s">
        <v>17512</v>
      </c>
      <c r="B1093" s="79" t="s">
        <v>17513</v>
      </c>
      <c r="C1093" s="78" t="s">
        <v>15348</v>
      </c>
      <c r="D1093" s="80">
        <v>11194.528200000001</v>
      </c>
    </row>
    <row r="1094" spans="1:4" x14ac:dyDescent="0.25">
      <c r="A1094" s="78" t="s">
        <v>17514</v>
      </c>
      <c r="B1094" s="79" t="s">
        <v>17515</v>
      </c>
      <c r="C1094" s="78" t="s">
        <v>15348</v>
      </c>
      <c r="D1094" s="80">
        <v>13017.8567</v>
      </c>
    </row>
    <row r="1095" spans="1:4" x14ac:dyDescent="0.25">
      <c r="A1095" s="78" t="s">
        <v>17516</v>
      </c>
      <c r="B1095" s="79" t="s">
        <v>17517</v>
      </c>
      <c r="C1095" s="78" t="s">
        <v>15348</v>
      </c>
      <c r="D1095" s="80">
        <v>15805.253699999999</v>
      </c>
    </row>
    <row r="1096" spans="1:4" x14ac:dyDescent="0.25">
      <c r="A1096" s="78" t="s">
        <v>17518</v>
      </c>
      <c r="B1096" s="79" t="s">
        <v>17519</v>
      </c>
      <c r="C1096" s="78" t="s">
        <v>15348</v>
      </c>
      <c r="D1096" s="80">
        <v>18649.349699999999</v>
      </c>
    </row>
    <row r="1097" spans="1:4" x14ac:dyDescent="0.25">
      <c r="A1097" s="78" t="s">
        <v>17520</v>
      </c>
      <c r="B1097" s="79" t="s">
        <v>17521</v>
      </c>
      <c r="C1097" s="78" t="s">
        <v>15348</v>
      </c>
      <c r="D1097" s="80">
        <v>21891.0952</v>
      </c>
    </row>
    <row r="1098" spans="1:4" x14ac:dyDescent="0.25">
      <c r="A1098" s="78" t="s">
        <v>17522</v>
      </c>
      <c r="B1098" s="79" t="s">
        <v>17523</v>
      </c>
      <c r="C1098" s="78" t="s">
        <v>15348</v>
      </c>
      <c r="D1098" s="80">
        <v>29512.1702</v>
      </c>
    </row>
    <row r="1099" spans="1:4" x14ac:dyDescent="0.25">
      <c r="A1099" s="78" t="s">
        <v>17524</v>
      </c>
      <c r="B1099" s="79" t="s">
        <v>17525</v>
      </c>
      <c r="C1099" s="78" t="s">
        <v>15348</v>
      </c>
      <c r="D1099" s="80">
        <v>10671.4632</v>
      </c>
    </row>
    <row r="1100" spans="1:4" x14ac:dyDescent="0.25">
      <c r="A1100" s="78" t="s">
        <v>17526</v>
      </c>
      <c r="B1100" s="79" t="s">
        <v>17527</v>
      </c>
      <c r="C1100" s="78" t="s">
        <v>15348</v>
      </c>
      <c r="D1100" s="80">
        <v>17890.75</v>
      </c>
    </row>
    <row r="1101" spans="1:4" x14ac:dyDescent="0.25">
      <c r="A1101" s="78" t="s">
        <v>17528</v>
      </c>
      <c r="B1101" s="79" t="s">
        <v>17529</v>
      </c>
      <c r="C1101" s="78" t="s">
        <v>15348</v>
      </c>
      <c r="D1101" s="80">
        <v>21267.9941</v>
      </c>
    </row>
    <row r="1102" spans="1:4" x14ac:dyDescent="0.25">
      <c r="A1102" s="78" t="s">
        <v>17530</v>
      </c>
      <c r="B1102" s="79" t="s">
        <v>17531</v>
      </c>
      <c r="C1102" s="78" t="s">
        <v>15348</v>
      </c>
      <c r="D1102" s="80">
        <v>24356.696499999998</v>
      </c>
    </row>
    <row r="1103" spans="1:4" x14ac:dyDescent="0.25">
      <c r="A1103" s="78" t="s">
        <v>17532</v>
      </c>
      <c r="B1103" s="79" t="s">
        <v>17533</v>
      </c>
      <c r="C1103" s="78" t="s">
        <v>15348</v>
      </c>
      <c r="D1103" s="80">
        <v>28268.7176</v>
      </c>
    </row>
    <row r="1104" spans="1:4" x14ac:dyDescent="0.25">
      <c r="A1104" s="78" t="s">
        <v>17534</v>
      </c>
      <c r="B1104" s="79" t="s">
        <v>17535</v>
      </c>
      <c r="C1104" s="78" t="s">
        <v>15348</v>
      </c>
      <c r="D1104" s="80">
        <v>31634.818200000002</v>
      </c>
    </row>
    <row r="1105" spans="1:4" x14ac:dyDescent="0.25">
      <c r="A1105" s="78" t="s">
        <v>17536</v>
      </c>
      <c r="B1105" s="79" t="s">
        <v>17537</v>
      </c>
      <c r="C1105" s="78" t="s">
        <v>15348</v>
      </c>
      <c r="D1105" s="80">
        <v>31763.142500000002</v>
      </c>
    </row>
    <row r="1106" spans="1:4" x14ac:dyDescent="0.25">
      <c r="A1106" s="78" t="s">
        <v>17538</v>
      </c>
      <c r="B1106" s="79" t="s">
        <v>17539</v>
      </c>
      <c r="C1106" s="78" t="s">
        <v>15348</v>
      </c>
      <c r="D1106" s="80">
        <v>35504.116099999999</v>
      </c>
    </row>
    <row r="1107" spans="1:4" x14ac:dyDescent="0.25">
      <c r="A1107" s="78" t="s">
        <v>17540</v>
      </c>
      <c r="B1107" s="79" t="s">
        <v>17541</v>
      </c>
      <c r="C1107" s="78" t="s">
        <v>15348</v>
      </c>
      <c r="D1107" s="80">
        <v>37554.743900000001</v>
      </c>
    </row>
    <row r="1108" spans="1:4" x14ac:dyDescent="0.25">
      <c r="A1108" s="78" t="s">
        <v>17542</v>
      </c>
      <c r="B1108" s="79" t="s">
        <v>17543</v>
      </c>
      <c r="C1108" s="78" t="s">
        <v>15348</v>
      </c>
      <c r="D1108" s="80">
        <v>42321.951399999998</v>
      </c>
    </row>
    <row r="1109" spans="1:4" x14ac:dyDescent="0.25">
      <c r="A1109" s="78" t="s">
        <v>17544</v>
      </c>
      <c r="B1109" s="79" t="s">
        <v>17545</v>
      </c>
      <c r="C1109" s="78" t="s">
        <v>15348</v>
      </c>
      <c r="D1109" s="80">
        <v>45720.968500000003</v>
      </c>
    </row>
    <row r="1110" spans="1:4" x14ac:dyDescent="0.25">
      <c r="A1110" s="78" t="s">
        <v>17546</v>
      </c>
      <c r="B1110" s="79" t="s">
        <v>17547</v>
      </c>
      <c r="C1110" s="78" t="s">
        <v>15348</v>
      </c>
      <c r="D1110" s="80">
        <v>54277.2523</v>
      </c>
    </row>
    <row r="1111" spans="1:4" x14ac:dyDescent="0.25">
      <c r="A1111" s="78" t="s">
        <v>17548</v>
      </c>
      <c r="B1111" s="79" t="s">
        <v>17549</v>
      </c>
      <c r="C1111" s="78" t="s">
        <v>15348</v>
      </c>
      <c r="D1111" s="80">
        <v>54291.504099999998</v>
      </c>
    </row>
    <row r="1112" spans="1:4" x14ac:dyDescent="0.25">
      <c r="A1112" s="78" t="s">
        <v>17550</v>
      </c>
      <c r="B1112" s="79" t="s">
        <v>17551</v>
      </c>
      <c r="C1112" s="78" t="s">
        <v>15348</v>
      </c>
      <c r="D1112" s="80">
        <v>56608.1731</v>
      </c>
    </row>
    <row r="1113" spans="1:4" x14ac:dyDescent="0.25">
      <c r="A1113" s="78" t="s">
        <v>17552</v>
      </c>
      <c r="B1113" s="79" t="s">
        <v>17553</v>
      </c>
      <c r="C1113" s="78" t="s">
        <v>15348</v>
      </c>
      <c r="D1113" s="80">
        <v>522.30229999999995</v>
      </c>
    </row>
    <row r="1114" spans="1:4" x14ac:dyDescent="0.25">
      <c r="A1114" s="78" t="s">
        <v>17554</v>
      </c>
      <c r="B1114" s="79" t="s">
        <v>17555</v>
      </c>
      <c r="C1114" s="78" t="s">
        <v>15348</v>
      </c>
      <c r="D1114" s="80">
        <v>80.951599999999999</v>
      </c>
    </row>
    <row r="1115" spans="1:4" x14ac:dyDescent="0.25">
      <c r="A1115" s="78" t="s">
        <v>17556</v>
      </c>
      <c r="B1115" s="79" t="s">
        <v>17557</v>
      </c>
      <c r="C1115" s="78" t="s">
        <v>15348</v>
      </c>
      <c r="D1115" s="80">
        <v>101.2346</v>
      </c>
    </row>
    <row r="1116" spans="1:4" x14ac:dyDescent="0.25">
      <c r="A1116" s="78" t="s">
        <v>17558</v>
      </c>
      <c r="B1116" s="79" t="s">
        <v>17559</v>
      </c>
      <c r="C1116" s="78" t="s">
        <v>15348</v>
      </c>
      <c r="D1116" s="80">
        <v>101.0167</v>
      </c>
    </row>
    <row r="1117" spans="1:4" x14ac:dyDescent="0.25">
      <c r="A1117" s="78" t="s">
        <v>17560</v>
      </c>
      <c r="B1117" s="79" t="s">
        <v>17561</v>
      </c>
      <c r="C1117" s="78" t="s">
        <v>15348</v>
      </c>
      <c r="D1117" s="80">
        <v>147.01920000000001</v>
      </c>
    </row>
    <row r="1118" spans="1:4" x14ac:dyDescent="0.25">
      <c r="A1118" s="78" t="s">
        <v>17562</v>
      </c>
      <c r="B1118" s="79" t="s">
        <v>17563</v>
      </c>
      <c r="C1118" s="78" t="s">
        <v>15348</v>
      </c>
      <c r="D1118" s="80">
        <v>133.24189999999999</v>
      </c>
    </row>
    <row r="1119" spans="1:4" x14ac:dyDescent="0.25">
      <c r="A1119" s="78" t="s">
        <v>17564</v>
      </c>
      <c r="B1119" s="79" t="s">
        <v>17565</v>
      </c>
      <c r="C1119" s="78" t="s">
        <v>15348</v>
      </c>
      <c r="D1119" s="80">
        <v>161.65690000000001</v>
      </c>
    </row>
    <row r="1120" spans="1:4" x14ac:dyDescent="0.25">
      <c r="A1120" s="78" t="s">
        <v>17566</v>
      </c>
      <c r="B1120" s="79" t="s">
        <v>17567</v>
      </c>
      <c r="C1120" s="78" t="s">
        <v>15348</v>
      </c>
      <c r="D1120" s="80">
        <v>74.172700000000006</v>
      </c>
    </row>
    <row r="1121" spans="1:4" x14ac:dyDescent="0.25">
      <c r="A1121" s="78" t="s">
        <v>17568</v>
      </c>
      <c r="B1121" s="79" t="s">
        <v>17569</v>
      </c>
      <c r="C1121" s="78" t="s">
        <v>15348</v>
      </c>
      <c r="D1121" s="80">
        <v>154.16749999999999</v>
      </c>
    </row>
    <row r="1122" spans="1:4" x14ac:dyDescent="0.25">
      <c r="A1122" s="78" t="s">
        <v>17570</v>
      </c>
      <c r="B1122" s="79" t="s">
        <v>17571</v>
      </c>
      <c r="C1122" s="78" t="s">
        <v>58</v>
      </c>
      <c r="D1122" s="80">
        <v>120.56189999999999</v>
      </c>
    </row>
    <row r="1123" spans="1:4" x14ac:dyDescent="0.25">
      <c r="A1123" s="78" t="s">
        <v>17572</v>
      </c>
      <c r="B1123" s="79" t="s">
        <v>17573</v>
      </c>
      <c r="C1123" s="78" t="s">
        <v>15348</v>
      </c>
      <c r="D1123" s="80">
        <v>298.21789999999999</v>
      </c>
    </row>
    <row r="1124" spans="1:4" x14ac:dyDescent="0.25">
      <c r="A1124" s="78" t="s">
        <v>17574</v>
      </c>
      <c r="B1124" s="79" t="s">
        <v>17575</v>
      </c>
      <c r="C1124" s="78" t="s">
        <v>58</v>
      </c>
      <c r="D1124" s="80">
        <v>113.7543</v>
      </c>
    </row>
    <row r="1125" spans="1:4" x14ac:dyDescent="0.25">
      <c r="A1125" s="78" t="s">
        <v>17576</v>
      </c>
      <c r="B1125" s="79" t="s">
        <v>17577</v>
      </c>
      <c r="C1125" s="78" t="s">
        <v>58</v>
      </c>
      <c r="D1125" s="80">
        <v>78.931399999999996</v>
      </c>
    </row>
    <row r="1126" spans="1:4" x14ac:dyDescent="0.25">
      <c r="A1126" s="78" t="s">
        <v>17578</v>
      </c>
      <c r="B1126" s="79" t="s">
        <v>17579</v>
      </c>
      <c r="C1126" s="78" t="s">
        <v>15348</v>
      </c>
      <c r="D1126" s="80">
        <v>58123.144899999999</v>
      </c>
    </row>
    <row r="1127" spans="1:4" x14ac:dyDescent="0.25">
      <c r="A1127" s="78" t="s">
        <v>17580</v>
      </c>
      <c r="B1127" s="79" t="s">
        <v>17581</v>
      </c>
      <c r="C1127" s="78" t="s">
        <v>15348</v>
      </c>
      <c r="D1127" s="80">
        <v>66885.834900000002</v>
      </c>
    </row>
    <row r="1128" spans="1:4" x14ac:dyDescent="0.25">
      <c r="A1128" s="78" t="s">
        <v>17582</v>
      </c>
      <c r="B1128" s="79" t="s">
        <v>17583</v>
      </c>
      <c r="C1128" s="78" t="s">
        <v>15348</v>
      </c>
      <c r="D1128" s="80">
        <v>70979.751699999993</v>
      </c>
    </row>
    <row r="1129" spans="1:4" x14ac:dyDescent="0.25">
      <c r="A1129" s="78" t="s">
        <v>17584</v>
      </c>
      <c r="B1129" s="79" t="s">
        <v>17585</v>
      </c>
      <c r="C1129" s="78" t="s">
        <v>15348</v>
      </c>
      <c r="D1129" s="80">
        <v>74548.609400000001</v>
      </c>
    </row>
    <row r="1130" spans="1:4" x14ac:dyDescent="0.25">
      <c r="A1130" s="78" t="s">
        <v>17586</v>
      </c>
      <c r="B1130" s="79" t="s">
        <v>17587</v>
      </c>
      <c r="C1130" s="78" t="s">
        <v>15348</v>
      </c>
      <c r="D1130" s="80">
        <v>36273.828300000001</v>
      </c>
    </row>
    <row r="1131" spans="1:4" x14ac:dyDescent="0.25">
      <c r="A1131" s="78" t="s">
        <v>17588</v>
      </c>
      <c r="B1131" s="79" t="s">
        <v>17589</v>
      </c>
      <c r="C1131" s="78" t="s">
        <v>15348</v>
      </c>
      <c r="D1131" s="80">
        <v>41020.870199999998</v>
      </c>
    </row>
    <row r="1132" spans="1:4" x14ac:dyDescent="0.25">
      <c r="A1132" s="78" t="s">
        <v>17590</v>
      </c>
      <c r="B1132" s="79" t="s">
        <v>17591</v>
      </c>
      <c r="C1132" s="78" t="s">
        <v>15348</v>
      </c>
      <c r="D1132" s="80">
        <v>43480.421699999999</v>
      </c>
    </row>
    <row r="1133" spans="1:4" x14ac:dyDescent="0.25">
      <c r="A1133" s="78" t="s">
        <v>17592</v>
      </c>
      <c r="B1133" s="79" t="s">
        <v>17593</v>
      </c>
      <c r="C1133" s="78" t="s">
        <v>15348</v>
      </c>
      <c r="D1133" s="80">
        <v>48655.687599999997</v>
      </c>
    </row>
    <row r="1134" spans="1:4" x14ac:dyDescent="0.25">
      <c r="A1134" s="78" t="s">
        <v>17594</v>
      </c>
      <c r="B1134" s="79" t="s">
        <v>17595</v>
      </c>
      <c r="C1134" s="78" t="s">
        <v>15348</v>
      </c>
      <c r="D1134" s="80">
        <v>52113.163999999997</v>
      </c>
    </row>
    <row r="1135" spans="1:4" x14ac:dyDescent="0.25">
      <c r="A1135" s="78" t="s">
        <v>17596</v>
      </c>
      <c r="B1135" s="79" t="s">
        <v>17597</v>
      </c>
      <c r="C1135" s="78" t="s">
        <v>15348</v>
      </c>
      <c r="D1135" s="80">
        <v>55975.706200000001</v>
      </c>
    </row>
    <row r="1136" spans="1:4" x14ac:dyDescent="0.25">
      <c r="A1136" s="78" t="s">
        <v>17598</v>
      </c>
      <c r="B1136" s="79" t="s">
        <v>17599</v>
      </c>
      <c r="C1136" s="78" t="s">
        <v>15348</v>
      </c>
      <c r="D1136" s="80">
        <v>60082.352800000001</v>
      </c>
    </row>
    <row r="1137" spans="1:4" x14ac:dyDescent="0.25">
      <c r="A1137" s="78" t="s">
        <v>17600</v>
      </c>
      <c r="B1137" s="79" t="s">
        <v>17601</v>
      </c>
      <c r="C1137" s="78" t="s">
        <v>15348</v>
      </c>
      <c r="D1137" s="80">
        <v>1.5621</v>
      </c>
    </row>
    <row r="1138" spans="1:4" x14ac:dyDescent="0.25">
      <c r="A1138" s="78" t="s">
        <v>17602</v>
      </c>
      <c r="B1138" s="79" t="s">
        <v>17603</v>
      </c>
      <c r="C1138" s="78" t="s">
        <v>15348</v>
      </c>
      <c r="D1138" s="80">
        <v>63838.208500000001</v>
      </c>
    </row>
    <row r="1139" spans="1:4" x14ac:dyDescent="0.25">
      <c r="A1139" s="78" t="s">
        <v>17604</v>
      </c>
      <c r="B1139" s="79" t="s">
        <v>17605</v>
      </c>
      <c r="C1139" s="78" t="s">
        <v>15348</v>
      </c>
      <c r="D1139" s="80">
        <v>68815.247399999993</v>
      </c>
    </row>
    <row r="1140" spans="1:4" x14ac:dyDescent="0.25">
      <c r="A1140" s="78" t="s">
        <v>17606</v>
      </c>
      <c r="B1140" s="79" t="s">
        <v>17607</v>
      </c>
      <c r="C1140" s="78" t="s">
        <v>58</v>
      </c>
      <c r="D1140" s="80">
        <v>1362.4857</v>
      </c>
    </row>
    <row r="1141" spans="1:4" x14ac:dyDescent="0.25">
      <c r="A1141" s="78" t="s">
        <v>17608</v>
      </c>
      <c r="B1141" s="79" t="s">
        <v>17609</v>
      </c>
      <c r="C1141" s="78" t="s">
        <v>58</v>
      </c>
      <c r="D1141" s="80">
        <v>1575.3706999999999</v>
      </c>
    </row>
    <row r="1142" spans="1:4" x14ac:dyDescent="0.25">
      <c r="A1142" s="78" t="s">
        <v>17610</v>
      </c>
      <c r="B1142" s="79" t="s">
        <v>17611</v>
      </c>
      <c r="C1142" s="78" t="s">
        <v>58</v>
      </c>
      <c r="D1142" s="80">
        <v>1788.269</v>
      </c>
    </row>
    <row r="1143" spans="1:4" x14ac:dyDescent="0.25">
      <c r="A1143" s="78" t="s">
        <v>17612</v>
      </c>
      <c r="B1143" s="79" t="s">
        <v>17613</v>
      </c>
      <c r="C1143" s="78" t="s">
        <v>58</v>
      </c>
      <c r="D1143" s="80">
        <v>1958.5790999999999</v>
      </c>
    </row>
    <row r="1144" spans="1:4" x14ac:dyDescent="0.25">
      <c r="A1144" s="78" t="s">
        <v>17614</v>
      </c>
      <c r="B1144" s="79" t="s">
        <v>17615</v>
      </c>
      <c r="C1144" s="78" t="s">
        <v>58</v>
      </c>
      <c r="D1144" s="80">
        <v>2171.4666000000002</v>
      </c>
    </row>
    <row r="1145" spans="1:4" x14ac:dyDescent="0.25">
      <c r="A1145" s="78" t="s">
        <v>17616</v>
      </c>
      <c r="B1145" s="79" t="s">
        <v>17617</v>
      </c>
      <c r="C1145" s="78" t="s">
        <v>58</v>
      </c>
      <c r="D1145" s="80">
        <v>2469.5228999999999</v>
      </c>
    </row>
    <row r="1146" spans="1:4" x14ac:dyDescent="0.25">
      <c r="A1146" s="78" t="s">
        <v>17618</v>
      </c>
      <c r="B1146" s="79" t="s">
        <v>17619</v>
      </c>
      <c r="C1146" s="78" t="s">
        <v>58</v>
      </c>
      <c r="D1146" s="80">
        <v>2639.8362000000002</v>
      </c>
    </row>
    <row r="1147" spans="1:4" x14ac:dyDescent="0.25">
      <c r="A1147" s="78" t="s">
        <v>17620</v>
      </c>
      <c r="B1147" s="79" t="s">
        <v>17621</v>
      </c>
      <c r="C1147" s="78" t="s">
        <v>58</v>
      </c>
      <c r="D1147" s="80">
        <v>2852.7190999999998</v>
      </c>
    </row>
    <row r="1148" spans="1:4" x14ac:dyDescent="0.25">
      <c r="A1148" s="78" t="s">
        <v>17622</v>
      </c>
      <c r="B1148" s="79" t="s">
        <v>17623</v>
      </c>
      <c r="C1148" s="78" t="s">
        <v>58</v>
      </c>
      <c r="D1148" s="80">
        <v>3023.0401000000002</v>
      </c>
    </row>
    <row r="1149" spans="1:4" x14ac:dyDescent="0.25">
      <c r="A1149" s="78" t="s">
        <v>17624</v>
      </c>
      <c r="B1149" s="79" t="s">
        <v>17625</v>
      </c>
      <c r="C1149" s="78" t="s">
        <v>58</v>
      </c>
      <c r="D1149" s="80">
        <v>3235.9074000000001</v>
      </c>
    </row>
    <row r="1150" spans="1:4" x14ac:dyDescent="0.25">
      <c r="A1150" s="78" t="s">
        <v>17626</v>
      </c>
      <c r="B1150" s="79" t="s">
        <v>17627</v>
      </c>
      <c r="C1150" s="78" t="s">
        <v>58</v>
      </c>
      <c r="D1150" s="80">
        <v>3448.8162000000002</v>
      </c>
    </row>
    <row r="1151" spans="1:4" x14ac:dyDescent="0.25">
      <c r="A1151" s="78" t="s">
        <v>17628</v>
      </c>
      <c r="B1151" s="79" t="s">
        <v>17629</v>
      </c>
      <c r="C1151" s="78" t="s">
        <v>58</v>
      </c>
      <c r="D1151" s="80">
        <v>3619.1226000000001</v>
      </c>
    </row>
    <row r="1152" spans="1:4" x14ac:dyDescent="0.25">
      <c r="A1152" s="78" t="s">
        <v>17630</v>
      </c>
      <c r="B1152" s="79" t="s">
        <v>17631</v>
      </c>
      <c r="C1152" s="78" t="s">
        <v>58</v>
      </c>
      <c r="D1152" s="80">
        <v>3831.9836</v>
      </c>
    </row>
    <row r="1153" spans="1:4" x14ac:dyDescent="0.25">
      <c r="A1153" s="78" t="s">
        <v>17632</v>
      </c>
      <c r="B1153" s="79" t="s">
        <v>17633</v>
      </c>
      <c r="C1153" s="78" t="s">
        <v>58</v>
      </c>
      <c r="D1153" s="80">
        <v>4497.9220999999998</v>
      </c>
    </row>
    <row r="1154" spans="1:4" x14ac:dyDescent="0.25">
      <c r="A1154" s="78" t="s">
        <v>17634</v>
      </c>
      <c r="B1154" s="79" t="s">
        <v>17635</v>
      </c>
      <c r="C1154" s="78" t="s">
        <v>58</v>
      </c>
      <c r="D1154" s="80">
        <v>4741.08</v>
      </c>
    </row>
    <row r="1155" spans="1:4" x14ac:dyDescent="0.25">
      <c r="A1155" s="78" t="s">
        <v>17636</v>
      </c>
      <c r="B1155" s="79" t="s">
        <v>17637</v>
      </c>
      <c r="C1155" s="78" t="s">
        <v>58</v>
      </c>
      <c r="D1155" s="80">
        <v>5065.1873999999998</v>
      </c>
    </row>
    <row r="1156" spans="1:4" x14ac:dyDescent="0.25">
      <c r="A1156" s="78" t="s">
        <v>17638</v>
      </c>
      <c r="B1156" s="79" t="s">
        <v>17639</v>
      </c>
      <c r="C1156" s="78" t="s">
        <v>58</v>
      </c>
      <c r="D1156" s="80">
        <v>5186.8208999999997</v>
      </c>
    </row>
    <row r="1157" spans="1:4" x14ac:dyDescent="0.25">
      <c r="A1157" s="78" t="s">
        <v>17640</v>
      </c>
      <c r="B1157" s="79" t="s">
        <v>17641</v>
      </c>
      <c r="C1157" s="78" t="s">
        <v>58</v>
      </c>
      <c r="D1157" s="80">
        <v>5389.4102000000003</v>
      </c>
    </row>
    <row r="1158" spans="1:4" x14ac:dyDescent="0.25">
      <c r="A1158" s="78" t="s">
        <v>17642</v>
      </c>
      <c r="B1158" s="79" t="s">
        <v>17643</v>
      </c>
      <c r="C1158" s="78" t="s">
        <v>58</v>
      </c>
      <c r="D1158" s="80">
        <v>7244.4683000000005</v>
      </c>
    </row>
    <row r="1159" spans="1:4" x14ac:dyDescent="0.25">
      <c r="A1159" s="78" t="s">
        <v>17644</v>
      </c>
      <c r="B1159" s="79" t="s">
        <v>17645</v>
      </c>
      <c r="C1159" s="78" t="s">
        <v>58</v>
      </c>
      <c r="D1159" s="80">
        <v>9280.8269999999993</v>
      </c>
    </row>
    <row r="1160" spans="1:4" x14ac:dyDescent="0.25">
      <c r="A1160" s="78" t="s">
        <v>17646</v>
      </c>
      <c r="B1160" s="79" t="s">
        <v>17647</v>
      </c>
      <c r="C1160" s="78" t="s">
        <v>58</v>
      </c>
      <c r="D1160" s="80">
        <v>9808.5691999999999</v>
      </c>
    </row>
    <row r="1161" spans="1:4" x14ac:dyDescent="0.25">
      <c r="A1161" s="78" t="s">
        <v>17648</v>
      </c>
      <c r="B1161" s="79" t="s">
        <v>17649</v>
      </c>
      <c r="C1161" s="78" t="s">
        <v>58</v>
      </c>
      <c r="D1161" s="80">
        <v>9997.6137999999992</v>
      </c>
    </row>
    <row r="1162" spans="1:4" x14ac:dyDescent="0.25">
      <c r="A1162" s="78" t="s">
        <v>17650</v>
      </c>
      <c r="B1162" s="79" t="s">
        <v>17651</v>
      </c>
      <c r="C1162" s="78" t="s">
        <v>58</v>
      </c>
      <c r="D1162" s="80">
        <v>10488.1155</v>
      </c>
    </row>
    <row r="1163" spans="1:4" x14ac:dyDescent="0.25">
      <c r="A1163" s="78" t="s">
        <v>17652</v>
      </c>
      <c r="B1163" s="79" t="s">
        <v>17653</v>
      </c>
      <c r="C1163" s="78" t="s">
        <v>58</v>
      </c>
      <c r="D1163" s="80">
        <v>6652.8239999999996</v>
      </c>
    </row>
    <row r="1164" spans="1:4" x14ac:dyDescent="0.25">
      <c r="A1164" s="78" t="s">
        <v>17654</v>
      </c>
      <c r="B1164" s="79" t="s">
        <v>17655</v>
      </c>
      <c r="C1164" s="78" t="s">
        <v>58</v>
      </c>
      <c r="D1164" s="80">
        <v>8044.2986000000001</v>
      </c>
    </row>
    <row r="1165" spans="1:4" x14ac:dyDescent="0.25">
      <c r="A1165" s="78" t="s">
        <v>17656</v>
      </c>
      <c r="B1165" s="79" t="s">
        <v>17657</v>
      </c>
      <c r="C1165" s="78" t="s">
        <v>58</v>
      </c>
      <c r="D1165" s="80">
        <v>8305.3009000000002</v>
      </c>
    </row>
    <row r="1166" spans="1:4" x14ac:dyDescent="0.25">
      <c r="A1166" s="78" t="s">
        <v>17658</v>
      </c>
      <c r="B1166" s="79" t="s">
        <v>17659</v>
      </c>
      <c r="C1166" s="78" t="s">
        <v>58</v>
      </c>
      <c r="D1166" s="80">
        <v>9435.8024000000005</v>
      </c>
    </row>
    <row r="1167" spans="1:4" x14ac:dyDescent="0.25">
      <c r="A1167" s="78" t="s">
        <v>17660</v>
      </c>
      <c r="B1167" s="79" t="s">
        <v>17661</v>
      </c>
      <c r="C1167" s="78" t="s">
        <v>58</v>
      </c>
      <c r="D1167" s="80">
        <v>9957.6615999999995</v>
      </c>
    </row>
    <row r="1168" spans="1:4" x14ac:dyDescent="0.25">
      <c r="A1168" s="78" t="s">
        <v>17662</v>
      </c>
      <c r="B1168" s="79" t="s">
        <v>17663</v>
      </c>
      <c r="C1168" s="78" t="s">
        <v>58</v>
      </c>
      <c r="D1168" s="80">
        <v>11653.7914</v>
      </c>
    </row>
    <row r="1169" spans="1:4" x14ac:dyDescent="0.25">
      <c r="A1169" s="78" t="s">
        <v>17664</v>
      </c>
      <c r="B1169" s="79" t="s">
        <v>17665</v>
      </c>
      <c r="C1169" s="78" t="s">
        <v>58</v>
      </c>
      <c r="D1169" s="80">
        <v>13305.6381</v>
      </c>
    </row>
    <row r="1170" spans="1:4" x14ac:dyDescent="0.25">
      <c r="A1170" s="78" t="s">
        <v>17666</v>
      </c>
      <c r="B1170" s="79" t="s">
        <v>17667</v>
      </c>
      <c r="C1170" s="78" t="s">
        <v>58</v>
      </c>
      <c r="D1170" s="80">
        <v>14132.1492</v>
      </c>
    </row>
    <row r="1171" spans="1:4" x14ac:dyDescent="0.25">
      <c r="A1171" s="78" t="s">
        <v>17668</v>
      </c>
      <c r="B1171" s="79" t="s">
        <v>17669</v>
      </c>
      <c r="C1171" s="78" t="s">
        <v>58</v>
      </c>
      <c r="D1171" s="80">
        <v>14958.6867</v>
      </c>
    </row>
    <row r="1172" spans="1:4" x14ac:dyDescent="0.25">
      <c r="A1172" s="78" t="s">
        <v>17670</v>
      </c>
      <c r="B1172" s="79" t="s">
        <v>17671</v>
      </c>
      <c r="C1172" s="78" t="s">
        <v>58</v>
      </c>
      <c r="D1172" s="80">
        <v>16046.013999999999</v>
      </c>
    </row>
    <row r="1173" spans="1:4" x14ac:dyDescent="0.25">
      <c r="A1173" s="78" t="s">
        <v>17672</v>
      </c>
      <c r="B1173" s="79" t="s">
        <v>17673</v>
      </c>
      <c r="C1173" s="78" t="s">
        <v>58</v>
      </c>
      <c r="D1173" s="80">
        <v>16611.1855</v>
      </c>
    </row>
    <row r="1174" spans="1:4" x14ac:dyDescent="0.25">
      <c r="A1174" s="78" t="s">
        <v>17674</v>
      </c>
      <c r="B1174" s="79" t="s">
        <v>17675</v>
      </c>
      <c r="C1174" s="78" t="s">
        <v>58</v>
      </c>
      <c r="D1174" s="80">
        <v>18307.320899999999</v>
      </c>
    </row>
    <row r="1175" spans="1:4" x14ac:dyDescent="0.25">
      <c r="A1175" s="78" t="s">
        <v>17676</v>
      </c>
      <c r="B1175" s="79" t="s">
        <v>17677</v>
      </c>
      <c r="C1175" s="78" t="s">
        <v>58</v>
      </c>
      <c r="D1175" s="80">
        <v>19958.462200000002</v>
      </c>
    </row>
    <row r="1176" spans="1:4" x14ac:dyDescent="0.25">
      <c r="A1176" s="78" t="s">
        <v>17678</v>
      </c>
      <c r="B1176" s="79" t="s">
        <v>17679</v>
      </c>
      <c r="C1176" s="78" t="s">
        <v>58</v>
      </c>
      <c r="D1176" s="80">
        <v>25633.912</v>
      </c>
    </row>
    <row r="1177" spans="1:4" x14ac:dyDescent="0.25">
      <c r="A1177" s="78" t="s">
        <v>17680</v>
      </c>
      <c r="B1177" s="79" t="s">
        <v>17681</v>
      </c>
      <c r="C1177" s="78" t="s">
        <v>58</v>
      </c>
      <c r="D1177" s="80">
        <v>26357.693200000002</v>
      </c>
    </row>
    <row r="1178" spans="1:4" x14ac:dyDescent="0.25">
      <c r="A1178" s="78" t="s">
        <v>17682</v>
      </c>
      <c r="B1178" s="79" t="s">
        <v>17683</v>
      </c>
      <c r="C1178" s="78" t="s">
        <v>58</v>
      </c>
      <c r="D1178" s="80">
        <v>31880.2647</v>
      </c>
    </row>
    <row r="1179" spans="1:4" x14ac:dyDescent="0.25">
      <c r="A1179" s="78" t="s">
        <v>17684</v>
      </c>
      <c r="B1179" s="79" t="s">
        <v>17685</v>
      </c>
      <c r="C1179" s="78" t="s">
        <v>58</v>
      </c>
      <c r="D1179" s="80">
        <v>34161.092299999997</v>
      </c>
    </row>
    <row r="1180" spans="1:4" x14ac:dyDescent="0.25">
      <c r="A1180" s="78" t="s">
        <v>17686</v>
      </c>
      <c r="B1180" s="79" t="s">
        <v>17687</v>
      </c>
      <c r="C1180" s="78" t="s">
        <v>58</v>
      </c>
      <c r="D1180" s="80">
        <v>41774.004399999998</v>
      </c>
    </row>
    <row r="1181" spans="1:4" x14ac:dyDescent="0.25">
      <c r="A1181" s="78" t="s">
        <v>17688</v>
      </c>
      <c r="B1181" s="79" t="s">
        <v>17689</v>
      </c>
      <c r="C1181" s="78" t="s">
        <v>58</v>
      </c>
      <c r="D1181" s="80">
        <v>53624.392</v>
      </c>
    </row>
    <row r="1182" spans="1:4" x14ac:dyDescent="0.25">
      <c r="A1182" s="78" t="s">
        <v>17690</v>
      </c>
      <c r="B1182" s="79" t="s">
        <v>17691</v>
      </c>
      <c r="C1182" s="78" t="s">
        <v>58</v>
      </c>
      <c r="D1182" s="80">
        <v>56774.580499999996</v>
      </c>
    </row>
    <row r="1183" spans="1:4" x14ac:dyDescent="0.25">
      <c r="A1183" s="78" t="s">
        <v>17692</v>
      </c>
      <c r="B1183" s="79" t="s">
        <v>17693</v>
      </c>
      <c r="C1183" s="78" t="s">
        <v>58</v>
      </c>
      <c r="D1183" s="80">
        <v>59907.228799999997</v>
      </c>
    </row>
    <row r="1184" spans="1:4" x14ac:dyDescent="0.25">
      <c r="A1184" s="78" t="s">
        <v>17694</v>
      </c>
      <c r="B1184" s="79" t="s">
        <v>17695</v>
      </c>
      <c r="C1184" s="78" t="s">
        <v>15348</v>
      </c>
      <c r="D1184" s="80">
        <v>72855.355500000005</v>
      </c>
    </row>
    <row r="1185" spans="1:4" x14ac:dyDescent="0.25">
      <c r="A1185" s="78" t="s">
        <v>17696</v>
      </c>
      <c r="B1185" s="79" t="s">
        <v>17697</v>
      </c>
      <c r="C1185" s="78" t="s">
        <v>15348</v>
      </c>
      <c r="D1185" s="80">
        <v>77049.4758</v>
      </c>
    </row>
    <row r="1186" spans="1:4" x14ac:dyDescent="0.25">
      <c r="A1186" s="78" t="s">
        <v>17698</v>
      </c>
      <c r="B1186" s="79" t="s">
        <v>17699</v>
      </c>
      <c r="C1186" s="78" t="s">
        <v>15348</v>
      </c>
      <c r="D1186" s="80">
        <v>81149.071500000005</v>
      </c>
    </row>
    <row r="1187" spans="1:4" x14ac:dyDescent="0.25">
      <c r="A1187" s="78" t="s">
        <v>17700</v>
      </c>
      <c r="B1187" s="79" t="s">
        <v>17701</v>
      </c>
      <c r="C1187" s="78" t="s">
        <v>15348</v>
      </c>
      <c r="D1187" s="80">
        <v>0.97929999999999995</v>
      </c>
    </row>
    <row r="1188" spans="1:4" x14ac:dyDescent="0.25">
      <c r="A1188" s="78" t="s">
        <v>17702</v>
      </c>
      <c r="B1188" s="79" t="s">
        <v>17703</v>
      </c>
      <c r="C1188" s="78" t="s">
        <v>58</v>
      </c>
      <c r="D1188" s="80">
        <v>2579.7813000000001</v>
      </c>
    </row>
    <row r="1189" spans="1:4" x14ac:dyDescent="0.25">
      <c r="A1189" s="78" t="s">
        <v>17704</v>
      </c>
      <c r="B1189" s="79" t="s">
        <v>17705</v>
      </c>
      <c r="C1189" s="78" t="s">
        <v>58</v>
      </c>
      <c r="D1189" s="80">
        <v>2684.6480000000001</v>
      </c>
    </row>
    <row r="1190" spans="1:4" x14ac:dyDescent="0.25">
      <c r="A1190" s="78" t="s">
        <v>17706</v>
      </c>
      <c r="B1190" s="79" t="s">
        <v>17707</v>
      </c>
      <c r="C1190" s="78" t="s">
        <v>58</v>
      </c>
      <c r="D1190" s="80">
        <v>2745.8197</v>
      </c>
    </row>
    <row r="1191" spans="1:4" x14ac:dyDescent="0.25">
      <c r="A1191" s="78" t="s">
        <v>17708</v>
      </c>
      <c r="B1191" s="79" t="s">
        <v>17709</v>
      </c>
      <c r="C1191" s="78" t="s">
        <v>58</v>
      </c>
      <c r="D1191" s="80">
        <v>2795.9207000000001</v>
      </c>
    </row>
    <row r="1192" spans="1:4" x14ac:dyDescent="0.25">
      <c r="A1192" s="78" t="s">
        <v>17710</v>
      </c>
      <c r="B1192" s="79" t="s">
        <v>17711</v>
      </c>
      <c r="C1192" s="78" t="s">
        <v>58</v>
      </c>
      <c r="D1192" s="80">
        <v>3569.5176000000001</v>
      </c>
    </row>
    <row r="1193" spans="1:4" x14ac:dyDescent="0.25">
      <c r="A1193" s="78" t="s">
        <v>17712</v>
      </c>
      <c r="B1193" s="79" t="s">
        <v>17713</v>
      </c>
      <c r="C1193" s="78" t="s">
        <v>58</v>
      </c>
      <c r="D1193" s="80">
        <v>3654.9944</v>
      </c>
    </row>
    <row r="1194" spans="1:4" x14ac:dyDescent="0.25">
      <c r="A1194" s="78" t="s">
        <v>17714</v>
      </c>
      <c r="B1194" s="79" t="s">
        <v>17715</v>
      </c>
      <c r="C1194" s="78" t="s">
        <v>58</v>
      </c>
      <c r="D1194" s="80">
        <v>3712.0365999999999</v>
      </c>
    </row>
    <row r="1195" spans="1:4" x14ac:dyDescent="0.25">
      <c r="A1195" s="78" t="s">
        <v>17716</v>
      </c>
      <c r="B1195" s="79" t="s">
        <v>17717</v>
      </c>
      <c r="C1195" s="78" t="s">
        <v>58</v>
      </c>
      <c r="D1195" s="80">
        <v>3379.8189000000002</v>
      </c>
    </row>
    <row r="1196" spans="1:4" x14ac:dyDescent="0.25">
      <c r="A1196" s="78" t="s">
        <v>17718</v>
      </c>
      <c r="B1196" s="79" t="s">
        <v>17719</v>
      </c>
      <c r="C1196" s="78" t="s">
        <v>58</v>
      </c>
      <c r="D1196" s="80">
        <v>3494.2836000000002</v>
      </c>
    </row>
    <row r="1197" spans="1:4" x14ac:dyDescent="0.25">
      <c r="A1197" s="78" t="s">
        <v>17720</v>
      </c>
      <c r="B1197" s="79" t="s">
        <v>17721</v>
      </c>
      <c r="C1197" s="78" t="s">
        <v>58</v>
      </c>
      <c r="D1197" s="80">
        <v>3541.7968000000001</v>
      </c>
    </row>
    <row r="1198" spans="1:4" x14ac:dyDescent="0.25">
      <c r="A1198" s="78" t="s">
        <v>17722</v>
      </c>
      <c r="B1198" s="79" t="s">
        <v>17723</v>
      </c>
      <c r="C1198" s="78" t="s">
        <v>58</v>
      </c>
      <c r="D1198" s="80">
        <v>4136.4684999999999</v>
      </c>
    </row>
    <row r="1199" spans="1:4" x14ac:dyDescent="0.25">
      <c r="A1199" s="78" t="s">
        <v>17724</v>
      </c>
      <c r="B1199" s="79" t="s">
        <v>17725</v>
      </c>
      <c r="C1199" s="78" t="s">
        <v>58</v>
      </c>
      <c r="D1199" s="80">
        <v>4417.3958000000002</v>
      </c>
    </row>
    <row r="1200" spans="1:4" x14ac:dyDescent="0.25">
      <c r="A1200" s="78" t="s">
        <v>17726</v>
      </c>
      <c r="B1200" s="79" t="s">
        <v>17727</v>
      </c>
      <c r="C1200" s="78" t="s">
        <v>58</v>
      </c>
      <c r="D1200" s="80">
        <v>4431.0807999999997</v>
      </c>
    </row>
    <row r="1201" spans="1:4" x14ac:dyDescent="0.25">
      <c r="A1201" s="78" t="s">
        <v>17728</v>
      </c>
      <c r="B1201" s="79" t="s">
        <v>17729</v>
      </c>
      <c r="C1201" s="78" t="s">
        <v>58</v>
      </c>
      <c r="D1201" s="80">
        <v>4829.5924999999997</v>
      </c>
    </row>
    <row r="1202" spans="1:4" x14ac:dyDescent="0.25">
      <c r="A1202" s="78" t="s">
        <v>17730</v>
      </c>
      <c r="B1202" s="79" t="s">
        <v>17731</v>
      </c>
      <c r="C1202" s="78" t="s">
        <v>58</v>
      </c>
      <c r="D1202" s="80">
        <v>3552.2536</v>
      </c>
    </row>
    <row r="1203" spans="1:4" x14ac:dyDescent="0.25">
      <c r="A1203" s="78" t="s">
        <v>17732</v>
      </c>
      <c r="B1203" s="79" t="s">
        <v>17733</v>
      </c>
      <c r="C1203" s="78" t="s">
        <v>58</v>
      </c>
      <c r="D1203" s="80">
        <v>4043.4241999999999</v>
      </c>
    </row>
    <row r="1204" spans="1:4" x14ac:dyDescent="0.25">
      <c r="A1204" s="78" t="s">
        <v>17734</v>
      </c>
      <c r="B1204" s="79" t="s">
        <v>17735</v>
      </c>
      <c r="C1204" s="78" t="s">
        <v>58</v>
      </c>
      <c r="D1204" s="80">
        <v>5203.0295999999998</v>
      </c>
    </row>
    <row r="1205" spans="1:4" x14ac:dyDescent="0.25">
      <c r="A1205" s="78" t="s">
        <v>17736</v>
      </c>
      <c r="B1205" s="79" t="s">
        <v>17737</v>
      </c>
      <c r="C1205" s="78" t="s">
        <v>58</v>
      </c>
      <c r="D1205" s="80">
        <v>5435.7635</v>
      </c>
    </row>
    <row r="1206" spans="1:4" x14ac:dyDescent="0.25">
      <c r="A1206" s="78" t="s">
        <v>17738</v>
      </c>
      <c r="B1206" s="79" t="s">
        <v>17739</v>
      </c>
      <c r="C1206" s="78" t="s">
        <v>58</v>
      </c>
      <c r="D1206" s="80">
        <v>5489.1583000000001</v>
      </c>
    </row>
    <row r="1207" spans="1:4" x14ac:dyDescent="0.25">
      <c r="A1207" s="78" t="s">
        <v>17740</v>
      </c>
      <c r="B1207" s="79" t="s">
        <v>17741</v>
      </c>
      <c r="C1207" s="78" t="s">
        <v>58</v>
      </c>
      <c r="D1207" s="80">
        <v>6533.0070999999998</v>
      </c>
    </row>
    <row r="1208" spans="1:4" x14ac:dyDescent="0.25">
      <c r="A1208" s="78" t="s">
        <v>17742</v>
      </c>
      <c r="B1208" s="79" t="s">
        <v>17743</v>
      </c>
      <c r="C1208" s="78" t="s">
        <v>58</v>
      </c>
      <c r="D1208" s="80">
        <v>6864.2111000000004</v>
      </c>
    </row>
    <row r="1209" spans="1:4" x14ac:dyDescent="0.25">
      <c r="A1209" s="78" t="s">
        <v>17744</v>
      </c>
      <c r="B1209" s="79" t="s">
        <v>17745</v>
      </c>
      <c r="C1209" s="78" t="s">
        <v>58</v>
      </c>
      <c r="D1209" s="80">
        <v>5481.1086999999998</v>
      </c>
    </row>
    <row r="1210" spans="1:4" x14ac:dyDescent="0.25">
      <c r="A1210" s="78" t="s">
        <v>17746</v>
      </c>
      <c r="B1210" s="79" t="s">
        <v>17747</v>
      </c>
      <c r="C1210" s="78" t="s">
        <v>58</v>
      </c>
      <c r="D1210" s="80">
        <v>5798.4151000000002</v>
      </c>
    </row>
    <row r="1211" spans="1:4" x14ac:dyDescent="0.25">
      <c r="A1211" s="78" t="s">
        <v>17748</v>
      </c>
      <c r="B1211" s="79" t="s">
        <v>17749</v>
      </c>
      <c r="C1211" s="78" t="s">
        <v>58</v>
      </c>
      <c r="D1211" s="80">
        <v>6883.1009999999997</v>
      </c>
    </row>
    <row r="1212" spans="1:4" x14ac:dyDescent="0.25">
      <c r="A1212" s="78" t="s">
        <v>17750</v>
      </c>
      <c r="B1212" s="79" t="s">
        <v>17751</v>
      </c>
      <c r="C1212" s="78" t="s">
        <v>58</v>
      </c>
      <c r="D1212" s="80">
        <v>6993.3675999999996</v>
      </c>
    </row>
    <row r="1213" spans="1:4" x14ac:dyDescent="0.25">
      <c r="A1213" s="78" t="s">
        <v>17752</v>
      </c>
      <c r="B1213" s="79" t="s">
        <v>17753</v>
      </c>
      <c r="C1213" s="78" t="s">
        <v>58</v>
      </c>
      <c r="D1213" s="80">
        <v>7643.3473000000004</v>
      </c>
    </row>
    <row r="1214" spans="1:4" x14ac:dyDescent="0.25">
      <c r="A1214" s="78" t="s">
        <v>17754</v>
      </c>
      <c r="B1214" s="79" t="s">
        <v>17755</v>
      </c>
      <c r="C1214" s="78" t="s">
        <v>58</v>
      </c>
      <c r="D1214" s="80">
        <v>7667.3149999999996</v>
      </c>
    </row>
    <row r="1215" spans="1:4" x14ac:dyDescent="0.25">
      <c r="A1215" s="78" t="s">
        <v>17756</v>
      </c>
      <c r="B1215" s="79" t="s">
        <v>17757</v>
      </c>
      <c r="C1215" s="78" t="s">
        <v>58</v>
      </c>
      <c r="D1215" s="80">
        <v>8485.6383000000005</v>
      </c>
    </row>
    <row r="1216" spans="1:4" x14ac:dyDescent="0.25">
      <c r="A1216" s="78" t="s">
        <v>17758</v>
      </c>
      <c r="B1216" s="79" t="s">
        <v>17759</v>
      </c>
      <c r="C1216" s="78" t="s">
        <v>58</v>
      </c>
      <c r="D1216" s="80">
        <v>2167.8218999999999</v>
      </c>
    </row>
    <row r="1217" spans="1:4" x14ac:dyDescent="0.25">
      <c r="A1217" s="78" t="s">
        <v>17760</v>
      </c>
      <c r="B1217" s="79" t="s">
        <v>17761</v>
      </c>
      <c r="C1217" s="78" t="s">
        <v>58</v>
      </c>
      <c r="D1217" s="80">
        <v>2347.8624</v>
      </c>
    </row>
    <row r="1218" spans="1:4" x14ac:dyDescent="0.25">
      <c r="A1218" s="78" t="s">
        <v>17762</v>
      </c>
      <c r="B1218" s="79" t="s">
        <v>17763</v>
      </c>
      <c r="C1218" s="78" t="s">
        <v>58</v>
      </c>
      <c r="D1218" s="80">
        <v>3510.4513999999999</v>
      </c>
    </row>
    <row r="1219" spans="1:4" x14ac:dyDescent="0.25">
      <c r="A1219" s="78" t="s">
        <v>17764</v>
      </c>
      <c r="B1219" s="79" t="s">
        <v>17765</v>
      </c>
      <c r="C1219" s="78" t="s">
        <v>58</v>
      </c>
      <c r="D1219" s="80">
        <v>3614.3078</v>
      </c>
    </row>
    <row r="1220" spans="1:4" x14ac:dyDescent="0.25">
      <c r="A1220" s="78" t="s">
        <v>17766</v>
      </c>
      <c r="B1220" s="79" t="s">
        <v>17767</v>
      </c>
      <c r="C1220" s="78" t="s">
        <v>58</v>
      </c>
      <c r="D1220" s="80">
        <v>2542.0954999999999</v>
      </c>
    </row>
    <row r="1221" spans="1:4" x14ac:dyDescent="0.25">
      <c r="A1221" s="78" t="s">
        <v>17768</v>
      </c>
      <c r="B1221" s="79" t="s">
        <v>17769</v>
      </c>
      <c r="C1221" s="78" t="s">
        <v>58</v>
      </c>
      <c r="D1221" s="80">
        <v>3740.5430000000001</v>
      </c>
    </row>
    <row r="1222" spans="1:4" x14ac:dyDescent="0.25">
      <c r="A1222" s="78" t="s">
        <v>17770</v>
      </c>
      <c r="B1222" s="79" t="s">
        <v>17771</v>
      </c>
      <c r="C1222" s="78" t="s">
        <v>58</v>
      </c>
      <c r="D1222" s="80">
        <v>4327.8235999999997</v>
      </c>
    </row>
    <row r="1223" spans="1:4" x14ac:dyDescent="0.25">
      <c r="A1223" s="78" t="s">
        <v>17772</v>
      </c>
      <c r="B1223" s="79" t="s">
        <v>17773</v>
      </c>
      <c r="C1223" s="78" t="s">
        <v>58</v>
      </c>
      <c r="D1223" s="80">
        <v>3094.5918999999999</v>
      </c>
    </row>
    <row r="1224" spans="1:4" x14ac:dyDescent="0.25">
      <c r="A1224" s="78" t="s">
        <v>17774</v>
      </c>
      <c r="B1224" s="79" t="s">
        <v>17775</v>
      </c>
      <c r="C1224" s="78" t="s">
        <v>58</v>
      </c>
      <c r="D1224" s="80">
        <v>4331.7489999999998</v>
      </c>
    </row>
    <row r="1225" spans="1:4" x14ac:dyDescent="0.25">
      <c r="A1225" s="78" t="s">
        <v>17776</v>
      </c>
      <c r="B1225" s="79" t="s">
        <v>17777</v>
      </c>
      <c r="C1225" s="78" t="s">
        <v>58</v>
      </c>
      <c r="D1225" s="80">
        <v>4386.4973</v>
      </c>
    </row>
    <row r="1226" spans="1:4" x14ac:dyDescent="0.25">
      <c r="A1226" s="78" t="s">
        <v>17778</v>
      </c>
      <c r="B1226" s="79" t="s">
        <v>17779</v>
      </c>
      <c r="C1226" s="78" t="s">
        <v>15348</v>
      </c>
      <c r="D1226" s="80">
        <v>7992.0644000000002</v>
      </c>
    </row>
    <row r="1227" spans="1:4" x14ac:dyDescent="0.25">
      <c r="A1227" s="78" t="s">
        <v>17780</v>
      </c>
      <c r="B1227" s="79" t="s">
        <v>17781</v>
      </c>
      <c r="C1227" s="78" t="s">
        <v>15348</v>
      </c>
      <c r="D1227" s="80">
        <v>11182.4935</v>
      </c>
    </row>
    <row r="1228" spans="1:4" x14ac:dyDescent="0.25">
      <c r="A1228" s="78" t="s">
        <v>17782</v>
      </c>
      <c r="B1228" s="79" t="s">
        <v>17783</v>
      </c>
      <c r="C1228" s="78" t="s">
        <v>15348</v>
      </c>
      <c r="D1228" s="80">
        <v>14733.500400000001</v>
      </c>
    </row>
    <row r="1229" spans="1:4" x14ac:dyDescent="0.25">
      <c r="A1229" s="78" t="s">
        <v>17784</v>
      </c>
      <c r="B1229" s="79" t="s">
        <v>17785</v>
      </c>
      <c r="C1229" s="78" t="s">
        <v>15348</v>
      </c>
      <c r="D1229" s="80">
        <v>17654.463800000001</v>
      </c>
    </row>
    <row r="1230" spans="1:4" x14ac:dyDescent="0.25">
      <c r="A1230" s="78" t="s">
        <v>17786</v>
      </c>
      <c r="B1230" s="79" t="s">
        <v>17787</v>
      </c>
      <c r="C1230" s="78" t="s">
        <v>15348</v>
      </c>
      <c r="D1230" s="80">
        <v>20418.893400000001</v>
      </c>
    </row>
    <row r="1231" spans="1:4" x14ac:dyDescent="0.25">
      <c r="A1231" s="78" t="s">
        <v>17788</v>
      </c>
      <c r="B1231" s="79" t="s">
        <v>17789</v>
      </c>
      <c r="C1231" s="78" t="s">
        <v>15348</v>
      </c>
      <c r="D1231" s="80">
        <v>23116.701799999999</v>
      </c>
    </row>
    <row r="1232" spans="1:4" x14ac:dyDescent="0.25">
      <c r="A1232" s="78" t="s">
        <v>17790</v>
      </c>
      <c r="B1232" s="79" t="s">
        <v>17791</v>
      </c>
      <c r="C1232" s="78" t="s">
        <v>15348</v>
      </c>
      <c r="D1232" s="80">
        <v>26241.9365</v>
      </c>
    </row>
    <row r="1233" spans="1:4" x14ac:dyDescent="0.25">
      <c r="A1233" s="78" t="s">
        <v>17792</v>
      </c>
      <c r="B1233" s="79" t="s">
        <v>17793</v>
      </c>
      <c r="C1233" s="78" t="s">
        <v>15348</v>
      </c>
      <c r="D1233" s="80">
        <v>30324.212800000001</v>
      </c>
    </row>
    <row r="1234" spans="1:4" x14ac:dyDescent="0.25">
      <c r="A1234" s="78" t="s">
        <v>17794</v>
      </c>
      <c r="B1234" s="79" t="s">
        <v>17795</v>
      </c>
      <c r="C1234" s="78" t="s">
        <v>15348</v>
      </c>
      <c r="D1234" s="80">
        <v>33778.8514</v>
      </c>
    </row>
    <row r="1235" spans="1:4" x14ac:dyDescent="0.25">
      <c r="A1235" s="78" t="s">
        <v>17796</v>
      </c>
      <c r="B1235" s="79" t="s">
        <v>17797</v>
      </c>
      <c r="C1235" s="78" t="s">
        <v>15348</v>
      </c>
      <c r="D1235" s="80">
        <v>36549.328000000001</v>
      </c>
    </row>
    <row r="1236" spans="1:4" x14ac:dyDescent="0.25">
      <c r="A1236" s="78" t="s">
        <v>17798</v>
      </c>
      <c r="B1236" s="79" t="s">
        <v>17799</v>
      </c>
      <c r="C1236" s="78" t="s">
        <v>15348</v>
      </c>
      <c r="D1236" s="80">
        <v>42429.207999999999</v>
      </c>
    </row>
    <row r="1237" spans="1:4" x14ac:dyDescent="0.25">
      <c r="A1237" s="78" t="s">
        <v>17800</v>
      </c>
      <c r="B1237" s="79" t="s">
        <v>17801</v>
      </c>
      <c r="C1237" s="78" t="s">
        <v>15348</v>
      </c>
      <c r="D1237" s="80">
        <v>45860.342900000003</v>
      </c>
    </row>
    <row r="1238" spans="1:4" x14ac:dyDescent="0.25">
      <c r="A1238" s="78" t="s">
        <v>17802</v>
      </c>
      <c r="B1238" s="79" t="s">
        <v>17803</v>
      </c>
      <c r="C1238" s="78" t="s">
        <v>15348</v>
      </c>
      <c r="D1238" s="80">
        <v>49381.135699999999</v>
      </c>
    </row>
    <row r="1239" spans="1:4" x14ac:dyDescent="0.25">
      <c r="A1239" s="78" t="s">
        <v>17804</v>
      </c>
      <c r="B1239" s="79" t="s">
        <v>17805</v>
      </c>
      <c r="C1239" s="78" t="s">
        <v>15348</v>
      </c>
      <c r="D1239" s="80">
        <v>53272.036599999999</v>
      </c>
    </row>
    <row r="1240" spans="1:4" x14ac:dyDescent="0.25">
      <c r="A1240" s="78" t="s">
        <v>17806</v>
      </c>
      <c r="B1240" s="79" t="s">
        <v>17807</v>
      </c>
      <c r="C1240" s="78" t="s">
        <v>15348</v>
      </c>
      <c r="D1240" s="80">
        <v>57317.210700000003</v>
      </c>
    </row>
    <row r="1241" spans="1:4" x14ac:dyDescent="0.25">
      <c r="A1241" s="78" t="s">
        <v>17808</v>
      </c>
      <c r="B1241" s="79" t="s">
        <v>17809</v>
      </c>
      <c r="C1241" s="78" t="s">
        <v>15348</v>
      </c>
      <c r="D1241" s="80">
        <v>62516.4997</v>
      </c>
    </row>
    <row r="1242" spans="1:4" x14ac:dyDescent="0.25">
      <c r="A1242" s="78" t="s">
        <v>17810</v>
      </c>
      <c r="B1242" s="79" t="s">
        <v>17811</v>
      </c>
      <c r="C1242" s="78" t="s">
        <v>15348</v>
      </c>
      <c r="D1242" s="80">
        <v>66065.695999999996</v>
      </c>
    </row>
    <row r="1243" spans="1:4" x14ac:dyDescent="0.25">
      <c r="A1243" s="78" t="s">
        <v>17812</v>
      </c>
      <c r="B1243" s="79" t="s">
        <v>17813</v>
      </c>
      <c r="C1243" s="78" t="s">
        <v>15348</v>
      </c>
      <c r="D1243" s="80">
        <v>70104.536399999997</v>
      </c>
    </row>
    <row r="1244" spans="1:4" x14ac:dyDescent="0.25">
      <c r="A1244" s="78" t="s">
        <v>17814</v>
      </c>
      <c r="B1244" s="79" t="s">
        <v>17815</v>
      </c>
      <c r="C1244" s="78" t="s">
        <v>15348</v>
      </c>
      <c r="D1244" s="80">
        <v>73608.399399999995</v>
      </c>
    </row>
    <row r="1245" spans="1:4" x14ac:dyDescent="0.25">
      <c r="A1245" s="78" t="s">
        <v>17816</v>
      </c>
      <c r="B1245" s="79" t="s">
        <v>17817</v>
      </c>
      <c r="C1245" s="78" t="s">
        <v>15348</v>
      </c>
      <c r="D1245" s="80">
        <v>3041.2561999999998</v>
      </c>
    </row>
    <row r="1246" spans="1:4" x14ac:dyDescent="0.25">
      <c r="A1246" s="78" t="s">
        <v>17818</v>
      </c>
      <c r="B1246" s="79" t="s">
        <v>17819</v>
      </c>
      <c r="C1246" s="78" t="s">
        <v>15348</v>
      </c>
      <c r="D1246" s="80">
        <v>5150.6821</v>
      </c>
    </row>
    <row r="1247" spans="1:4" x14ac:dyDescent="0.25">
      <c r="A1247" s="78" t="s">
        <v>17820</v>
      </c>
      <c r="B1247" s="79" t="s">
        <v>17821</v>
      </c>
      <c r="C1247" s="78" t="s">
        <v>15348</v>
      </c>
      <c r="D1247" s="80">
        <v>8653.2690000000002</v>
      </c>
    </row>
    <row r="1248" spans="1:4" x14ac:dyDescent="0.25">
      <c r="A1248" s="78" t="s">
        <v>17822</v>
      </c>
      <c r="B1248" s="79" t="s">
        <v>17823</v>
      </c>
      <c r="C1248" s="78" t="s">
        <v>15348</v>
      </c>
      <c r="D1248" s="80">
        <v>11851.2183</v>
      </c>
    </row>
    <row r="1249" spans="1:4" x14ac:dyDescent="0.25">
      <c r="A1249" s="78" t="s">
        <v>17824</v>
      </c>
      <c r="B1249" s="79" t="s">
        <v>17825</v>
      </c>
      <c r="C1249" s="78" t="s">
        <v>15348</v>
      </c>
      <c r="D1249" s="80">
        <v>16826.408800000001</v>
      </c>
    </row>
    <row r="1250" spans="1:4" x14ac:dyDescent="0.25">
      <c r="A1250" s="78" t="s">
        <v>17826</v>
      </c>
      <c r="B1250" s="79" t="s">
        <v>17827</v>
      </c>
      <c r="C1250" s="78" t="s">
        <v>15348</v>
      </c>
      <c r="D1250" s="80">
        <v>23559.037</v>
      </c>
    </row>
    <row r="1251" spans="1:4" x14ac:dyDescent="0.25">
      <c r="A1251" s="78" t="s">
        <v>17828</v>
      </c>
      <c r="B1251" s="79" t="s">
        <v>17829</v>
      </c>
      <c r="C1251" s="78" t="s">
        <v>15348</v>
      </c>
      <c r="D1251" s="80">
        <v>33036.6175</v>
      </c>
    </row>
    <row r="1252" spans="1:4" x14ac:dyDescent="0.25">
      <c r="A1252" s="78" t="s">
        <v>17830</v>
      </c>
      <c r="B1252" s="79" t="s">
        <v>17831</v>
      </c>
      <c r="C1252" s="78" t="s">
        <v>15348</v>
      </c>
      <c r="D1252" s="80">
        <v>4427.0451999999996</v>
      </c>
    </row>
    <row r="1253" spans="1:4" x14ac:dyDescent="0.25">
      <c r="A1253" s="78" t="s">
        <v>17832</v>
      </c>
      <c r="B1253" s="79" t="s">
        <v>17833</v>
      </c>
      <c r="C1253" s="78" t="s">
        <v>15348</v>
      </c>
      <c r="D1253" s="80">
        <v>6098.0186000000003</v>
      </c>
    </row>
    <row r="1254" spans="1:4" x14ac:dyDescent="0.25">
      <c r="A1254" s="78" t="s">
        <v>17834</v>
      </c>
      <c r="B1254" s="79" t="s">
        <v>17835</v>
      </c>
      <c r="C1254" s="78" t="s">
        <v>15348</v>
      </c>
      <c r="D1254" s="80">
        <v>8837.5951999999997</v>
      </c>
    </row>
    <row r="1255" spans="1:4" x14ac:dyDescent="0.25">
      <c r="A1255" s="78" t="s">
        <v>17836</v>
      </c>
      <c r="B1255" s="79" t="s">
        <v>17837</v>
      </c>
      <c r="C1255" s="78" t="s">
        <v>15348</v>
      </c>
      <c r="D1255" s="80">
        <v>17339.4758</v>
      </c>
    </row>
    <row r="1256" spans="1:4" x14ac:dyDescent="0.25">
      <c r="A1256" s="78" t="s">
        <v>17838</v>
      </c>
      <c r="B1256" s="79" t="s">
        <v>17839</v>
      </c>
      <c r="C1256" s="78" t="s">
        <v>15348</v>
      </c>
      <c r="D1256" s="80">
        <v>22897.203300000001</v>
      </c>
    </row>
    <row r="1257" spans="1:4" x14ac:dyDescent="0.25">
      <c r="A1257" s="78" t="s">
        <v>17840</v>
      </c>
      <c r="B1257" s="79" t="s">
        <v>17841</v>
      </c>
      <c r="C1257" s="78" t="s">
        <v>15348</v>
      </c>
      <c r="D1257" s="80">
        <v>25281.130099999998</v>
      </c>
    </row>
    <row r="1258" spans="1:4" x14ac:dyDescent="0.25">
      <c r="A1258" s="78" t="s">
        <v>17842</v>
      </c>
      <c r="B1258" s="79" t="s">
        <v>17843</v>
      </c>
      <c r="C1258" s="78" t="s">
        <v>15348</v>
      </c>
      <c r="D1258" s="80">
        <v>44786.400099999999</v>
      </c>
    </row>
    <row r="1259" spans="1:4" x14ac:dyDescent="0.25">
      <c r="A1259" s="78" t="s">
        <v>17844</v>
      </c>
      <c r="B1259" s="79" t="s">
        <v>17845</v>
      </c>
      <c r="C1259" s="78" t="s">
        <v>15348</v>
      </c>
      <c r="D1259" s="80">
        <v>4409.8802999999998</v>
      </c>
    </row>
    <row r="1260" spans="1:4" x14ac:dyDescent="0.25">
      <c r="A1260" s="78" t="s">
        <v>17846</v>
      </c>
      <c r="B1260" s="79" t="s">
        <v>17847</v>
      </c>
      <c r="C1260" s="78" t="s">
        <v>15348</v>
      </c>
      <c r="D1260" s="80">
        <v>4665.9304000000002</v>
      </c>
    </row>
    <row r="1261" spans="1:4" x14ac:dyDescent="0.25">
      <c r="A1261" s="78" t="s">
        <v>17848</v>
      </c>
      <c r="B1261" s="79" t="s">
        <v>17849</v>
      </c>
      <c r="C1261" s="78" t="s">
        <v>15348</v>
      </c>
      <c r="D1261" s="80">
        <v>7367.1415999999999</v>
      </c>
    </row>
    <row r="1262" spans="1:4" x14ac:dyDescent="0.25">
      <c r="A1262" s="78" t="s">
        <v>17850</v>
      </c>
      <c r="B1262" s="79" t="s">
        <v>17851</v>
      </c>
      <c r="C1262" s="78" t="s">
        <v>15348</v>
      </c>
      <c r="D1262" s="80">
        <v>11015.1828</v>
      </c>
    </row>
    <row r="1263" spans="1:4" x14ac:dyDescent="0.25">
      <c r="A1263" s="78" t="s">
        <v>17852</v>
      </c>
      <c r="B1263" s="79" t="s">
        <v>17853</v>
      </c>
      <c r="C1263" s="78" t="s">
        <v>15348</v>
      </c>
      <c r="D1263" s="80">
        <v>15616.6968</v>
      </c>
    </row>
    <row r="1264" spans="1:4" x14ac:dyDescent="0.25">
      <c r="A1264" s="78" t="s">
        <v>17854</v>
      </c>
      <c r="B1264" s="79" t="s">
        <v>17855</v>
      </c>
      <c r="C1264" s="78" t="s">
        <v>15348</v>
      </c>
      <c r="D1264" s="80">
        <v>21739.905599999998</v>
      </c>
    </row>
    <row r="1265" spans="1:4" x14ac:dyDescent="0.25">
      <c r="A1265" s="78" t="s">
        <v>17856</v>
      </c>
      <c r="B1265" s="79" t="s">
        <v>17857</v>
      </c>
      <c r="C1265" s="78" t="s">
        <v>15348</v>
      </c>
      <c r="D1265" s="80">
        <v>29370.206999999999</v>
      </c>
    </row>
    <row r="1266" spans="1:4" x14ac:dyDescent="0.25">
      <c r="A1266" s="78" t="s">
        <v>17858</v>
      </c>
      <c r="B1266" s="79" t="s">
        <v>17859</v>
      </c>
      <c r="C1266" s="78" t="s">
        <v>58</v>
      </c>
      <c r="D1266" s="80">
        <v>3615.3510000000001</v>
      </c>
    </row>
    <row r="1267" spans="1:4" x14ac:dyDescent="0.25">
      <c r="A1267" s="78" t="s">
        <v>17860</v>
      </c>
      <c r="B1267" s="79" t="s">
        <v>17861</v>
      </c>
      <c r="C1267" s="78" t="s">
        <v>58</v>
      </c>
      <c r="D1267" s="80">
        <v>4074.9386</v>
      </c>
    </row>
    <row r="1268" spans="1:4" x14ac:dyDescent="0.25">
      <c r="A1268" s="78" t="s">
        <v>17862</v>
      </c>
      <c r="B1268" s="79" t="s">
        <v>17863</v>
      </c>
      <c r="C1268" s="78" t="s">
        <v>58</v>
      </c>
      <c r="D1268" s="80">
        <v>4748.9903000000004</v>
      </c>
    </row>
    <row r="1269" spans="1:4" x14ac:dyDescent="0.25">
      <c r="A1269" s="78" t="s">
        <v>17864</v>
      </c>
      <c r="B1269" s="79" t="s">
        <v>17865</v>
      </c>
      <c r="C1269" s="78" t="s">
        <v>58</v>
      </c>
      <c r="D1269" s="80">
        <v>5423.0266000000001</v>
      </c>
    </row>
    <row r="1270" spans="1:4" x14ac:dyDescent="0.25">
      <c r="A1270" s="78" t="s">
        <v>17866</v>
      </c>
      <c r="B1270" s="79" t="s">
        <v>17867</v>
      </c>
      <c r="C1270" s="78" t="s">
        <v>58</v>
      </c>
      <c r="D1270" s="80">
        <v>5974.6902</v>
      </c>
    </row>
    <row r="1271" spans="1:4" x14ac:dyDescent="0.25">
      <c r="A1271" s="78" t="s">
        <v>17868</v>
      </c>
      <c r="B1271" s="79" t="s">
        <v>17869</v>
      </c>
      <c r="C1271" s="78" t="s">
        <v>58</v>
      </c>
      <c r="D1271" s="80">
        <v>7825.7011000000002</v>
      </c>
    </row>
    <row r="1272" spans="1:4" x14ac:dyDescent="0.25">
      <c r="A1272" s="78" t="s">
        <v>17870</v>
      </c>
      <c r="B1272" s="79" t="s">
        <v>17871</v>
      </c>
      <c r="C1272" s="78" t="s">
        <v>58</v>
      </c>
      <c r="D1272" s="80">
        <v>8470.6584999999995</v>
      </c>
    </row>
    <row r="1273" spans="1:4" x14ac:dyDescent="0.25">
      <c r="A1273" s="78" t="s">
        <v>17872</v>
      </c>
      <c r="B1273" s="79" t="s">
        <v>17873</v>
      </c>
      <c r="C1273" s="78" t="s">
        <v>58</v>
      </c>
      <c r="D1273" s="80">
        <v>9232.8891999999996</v>
      </c>
    </row>
    <row r="1274" spans="1:4" x14ac:dyDescent="0.25">
      <c r="A1274" s="78" t="s">
        <v>17874</v>
      </c>
      <c r="B1274" s="79" t="s">
        <v>17875</v>
      </c>
      <c r="C1274" s="78" t="s">
        <v>58</v>
      </c>
      <c r="D1274" s="80">
        <v>9877.4824000000008</v>
      </c>
    </row>
    <row r="1275" spans="1:4" x14ac:dyDescent="0.25">
      <c r="A1275" s="78" t="s">
        <v>17876</v>
      </c>
      <c r="B1275" s="79" t="s">
        <v>17877</v>
      </c>
      <c r="C1275" s="78" t="s">
        <v>58</v>
      </c>
      <c r="D1275" s="80">
        <v>10640.044400000001</v>
      </c>
    </row>
    <row r="1276" spans="1:4" x14ac:dyDescent="0.25">
      <c r="A1276" s="78" t="s">
        <v>17878</v>
      </c>
      <c r="B1276" s="79" t="s">
        <v>17879</v>
      </c>
      <c r="C1276" s="78" t="s">
        <v>58</v>
      </c>
      <c r="D1276" s="80">
        <v>11284.863300000001</v>
      </c>
    </row>
    <row r="1277" spans="1:4" x14ac:dyDescent="0.25">
      <c r="A1277" s="78" t="s">
        <v>17880</v>
      </c>
      <c r="B1277" s="79" t="s">
        <v>17881</v>
      </c>
      <c r="C1277" s="78" t="s">
        <v>58</v>
      </c>
      <c r="D1277" s="80">
        <v>13304.3575</v>
      </c>
    </row>
    <row r="1278" spans="1:4" x14ac:dyDescent="0.25">
      <c r="A1278" s="78" t="s">
        <v>17882</v>
      </c>
      <c r="B1278" s="79" t="s">
        <v>17883</v>
      </c>
      <c r="C1278" s="78" t="s">
        <v>58</v>
      </c>
      <c r="D1278" s="80">
        <v>14032.8395</v>
      </c>
    </row>
    <row r="1279" spans="1:4" x14ac:dyDescent="0.25">
      <c r="A1279" s="78" t="s">
        <v>17884</v>
      </c>
      <c r="B1279" s="79" t="s">
        <v>17885</v>
      </c>
      <c r="C1279" s="78" t="s">
        <v>58</v>
      </c>
      <c r="D1279" s="80">
        <v>14900.717000000001</v>
      </c>
    </row>
    <row r="1280" spans="1:4" x14ac:dyDescent="0.25">
      <c r="A1280" s="78" t="s">
        <v>17886</v>
      </c>
      <c r="B1280" s="79" t="s">
        <v>17887</v>
      </c>
      <c r="C1280" s="78" t="s">
        <v>58</v>
      </c>
      <c r="D1280" s="80">
        <v>15573.864799999999</v>
      </c>
    </row>
    <row r="1281" spans="1:4" x14ac:dyDescent="0.25">
      <c r="A1281" s="78" t="s">
        <v>17888</v>
      </c>
      <c r="B1281" s="79" t="s">
        <v>17889</v>
      </c>
      <c r="C1281" s="78" t="s">
        <v>58</v>
      </c>
      <c r="D1281" s="80">
        <v>16413.914400000001</v>
      </c>
    </row>
    <row r="1282" spans="1:4" x14ac:dyDescent="0.25">
      <c r="A1282" s="78" t="s">
        <v>17890</v>
      </c>
      <c r="B1282" s="79" t="s">
        <v>17891</v>
      </c>
      <c r="C1282" s="78" t="s">
        <v>58</v>
      </c>
      <c r="D1282" s="80">
        <v>17169.135699999999</v>
      </c>
    </row>
    <row r="1283" spans="1:4" x14ac:dyDescent="0.25">
      <c r="A1283" s="78" t="s">
        <v>17892</v>
      </c>
      <c r="B1283" s="79" t="s">
        <v>17893</v>
      </c>
      <c r="C1283" s="78" t="s">
        <v>58</v>
      </c>
      <c r="D1283" s="80">
        <v>17952.753400000001</v>
      </c>
    </row>
    <row r="1284" spans="1:4" x14ac:dyDescent="0.25">
      <c r="A1284" s="78" t="s">
        <v>17894</v>
      </c>
      <c r="B1284" s="79" t="s">
        <v>17895</v>
      </c>
      <c r="C1284" s="78" t="s">
        <v>58</v>
      </c>
      <c r="D1284" s="80">
        <v>20406.0952</v>
      </c>
    </row>
    <row r="1285" spans="1:4" x14ac:dyDescent="0.25">
      <c r="A1285" s="78" t="s">
        <v>17896</v>
      </c>
      <c r="B1285" s="79" t="s">
        <v>17897</v>
      </c>
      <c r="C1285" s="78" t="s">
        <v>58</v>
      </c>
      <c r="D1285" s="80">
        <v>21366.673900000002</v>
      </c>
    </row>
    <row r="1286" spans="1:4" x14ac:dyDescent="0.25">
      <c r="A1286" s="78" t="s">
        <v>17898</v>
      </c>
      <c r="B1286" s="79" t="s">
        <v>17899</v>
      </c>
      <c r="C1286" s="78" t="s">
        <v>58</v>
      </c>
      <c r="D1286" s="80">
        <v>3822.3903</v>
      </c>
    </row>
    <row r="1287" spans="1:4" x14ac:dyDescent="0.25">
      <c r="A1287" s="78" t="s">
        <v>17900</v>
      </c>
      <c r="B1287" s="79" t="s">
        <v>17901</v>
      </c>
      <c r="C1287" s="78" t="s">
        <v>58</v>
      </c>
      <c r="D1287" s="80">
        <v>4308.2965000000004</v>
      </c>
    </row>
    <row r="1288" spans="1:4" x14ac:dyDescent="0.25">
      <c r="A1288" s="78" t="s">
        <v>17902</v>
      </c>
      <c r="B1288" s="79" t="s">
        <v>17903</v>
      </c>
      <c r="C1288" s="78" t="s">
        <v>58</v>
      </c>
      <c r="D1288" s="80">
        <v>5020.9538000000002</v>
      </c>
    </row>
    <row r="1289" spans="1:4" x14ac:dyDescent="0.25">
      <c r="A1289" s="78" t="s">
        <v>17904</v>
      </c>
      <c r="B1289" s="79" t="s">
        <v>17905</v>
      </c>
      <c r="C1289" s="78" t="s">
        <v>58</v>
      </c>
      <c r="D1289" s="80">
        <v>5733.5855000000001</v>
      </c>
    </row>
    <row r="1290" spans="1:4" x14ac:dyDescent="0.25">
      <c r="A1290" s="78" t="s">
        <v>17906</v>
      </c>
      <c r="B1290" s="79" t="s">
        <v>17907</v>
      </c>
      <c r="C1290" s="78" t="s">
        <v>58</v>
      </c>
      <c r="D1290" s="80">
        <v>6316.8334999999997</v>
      </c>
    </row>
    <row r="1291" spans="1:4" x14ac:dyDescent="0.25">
      <c r="A1291" s="78" t="s">
        <v>17908</v>
      </c>
      <c r="B1291" s="79" t="s">
        <v>17909</v>
      </c>
      <c r="C1291" s="78" t="s">
        <v>58</v>
      </c>
      <c r="D1291" s="80">
        <v>8374.6931999999997</v>
      </c>
    </row>
    <row r="1292" spans="1:4" x14ac:dyDescent="0.25">
      <c r="A1292" s="78" t="s">
        <v>17910</v>
      </c>
      <c r="B1292" s="79" t="s">
        <v>17911</v>
      </c>
      <c r="C1292" s="78" t="s">
        <v>58</v>
      </c>
      <c r="D1292" s="80">
        <v>9064.8858</v>
      </c>
    </row>
    <row r="1293" spans="1:4" x14ac:dyDescent="0.25">
      <c r="A1293" s="78" t="s">
        <v>17912</v>
      </c>
      <c r="B1293" s="79" t="s">
        <v>17913</v>
      </c>
      <c r="C1293" s="78" t="s">
        <v>58</v>
      </c>
      <c r="D1293" s="80">
        <v>9880.5763999999999</v>
      </c>
    </row>
    <row r="1294" spans="1:4" x14ac:dyDescent="0.25">
      <c r="A1294" s="78" t="s">
        <v>17914</v>
      </c>
      <c r="B1294" s="79" t="s">
        <v>17915</v>
      </c>
      <c r="C1294" s="78" t="s">
        <v>58</v>
      </c>
      <c r="D1294" s="80">
        <v>10570.4049</v>
      </c>
    </row>
    <row r="1295" spans="1:4" x14ac:dyDescent="0.25">
      <c r="A1295" s="78" t="s">
        <v>17916</v>
      </c>
      <c r="B1295" s="79" t="s">
        <v>17917</v>
      </c>
      <c r="C1295" s="78" t="s">
        <v>58</v>
      </c>
      <c r="D1295" s="80">
        <v>11386.426799999999</v>
      </c>
    </row>
    <row r="1296" spans="1:4" x14ac:dyDescent="0.25">
      <c r="A1296" s="78" t="s">
        <v>17918</v>
      </c>
      <c r="B1296" s="79" t="s">
        <v>17919</v>
      </c>
      <c r="C1296" s="78" t="s">
        <v>58</v>
      </c>
      <c r="D1296" s="80">
        <v>12076.481100000001</v>
      </c>
    </row>
    <row r="1297" spans="1:4" x14ac:dyDescent="0.25">
      <c r="A1297" s="78" t="s">
        <v>17920</v>
      </c>
      <c r="B1297" s="79" t="s">
        <v>17921</v>
      </c>
      <c r="C1297" s="78" t="s">
        <v>58</v>
      </c>
      <c r="D1297" s="80">
        <v>7719.8464000000004</v>
      </c>
    </row>
    <row r="1298" spans="1:4" x14ac:dyDescent="0.25">
      <c r="A1298" s="78" t="s">
        <v>17922</v>
      </c>
      <c r="B1298" s="79" t="s">
        <v>17923</v>
      </c>
      <c r="C1298" s="78" t="s">
        <v>58</v>
      </c>
      <c r="D1298" s="80">
        <v>8530.2340999999997</v>
      </c>
    </row>
    <row r="1299" spans="1:4" x14ac:dyDescent="0.25">
      <c r="A1299" s="78" t="s">
        <v>17924</v>
      </c>
      <c r="B1299" s="79" t="s">
        <v>17925</v>
      </c>
      <c r="C1299" s="78" t="s">
        <v>58</v>
      </c>
      <c r="D1299" s="80">
        <v>9098.8259999999991</v>
      </c>
    </row>
    <row r="1300" spans="1:4" x14ac:dyDescent="0.25">
      <c r="A1300" s="78" t="s">
        <v>17926</v>
      </c>
      <c r="B1300" s="79" t="s">
        <v>17927</v>
      </c>
      <c r="C1300" s="78" t="s">
        <v>58</v>
      </c>
      <c r="D1300" s="80">
        <v>9653.5712000000003</v>
      </c>
    </row>
    <row r="1301" spans="1:4" x14ac:dyDescent="0.25">
      <c r="A1301" s="78" t="s">
        <v>17928</v>
      </c>
      <c r="B1301" s="79" t="s">
        <v>17929</v>
      </c>
      <c r="C1301" s="78" t="s">
        <v>58</v>
      </c>
      <c r="D1301" s="80">
        <v>10463.694299999999</v>
      </c>
    </row>
    <row r="1302" spans="1:4" x14ac:dyDescent="0.25">
      <c r="A1302" s="78" t="s">
        <v>17930</v>
      </c>
      <c r="B1302" s="79" t="s">
        <v>17931</v>
      </c>
      <c r="C1302" s="78" t="s">
        <v>58</v>
      </c>
      <c r="D1302" s="80">
        <v>10748.0713</v>
      </c>
    </row>
    <row r="1303" spans="1:4" x14ac:dyDescent="0.25">
      <c r="A1303" s="78" t="s">
        <v>17932</v>
      </c>
      <c r="B1303" s="79" t="s">
        <v>17933</v>
      </c>
      <c r="C1303" s="78" t="s">
        <v>58</v>
      </c>
      <c r="D1303" s="80">
        <v>11302.595600000001</v>
      </c>
    </row>
    <row r="1304" spans="1:4" x14ac:dyDescent="0.25">
      <c r="A1304" s="78" t="s">
        <v>17934</v>
      </c>
      <c r="B1304" s="79" t="s">
        <v>17935</v>
      </c>
      <c r="C1304" s="78" t="s">
        <v>58</v>
      </c>
      <c r="D1304" s="80">
        <v>11857.041999999999</v>
      </c>
    </row>
    <row r="1305" spans="1:4" x14ac:dyDescent="0.25">
      <c r="A1305" s="78" t="s">
        <v>17936</v>
      </c>
      <c r="B1305" s="79" t="s">
        <v>17937</v>
      </c>
      <c r="C1305" s="78" t="s">
        <v>58</v>
      </c>
      <c r="D1305" s="80">
        <v>12411.2899</v>
      </c>
    </row>
    <row r="1306" spans="1:4" x14ac:dyDescent="0.25">
      <c r="A1306" s="78" t="s">
        <v>17938</v>
      </c>
      <c r="B1306" s="79" t="s">
        <v>17939</v>
      </c>
      <c r="C1306" s="78" t="s">
        <v>58</v>
      </c>
      <c r="D1306" s="80">
        <v>12965.955099999999</v>
      </c>
    </row>
    <row r="1307" spans="1:4" x14ac:dyDescent="0.25">
      <c r="A1307" s="78" t="s">
        <v>17940</v>
      </c>
      <c r="B1307" s="79" t="s">
        <v>17941</v>
      </c>
      <c r="C1307" s="78" t="s">
        <v>58</v>
      </c>
      <c r="D1307" s="80">
        <v>13776.4683</v>
      </c>
    </row>
    <row r="1308" spans="1:4" x14ac:dyDescent="0.25">
      <c r="A1308" s="78" t="s">
        <v>17942</v>
      </c>
      <c r="B1308" s="79" t="s">
        <v>17943</v>
      </c>
      <c r="C1308" s="78" t="s">
        <v>58</v>
      </c>
      <c r="D1308" s="80">
        <v>14345.513999999999</v>
      </c>
    </row>
    <row r="1309" spans="1:4" x14ac:dyDescent="0.25">
      <c r="A1309" s="78" t="s">
        <v>17944</v>
      </c>
      <c r="B1309" s="79" t="s">
        <v>17945</v>
      </c>
      <c r="C1309" s="78" t="s">
        <v>58</v>
      </c>
      <c r="D1309" s="80">
        <v>14899.981100000001</v>
      </c>
    </row>
    <row r="1310" spans="1:4" x14ac:dyDescent="0.25">
      <c r="A1310" s="78" t="s">
        <v>17946</v>
      </c>
      <c r="B1310" s="79" t="s">
        <v>17947</v>
      </c>
      <c r="C1310" s="78" t="s">
        <v>58</v>
      </c>
      <c r="D1310" s="80">
        <v>15453.785</v>
      </c>
    </row>
    <row r="1311" spans="1:4" x14ac:dyDescent="0.25">
      <c r="A1311" s="78" t="s">
        <v>17948</v>
      </c>
      <c r="B1311" s="79" t="s">
        <v>17949</v>
      </c>
      <c r="C1311" s="78" t="s">
        <v>58</v>
      </c>
      <c r="D1311" s="80">
        <v>16008.9432</v>
      </c>
    </row>
    <row r="1312" spans="1:4" x14ac:dyDescent="0.25">
      <c r="A1312" s="78" t="s">
        <v>17950</v>
      </c>
      <c r="B1312" s="79" t="s">
        <v>17951</v>
      </c>
      <c r="C1312" s="78" t="s">
        <v>58</v>
      </c>
      <c r="D1312" s="80">
        <v>16833.649399999998</v>
      </c>
    </row>
    <row r="1313" spans="1:4" x14ac:dyDescent="0.25">
      <c r="A1313" s="78" t="s">
        <v>17952</v>
      </c>
      <c r="B1313" s="79" t="s">
        <v>17953</v>
      </c>
      <c r="C1313" s="78" t="s">
        <v>58</v>
      </c>
      <c r="D1313" s="80">
        <v>20771.517500000002</v>
      </c>
    </row>
    <row r="1314" spans="1:4" x14ac:dyDescent="0.25">
      <c r="A1314" s="78" t="s">
        <v>17954</v>
      </c>
      <c r="B1314" s="79" t="s">
        <v>17955</v>
      </c>
      <c r="C1314" s="78" t="s">
        <v>58</v>
      </c>
      <c r="D1314" s="80">
        <v>21741.096799999999</v>
      </c>
    </row>
    <row r="1315" spans="1:4" x14ac:dyDescent="0.25">
      <c r="A1315" s="78" t="s">
        <v>17956</v>
      </c>
      <c r="B1315" s="79" t="s">
        <v>17957</v>
      </c>
      <c r="C1315" s="78" t="s">
        <v>58</v>
      </c>
      <c r="D1315" s="80">
        <v>22424.7968</v>
      </c>
    </row>
    <row r="1316" spans="1:4" x14ac:dyDescent="0.25">
      <c r="A1316" s="78" t="s">
        <v>17958</v>
      </c>
      <c r="B1316" s="79" t="s">
        <v>17959</v>
      </c>
      <c r="C1316" s="78" t="s">
        <v>58</v>
      </c>
      <c r="D1316" s="80">
        <v>25500.499</v>
      </c>
    </row>
    <row r="1317" spans="1:4" x14ac:dyDescent="0.25">
      <c r="A1317" s="78" t="s">
        <v>17960</v>
      </c>
      <c r="B1317" s="79" t="s">
        <v>17961</v>
      </c>
      <c r="C1317" s="78" t="s">
        <v>58</v>
      </c>
      <c r="D1317" s="80">
        <v>25879.2647</v>
      </c>
    </row>
    <row r="1318" spans="1:4" x14ac:dyDescent="0.25">
      <c r="A1318" s="78" t="s">
        <v>17962</v>
      </c>
      <c r="B1318" s="79" t="s">
        <v>17963</v>
      </c>
      <c r="C1318" s="78" t="s">
        <v>58</v>
      </c>
      <c r="D1318" s="80">
        <v>31159.461599999999</v>
      </c>
    </row>
    <row r="1319" spans="1:4" x14ac:dyDescent="0.25">
      <c r="A1319" s="78" t="s">
        <v>17964</v>
      </c>
      <c r="B1319" s="79" t="s">
        <v>17965</v>
      </c>
      <c r="C1319" s="78" t="s">
        <v>58</v>
      </c>
      <c r="D1319" s="80">
        <v>31595.400699999998</v>
      </c>
    </row>
    <row r="1320" spans="1:4" x14ac:dyDescent="0.25">
      <c r="A1320" s="78" t="s">
        <v>17966</v>
      </c>
      <c r="B1320" s="79" t="s">
        <v>17967</v>
      </c>
      <c r="C1320" s="78" t="s">
        <v>58</v>
      </c>
      <c r="D1320" s="80">
        <v>32809.911699999997</v>
      </c>
    </row>
    <row r="1321" spans="1:4" x14ac:dyDescent="0.25">
      <c r="A1321" s="78" t="s">
        <v>17968</v>
      </c>
      <c r="B1321" s="79" t="s">
        <v>17969</v>
      </c>
      <c r="C1321" s="78" t="s">
        <v>58</v>
      </c>
      <c r="D1321" s="80">
        <v>33246.463400000001</v>
      </c>
    </row>
    <row r="1322" spans="1:4" x14ac:dyDescent="0.25">
      <c r="A1322" s="78" t="s">
        <v>17970</v>
      </c>
      <c r="B1322" s="79" t="s">
        <v>17971</v>
      </c>
      <c r="C1322" s="78" t="s">
        <v>58</v>
      </c>
      <c r="D1322" s="80">
        <v>45185.351199999997</v>
      </c>
    </row>
    <row r="1323" spans="1:4" x14ac:dyDescent="0.25">
      <c r="A1323" s="78" t="s">
        <v>17972</v>
      </c>
      <c r="B1323" s="79" t="s">
        <v>17973</v>
      </c>
      <c r="C1323" s="78" t="s">
        <v>58</v>
      </c>
      <c r="D1323" s="80">
        <v>46771.267500000002</v>
      </c>
    </row>
    <row r="1324" spans="1:4" ht="26.4" x14ac:dyDescent="0.25">
      <c r="A1324" s="78" t="s">
        <v>17974</v>
      </c>
      <c r="B1324" s="79" t="s">
        <v>17975</v>
      </c>
      <c r="C1324" s="78" t="s">
        <v>58</v>
      </c>
      <c r="D1324" s="80">
        <v>10492.355</v>
      </c>
    </row>
    <row r="1325" spans="1:4" ht="26.4" x14ac:dyDescent="0.25">
      <c r="A1325" s="78" t="s">
        <v>17976</v>
      </c>
      <c r="B1325" s="79" t="s">
        <v>17977</v>
      </c>
      <c r="C1325" s="78" t="s">
        <v>58</v>
      </c>
      <c r="D1325" s="80">
        <v>13776.4683</v>
      </c>
    </row>
    <row r="1326" spans="1:4" ht="26.4" x14ac:dyDescent="0.25">
      <c r="A1326" s="78" t="s">
        <v>17978</v>
      </c>
      <c r="B1326" s="79" t="s">
        <v>17979</v>
      </c>
      <c r="C1326" s="78" t="s">
        <v>58</v>
      </c>
      <c r="D1326" s="80">
        <v>15994.841</v>
      </c>
    </row>
    <row r="1327" spans="1:4" ht="26.4" x14ac:dyDescent="0.25">
      <c r="A1327" s="78" t="s">
        <v>17980</v>
      </c>
      <c r="B1327" s="79" t="s">
        <v>17981</v>
      </c>
      <c r="C1327" s="78" t="s">
        <v>58</v>
      </c>
      <c r="D1327" s="80">
        <v>16819.547200000001</v>
      </c>
    </row>
    <row r="1328" spans="1:4" ht="26.4" x14ac:dyDescent="0.25">
      <c r="A1328" s="78" t="s">
        <v>17982</v>
      </c>
      <c r="B1328" s="79" t="s">
        <v>17983</v>
      </c>
      <c r="C1328" s="78" t="s">
        <v>58</v>
      </c>
      <c r="D1328" s="80">
        <v>17373.180100000001</v>
      </c>
    </row>
    <row r="1329" spans="1:4" ht="26.4" x14ac:dyDescent="0.25">
      <c r="A1329" s="78" t="s">
        <v>17984</v>
      </c>
      <c r="B1329" s="79" t="s">
        <v>17985</v>
      </c>
      <c r="C1329" s="78" t="s">
        <v>58</v>
      </c>
      <c r="D1329" s="80">
        <v>17928.371999999999</v>
      </c>
    </row>
    <row r="1330" spans="1:4" ht="26.4" x14ac:dyDescent="0.25">
      <c r="A1330" s="78" t="s">
        <v>17986</v>
      </c>
      <c r="B1330" s="79" t="s">
        <v>17987</v>
      </c>
      <c r="C1330" s="78" t="s">
        <v>58</v>
      </c>
      <c r="D1330" s="80">
        <v>18482.512500000001</v>
      </c>
    </row>
    <row r="1331" spans="1:4" ht="26.4" x14ac:dyDescent="0.25">
      <c r="A1331" s="78" t="s">
        <v>17988</v>
      </c>
      <c r="B1331" s="79" t="s">
        <v>17989</v>
      </c>
      <c r="C1331" s="78" t="s">
        <v>58</v>
      </c>
      <c r="D1331" s="80">
        <v>19307.930899999999</v>
      </c>
    </row>
    <row r="1332" spans="1:4" ht="26.4" x14ac:dyDescent="0.25">
      <c r="A1332" s="78" t="s">
        <v>17990</v>
      </c>
      <c r="B1332" s="79" t="s">
        <v>17991</v>
      </c>
      <c r="C1332" s="78" t="s">
        <v>58</v>
      </c>
      <c r="D1332" s="80">
        <v>19861.100999999999</v>
      </c>
    </row>
    <row r="1333" spans="1:4" ht="26.4" x14ac:dyDescent="0.25">
      <c r="A1333" s="78" t="s">
        <v>17992</v>
      </c>
      <c r="B1333" s="79" t="s">
        <v>17993</v>
      </c>
      <c r="C1333" s="78" t="s">
        <v>58</v>
      </c>
      <c r="D1333" s="80">
        <v>24405.7984</v>
      </c>
    </row>
    <row r="1334" spans="1:4" ht="26.4" x14ac:dyDescent="0.25">
      <c r="A1334" s="78" t="s">
        <v>17994</v>
      </c>
      <c r="B1334" s="79" t="s">
        <v>17995</v>
      </c>
      <c r="C1334" s="78" t="s">
        <v>58</v>
      </c>
      <c r="D1334" s="80">
        <v>25646.551800000001</v>
      </c>
    </row>
    <row r="1335" spans="1:4" ht="26.4" x14ac:dyDescent="0.25">
      <c r="A1335" s="78" t="s">
        <v>17996</v>
      </c>
      <c r="B1335" s="79" t="s">
        <v>17997</v>
      </c>
      <c r="C1335" s="78" t="s">
        <v>58</v>
      </c>
      <c r="D1335" s="80">
        <v>26329.709599999998</v>
      </c>
    </row>
    <row r="1336" spans="1:4" ht="26.4" x14ac:dyDescent="0.25">
      <c r="A1336" s="78" t="s">
        <v>17998</v>
      </c>
      <c r="B1336" s="79" t="s">
        <v>17999</v>
      </c>
      <c r="C1336" s="78" t="s">
        <v>58</v>
      </c>
      <c r="D1336" s="80">
        <v>27013.216400000001</v>
      </c>
    </row>
    <row r="1337" spans="1:4" ht="26.4" x14ac:dyDescent="0.25">
      <c r="A1337" s="78" t="s">
        <v>18000</v>
      </c>
      <c r="B1337" s="79" t="s">
        <v>18001</v>
      </c>
      <c r="C1337" s="78" t="s">
        <v>58</v>
      </c>
      <c r="D1337" s="80">
        <v>27341.578799999999</v>
      </c>
    </row>
    <row r="1338" spans="1:4" ht="26.4" x14ac:dyDescent="0.25">
      <c r="A1338" s="78" t="s">
        <v>18002</v>
      </c>
      <c r="B1338" s="79" t="s">
        <v>18003</v>
      </c>
      <c r="C1338" s="78" t="s">
        <v>58</v>
      </c>
      <c r="D1338" s="80">
        <v>28598.087500000001</v>
      </c>
    </row>
    <row r="1339" spans="1:4" ht="26.4" x14ac:dyDescent="0.25">
      <c r="A1339" s="78" t="s">
        <v>18004</v>
      </c>
      <c r="B1339" s="79" t="s">
        <v>18005</v>
      </c>
      <c r="C1339" s="78" t="s">
        <v>58</v>
      </c>
      <c r="D1339" s="80">
        <v>32598.287899999999</v>
      </c>
    </row>
    <row r="1340" spans="1:4" ht="26.4" x14ac:dyDescent="0.25">
      <c r="A1340" s="78" t="s">
        <v>18006</v>
      </c>
      <c r="B1340" s="79" t="s">
        <v>18007</v>
      </c>
      <c r="C1340" s="78" t="s">
        <v>58</v>
      </c>
      <c r="D1340" s="80">
        <v>38868.565600000002</v>
      </c>
    </row>
    <row r="1341" spans="1:4" ht="26.4" x14ac:dyDescent="0.25">
      <c r="A1341" s="78" t="s">
        <v>18008</v>
      </c>
      <c r="B1341" s="79" t="s">
        <v>18009</v>
      </c>
      <c r="C1341" s="78" t="s">
        <v>58</v>
      </c>
      <c r="D1341" s="80">
        <v>39738.1178</v>
      </c>
    </row>
    <row r="1342" spans="1:4" ht="26.4" x14ac:dyDescent="0.25">
      <c r="A1342" s="78" t="s">
        <v>18010</v>
      </c>
      <c r="B1342" s="79" t="s">
        <v>18011</v>
      </c>
      <c r="C1342" s="78" t="s">
        <v>58</v>
      </c>
      <c r="D1342" s="80">
        <v>40620.714899999999</v>
      </c>
    </row>
    <row r="1343" spans="1:4" ht="26.4" x14ac:dyDescent="0.25">
      <c r="A1343" s="78" t="s">
        <v>18012</v>
      </c>
      <c r="B1343" s="79" t="s">
        <v>18013</v>
      </c>
      <c r="C1343" s="78" t="s">
        <v>58</v>
      </c>
      <c r="D1343" s="80">
        <v>23732.5092</v>
      </c>
    </row>
    <row r="1344" spans="1:4" ht="26.4" x14ac:dyDescent="0.25">
      <c r="A1344" s="78" t="s">
        <v>18014</v>
      </c>
      <c r="B1344" s="79" t="s">
        <v>18015</v>
      </c>
      <c r="C1344" s="78" t="s">
        <v>58</v>
      </c>
      <c r="D1344" s="80">
        <v>27709.962299999999</v>
      </c>
    </row>
    <row r="1345" spans="1:4" ht="26.4" x14ac:dyDescent="0.25">
      <c r="A1345" s="78" t="s">
        <v>18016</v>
      </c>
      <c r="B1345" s="79" t="s">
        <v>18017</v>
      </c>
      <c r="C1345" s="78" t="s">
        <v>58</v>
      </c>
      <c r="D1345" s="80">
        <v>28396.614399999999</v>
      </c>
    </row>
    <row r="1346" spans="1:4" ht="26.4" x14ac:dyDescent="0.25">
      <c r="A1346" s="78" t="s">
        <v>18018</v>
      </c>
      <c r="B1346" s="79" t="s">
        <v>18019</v>
      </c>
      <c r="C1346" s="78" t="s">
        <v>58</v>
      </c>
      <c r="D1346" s="80">
        <v>33056.416700000002</v>
      </c>
    </row>
    <row r="1347" spans="1:4" ht="26.4" x14ac:dyDescent="0.25">
      <c r="A1347" s="78" t="s">
        <v>18020</v>
      </c>
      <c r="B1347" s="79" t="s">
        <v>18021</v>
      </c>
      <c r="C1347" s="78" t="s">
        <v>58</v>
      </c>
      <c r="D1347" s="80">
        <v>29252.164000000001</v>
      </c>
    </row>
    <row r="1348" spans="1:4" ht="26.4" x14ac:dyDescent="0.25">
      <c r="A1348" s="78" t="s">
        <v>18022</v>
      </c>
      <c r="B1348" s="79" t="s">
        <v>18023</v>
      </c>
      <c r="C1348" s="78" t="s">
        <v>58</v>
      </c>
      <c r="D1348" s="80">
        <v>32943.2984</v>
      </c>
    </row>
    <row r="1349" spans="1:4" ht="26.4" x14ac:dyDescent="0.25">
      <c r="A1349" s="78" t="s">
        <v>18024</v>
      </c>
      <c r="B1349" s="79" t="s">
        <v>18025</v>
      </c>
      <c r="C1349" s="78" t="s">
        <v>58</v>
      </c>
      <c r="D1349" s="80">
        <v>29750.815299999998</v>
      </c>
    </row>
    <row r="1350" spans="1:4" ht="26.4" x14ac:dyDescent="0.25">
      <c r="A1350" s="78" t="s">
        <v>18026</v>
      </c>
      <c r="B1350" s="79" t="s">
        <v>18027</v>
      </c>
      <c r="C1350" s="78" t="s">
        <v>58</v>
      </c>
      <c r="D1350" s="80">
        <v>34414.296900000001</v>
      </c>
    </row>
    <row r="1351" spans="1:4" ht="26.4" x14ac:dyDescent="0.25">
      <c r="A1351" s="78" t="s">
        <v>18028</v>
      </c>
      <c r="B1351" s="79" t="s">
        <v>18029</v>
      </c>
      <c r="C1351" s="78" t="s">
        <v>58</v>
      </c>
      <c r="D1351" s="80">
        <v>30235.431199999999</v>
      </c>
    </row>
    <row r="1352" spans="1:4" ht="26.4" x14ac:dyDescent="0.25">
      <c r="A1352" s="78" t="s">
        <v>18030</v>
      </c>
      <c r="B1352" s="79" t="s">
        <v>18031</v>
      </c>
      <c r="C1352" s="78" t="s">
        <v>58</v>
      </c>
      <c r="D1352" s="80">
        <v>32688.777099999999</v>
      </c>
    </row>
    <row r="1353" spans="1:4" ht="26.4" x14ac:dyDescent="0.25">
      <c r="A1353" s="78" t="s">
        <v>18032</v>
      </c>
      <c r="B1353" s="79" t="s">
        <v>18033</v>
      </c>
      <c r="C1353" s="78" t="s">
        <v>58</v>
      </c>
      <c r="D1353" s="80">
        <v>35395.175900000002</v>
      </c>
    </row>
    <row r="1354" spans="1:4" ht="26.4" x14ac:dyDescent="0.25">
      <c r="A1354" s="78" t="s">
        <v>18034</v>
      </c>
      <c r="B1354" s="79" t="s">
        <v>18035</v>
      </c>
      <c r="C1354" s="78" t="s">
        <v>58</v>
      </c>
      <c r="D1354" s="80">
        <v>32203.4755</v>
      </c>
    </row>
    <row r="1355" spans="1:4" ht="26.4" x14ac:dyDescent="0.25">
      <c r="A1355" s="78" t="s">
        <v>18036</v>
      </c>
      <c r="B1355" s="79" t="s">
        <v>18037</v>
      </c>
      <c r="C1355" s="78" t="s">
        <v>58</v>
      </c>
      <c r="D1355" s="80">
        <v>35881.337599999999</v>
      </c>
    </row>
    <row r="1356" spans="1:4" ht="26.4" x14ac:dyDescent="0.25">
      <c r="A1356" s="78" t="s">
        <v>18038</v>
      </c>
      <c r="B1356" s="79" t="s">
        <v>18039</v>
      </c>
      <c r="C1356" s="78" t="s">
        <v>58</v>
      </c>
      <c r="D1356" s="80">
        <v>33056.416700000002</v>
      </c>
    </row>
    <row r="1357" spans="1:4" ht="26.4" x14ac:dyDescent="0.25">
      <c r="A1357" s="78" t="s">
        <v>18040</v>
      </c>
      <c r="B1357" s="79" t="s">
        <v>18041</v>
      </c>
      <c r="C1357" s="78" t="s">
        <v>58</v>
      </c>
      <c r="D1357" s="80">
        <v>36749.4951</v>
      </c>
    </row>
    <row r="1358" spans="1:4" ht="26.4" x14ac:dyDescent="0.25">
      <c r="A1358" s="78" t="s">
        <v>18042</v>
      </c>
      <c r="B1358" s="79" t="s">
        <v>18043</v>
      </c>
      <c r="C1358" s="78" t="s">
        <v>58</v>
      </c>
      <c r="D1358" s="80">
        <v>34041.629399999998</v>
      </c>
    </row>
    <row r="1359" spans="1:4" ht="26.4" x14ac:dyDescent="0.25">
      <c r="A1359" s="78" t="s">
        <v>18044</v>
      </c>
      <c r="B1359" s="79" t="s">
        <v>18045</v>
      </c>
      <c r="C1359" s="78" t="s">
        <v>58</v>
      </c>
      <c r="D1359" s="80">
        <v>38704.847900000001</v>
      </c>
    </row>
    <row r="1360" spans="1:4" ht="26.4" x14ac:dyDescent="0.25">
      <c r="A1360" s="78" t="s">
        <v>18046</v>
      </c>
      <c r="B1360" s="79" t="s">
        <v>18047</v>
      </c>
      <c r="C1360" s="78" t="s">
        <v>58</v>
      </c>
      <c r="D1360" s="80">
        <v>35508.294300000001</v>
      </c>
    </row>
    <row r="1361" spans="1:4" ht="26.4" x14ac:dyDescent="0.25">
      <c r="A1361" s="78" t="s">
        <v>18048</v>
      </c>
      <c r="B1361" s="79" t="s">
        <v>18049</v>
      </c>
      <c r="C1361" s="78" t="s">
        <v>58</v>
      </c>
      <c r="D1361" s="80">
        <v>41157.430699999997</v>
      </c>
    </row>
    <row r="1362" spans="1:4" ht="26.4" x14ac:dyDescent="0.25">
      <c r="A1362" s="78" t="s">
        <v>18050</v>
      </c>
      <c r="B1362" s="79" t="s">
        <v>18051</v>
      </c>
      <c r="C1362" s="78" t="s">
        <v>58</v>
      </c>
      <c r="D1362" s="80">
        <v>38591.729700000004</v>
      </c>
    </row>
    <row r="1363" spans="1:4" ht="26.4" x14ac:dyDescent="0.25">
      <c r="A1363" s="78" t="s">
        <v>18052</v>
      </c>
      <c r="B1363" s="79" t="s">
        <v>18053</v>
      </c>
      <c r="C1363" s="78" t="s">
        <v>58</v>
      </c>
      <c r="D1363" s="80">
        <v>42508.161800000002</v>
      </c>
    </row>
    <row r="1364" spans="1:4" ht="26.4" x14ac:dyDescent="0.25">
      <c r="A1364" s="78" t="s">
        <v>18054</v>
      </c>
      <c r="B1364" s="79" t="s">
        <v>18055</v>
      </c>
      <c r="C1364" s="78" t="s">
        <v>58</v>
      </c>
      <c r="D1364" s="80">
        <v>39072.4977</v>
      </c>
    </row>
    <row r="1365" spans="1:4" ht="26.4" x14ac:dyDescent="0.25">
      <c r="A1365" s="78" t="s">
        <v>18056</v>
      </c>
      <c r="B1365" s="79" t="s">
        <v>18057</v>
      </c>
      <c r="C1365" s="78" t="s">
        <v>58</v>
      </c>
      <c r="D1365" s="80">
        <v>42027.4038</v>
      </c>
    </row>
    <row r="1366" spans="1:4" ht="26.4" x14ac:dyDescent="0.25">
      <c r="A1366" s="78" t="s">
        <v>18058</v>
      </c>
      <c r="B1366" s="79" t="s">
        <v>18059</v>
      </c>
      <c r="C1366" s="78" t="s">
        <v>58</v>
      </c>
      <c r="D1366" s="80">
        <v>45708.773300000001</v>
      </c>
    </row>
    <row r="1367" spans="1:4" ht="26.4" x14ac:dyDescent="0.25">
      <c r="A1367" s="78" t="s">
        <v>18060</v>
      </c>
      <c r="B1367" s="79" t="s">
        <v>18061</v>
      </c>
      <c r="C1367" s="78" t="s">
        <v>58</v>
      </c>
      <c r="D1367" s="80">
        <v>41525.080300000001</v>
      </c>
    </row>
    <row r="1368" spans="1:4" ht="26.4" x14ac:dyDescent="0.25">
      <c r="A1368" s="78" t="s">
        <v>18062</v>
      </c>
      <c r="B1368" s="79" t="s">
        <v>18063</v>
      </c>
      <c r="C1368" s="78" t="s">
        <v>58</v>
      </c>
      <c r="D1368" s="80">
        <v>46189.531300000002</v>
      </c>
    </row>
    <row r="1369" spans="1:4" ht="26.4" x14ac:dyDescent="0.25">
      <c r="A1369" s="78" t="s">
        <v>18064</v>
      </c>
      <c r="B1369" s="79" t="s">
        <v>18065</v>
      </c>
      <c r="C1369" s="78" t="s">
        <v>58</v>
      </c>
      <c r="D1369" s="80">
        <v>42027.4038</v>
      </c>
    </row>
    <row r="1370" spans="1:4" ht="26.4" x14ac:dyDescent="0.25">
      <c r="A1370" s="78" t="s">
        <v>18066</v>
      </c>
      <c r="B1370" s="79" t="s">
        <v>18067</v>
      </c>
      <c r="C1370" s="78" t="s">
        <v>58</v>
      </c>
      <c r="D1370" s="80">
        <v>46693.751600000003</v>
      </c>
    </row>
    <row r="1371" spans="1:4" ht="26.4" x14ac:dyDescent="0.25">
      <c r="A1371" s="78" t="s">
        <v>18068</v>
      </c>
      <c r="B1371" s="79" t="s">
        <v>18069</v>
      </c>
      <c r="C1371" s="78" t="s">
        <v>58</v>
      </c>
      <c r="D1371" s="80">
        <v>43364.322500000002</v>
      </c>
    </row>
    <row r="1372" spans="1:4" ht="26.4" x14ac:dyDescent="0.25">
      <c r="A1372" s="78" t="s">
        <v>18070</v>
      </c>
      <c r="B1372" s="79" t="s">
        <v>18071</v>
      </c>
      <c r="C1372" s="78" t="s">
        <v>58</v>
      </c>
      <c r="D1372" s="80">
        <v>47061.4012</v>
      </c>
    </row>
    <row r="1373" spans="1:4" ht="26.4" x14ac:dyDescent="0.25">
      <c r="A1373" s="78" t="s">
        <v>18072</v>
      </c>
      <c r="B1373" s="79" t="s">
        <v>18073</v>
      </c>
      <c r="C1373" s="78" t="s">
        <v>58</v>
      </c>
      <c r="D1373" s="80">
        <v>49018.659200000002</v>
      </c>
    </row>
    <row r="1374" spans="1:4" ht="26.4" x14ac:dyDescent="0.25">
      <c r="A1374" s="78" t="s">
        <v>18074</v>
      </c>
      <c r="B1374" s="79" t="s">
        <v>18075</v>
      </c>
      <c r="C1374" s="78" t="s">
        <v>58</v>
      </c>
      <c r="D1374" s="80">
        <v>52703.1872</v>
      </c>
    </row>
    <row r="1375" spans="1:4" ht="26.4" x14ac:dyDescent="0.25">
      <c r="A1375" s="78" t="s">
        <v>18076</v>
      </c>
      <c r="B1375" s="79" t="s">
        <v>18077</v>
      </c>
      <c r="C1375" s="78" t="s">
        <v>58</v>
      </c>
      <c r="D1375" s="80">
        <v>57580.818299999999</v>
      </c>
    </row>
    <row r="1376" spans="1:4" ht="26.4" x14ac:dyDescent="0.25">
      <c r="A1376" s="78" t="s">
        <v>18078</v>
      </c>
      <c r="B1376" s="79" t="s">
        <v>18079</v>
      </c>
      <c r="C1376" s="78" t="s">
        <v>58</v>
      </c>
      <c r="D1376" s="80">
        <v>62421.311900000001</v>
      </c>
    </row>
    <row r="1377" spans="1:4" ht="26.4" x14ac:dyDescent="0.25">
      <c r="A1377" s="78" t="s">
        <v>18080</v>
      </c>
      <c r="B1377" s="79" t="s">
        <v>18081</v>
      </c>
      <c r="C1377" s="78" t="s">
        <v>58</v>
      </c>
      <c r="D1377" s="80">
        <v>65060.503499999999</v>
      </c>
    </row>
    <row r="1378" spans="1:4" ht="26.4" x14ac:dyDescent="0.25">
      <c r="A1378" s="78" t="s">
        <v>18082</v>
      </c>
      <c r="B1378" s="79" t="s">
        <v>18083</v>
      </c>
      <c r="C1378" s="78" t="s">
        <v>58</v>
      </c>
      <c r="D1378" s="80">
        <v>69911.652300000002</v>
      </c>
    </row>
    <row r="1379" spans="1:4" x14ac:dyDescent="0.25">
      <c r="A1379" s="78" t="s">
        <v>18084</v>
      </c>
      <c r="B1379" s="79" t="s">
        <v>18085</v>
      </c>
      <c r="C1379" s="78" t="s">
        <v>58</v>
      </c>
      <c r="D1379" s="80">
        <v>55957.760000000002</v>
      </c>
    </row>
    <row r="1380" spans="1:4" x14ac:dyDescent="0.25">
      <c r="A1380" s="78" t="s">
        <v>18086</v>
      </c>
      <c r="B1380" s="79" t="s">
        <v>18087</v>
      </c>
      <c r="C1380" s="78" t="s">
        <v>58</v>
      </c>
      <c r="D1380" s="80">
        <v>58036.508800000003</v>
      </c>
    </row>
    <row r="1381" spans="1:4" x14ac:dyDescent="0.25">
      <c r="A1381" s="78" t="s">
        <v>18088</v>
      </c>
      <c r="B1381" s="79" t="s">
        <v>18089</v>
      </c>
      <c r="C1381" s="78" t="s">
        <v>58</v>
      </c>
      <c r="D1381" s="80">
        <v>59012.177000000003</v>
      </c>
    </row>
    <row r="1382" spans="1:4" x14ac:dyDescent="0.25">
      <c r="A1382" s="78" t="s">
        <v>18090</v>
      </c>
      <c r="B1382" s="79" t="s">
        <v>18091</v>
      </c>
      <c r="C1382" s="78" t="s">
        <v>58</v>
      </c>
      <c r="D1382" s="80">
        <v>60130.303899999999</v>
      </c>
    </row>
    <row r="1383" spans="1:4" x14ac:dyDescent="0.25">
      <c r="A1383" s="78" t="s">
        <v>18092</v>
      </c>
      <c r="B1383" s="79" t="s">
        <v>18093</v>
      </c>
      <c r="C1383" s="78" t="s">
        <v>58</v>
      </c>
      <c r="D1383" s="80">
        <v>64052.2601</v>
      </c>
    </row>
    <row r="1384" spans="1:4" x14ac:dyDescent="0.25">
      <c r="A1384" s="78" t="s">
        <v>18094</v>
      </c>
      <c r="B1384" s="79" t="s">
        <v>18095</v>
      </c>
      <c r="C1384" s="78" t="s">
        <v>58</v>
      </c>
      <c r="D1384" s="80">
        <v>62946.216399999998</v>
      </c>
    </row>
    <row r="1385" spans="1:4" x14ac:dyDescent="0.25">
      <c r="A1385" s="78" t="s">
        <v>18096</v>
      </c>
      <c r="B1385" s="79" t="s">
        <v>18097</v>
      </c>
      <c r="C1385" s="78" t="s">
        <v>58</v>
      </c>
      <c r="D1385" s="80">
        <v>67127.732099999994</v>
      </c>
    </row>
    <row r="1386" spans="1:4" x14ac:dyDescent="0.25">
      <c r="A1386" s="78" t="s">
        <v>18098</v>
      </c>
      <c r="B1386" s="79" t="s">
        <v>18099</v>
      </c>
      <c r="C1386" s="78" t="s">
        <v>58</v>
      </c>
      <c r="D1386" s="80">
        <v>67993.1351</v>
      </c>
    </row>
    <row r="1387" spans="1:4" x14ac:dyDescent="0.25">
      <c r="A1387" s="78" t="s">
        <v>18100</v>
      </c>
      <c r="B1387" s="79" t="s">
        <v>18101</v>
      </c>
      <c r="C1387" s="78" t="s">
        <v>58</v>
      </c>
      <c r="D1387" s="80">
        <v>68473.892999999996</v>
      </c>
    </row>
    <row r="1388" spans="1:4" x14ac:dyDescent="0.25">
      <c r="A1388" s="78" t="s">
        <v>18102</v>
      </c>
      <c r="B1388" s="79" t="s">
        <v>18103</v>
      </c>
      <c r="C1388" s="78" t="s">
        <v>58</v>
      </c>
      <c r="D1388" s="80">
        <v>70319.197799999994</v>
      </c>
    </row>
    <row r="1389" spans="1:4" x14ac:dyDescent="0.25">
      <c r="A1389" s="78" t="s">
        <v>18104</v>
      </c>
      <c r="B1389" s="79" t="s">
        <v>18105</v>
      </c>
      <c r="C1389" s="78" t="s">
        <v>15348</v>
      </c>
      <c r="D1389" s="80">
        <v>14930.824500000001</v>
      </c>
    </row>
    <row r="1390" spans="1:4" x14ac:dyDescent="0.25">
      <c r="A1390" s="78" t="s">
        <v>18106</v>
      </c>
      <c r="B1390" s="79" t="s">
        <v>18107</v>
      </c>
      <c r="C1390" s="78" t="s">
        <v>15348</v>
      </c>
      <c r="D1390" s="80">
        <v>63175.124499999998</v>
      </c>
    </row>
    <row r="1391" spans="1:4" x14ac:dyDescent="0.25">
      <c r="A1391" s="78" t="s">
        <v>18108</v>
      </c>
      <c r="B1391" s="79" t="s">
        <v>18109</v>
      </c>
      <c r="C1391" s="78" t="s">
        <v>112</v>
      </c>
      <c r="D1391" s="80">
        <v>7.4835000000000003</v>
      </c>
    </row>
    <row r="1392" spans="1:4" x14ac:dyDescent="0.25">
      <c r="A1392" s="78" t="s">
        <v>18110</v>
      </c>
      <c r="B1392" s="79" t="s">
        <v>18111</v>
      </c>
      <c r="C1392" s="78" t="s">
        <v>112</v>
      </c>
      <c r="D1392" s="80">
        <v>20.6615</v>
      </c>
    </row>
    <row r="1393" spans="1:4" x14ac:dyDescent="0.25">
      <c r="A1393" s="78" t="s">
        <v>18112</v>
      </c>
      <c r="B1393" s="79" t="s">
        <v>18113</v>
      </c>
      <c r="C1393" s="78" t="s">
        <v>15348</v>
      </c>
      <c r="D1393" s="80">
        <v>27.02</v>
      </c>
    </row>
    <row r="1394" spans="1:4" x14ac:dyDescent="0.25">
      <c r="A1394" s="78" t="s">
        <v>18114</v>
      </c>
      <c r="B1394" s="79" t="s">
        <v>18115</v>
      </c>
      <c r="C1394" s="78" t="s">
        <v>20</v>
      </c>
      <c r="D1394" s="80">
        <v>19.261399999999998</v>
      </c>
    </row>
    <row r="1395" spans="1:4" x14ac:dyDescent="0.25">
      <c r="A1395" s="78" t="s">
        <v>18116</v>
      </c>
      <c r="B1395" s="79" t="s">
        <v>18117</v>
      </c>
      <c r="C1395" s="78" t="s">
        <v>58</v>
      </c>
      <c r="D1395" s="80">
        <v>118.0599</v>
      </c>
    </row>
    <row r="1396" spans="1:4" x14ac:dyDescent="0.25">
      <c r="A1396" s="78" t="s">
        <v>18118</v>
      </c>
      <c r="B1396" s="79" t="s">
        <v>18119</v>
      </c>
      <c r="C1396" s="78" t="s">
        <v>15348</v>
      </c>
      <c r="D1396" s="80">
        <v>2.3984999999999999</v>
      </c>
    </row>
    <row r="1397" spans="1:4" x14ac:dyDescent="0.25">
      <c r="A1397" s="78" t="s">
        <v>18120</v>
      </c>
      <c r="B1397" s="79" t="s">
        <v>18121</v>
      </c>
      <c r="C1397" s="78" t="s">
        <v>112</v>
      </c>
      <c r="D1397" s="80">
        <v>10.065</v>
      </c>
    </row>
    <row r="1398" spans="1:4" x14ac:dyDescent="0.25">
      <c r="A1398" s="78" t="s">
        <v>18122</v>
      </c>
      <c r="B1398" s="79" t="s">
        <v>18123</v>
      </c>
      <c r="C1398" s="78" t="s">
        <v>15348</v>
      </c>
      <c r="D1398" s="80">
        <v>3.1652999999999998</v>
      </c>
    </row>
    <row r="1399" spans="1:4" x14ac:dyDescent="0.25">
      <c r="A1399" s="78" t="s">
        <v>18124</v>
      </c>
      <c r="B1399" s="79" t="s">
        <v>18125</v>
      </c>
      <c r="C1399" s="78" t="s">
        <v>15348</v>
      </c>
      <c r="D1399" s="80">
        <v>3.2662</v>
      </c>
    </row>
    <row r="1400" spans="1:4" x14ac:dyDescent="0.25">
      <c r="A1400" s="78" t="s">
        <v>18126</v>
      </c>
      <c r="B1400" s="79" t="s">
        <v>18127</v>
      </c>
      <c r="C1400" s="78" t="s">
        <v>15348</v>
      </c>
      <c r="D1400" s="80">
        <v>3.4596</v>
      </c>
    </row>
    <row r="1401" spans="1:4" x14ac:dyDescent="0.25">
      <c r="A1401" s="78" t="s">
        <v>18128</v>
      </c>
      <c r="B1401" s="79" t="s">
        <v>18129</v>
      </c>
      <c r="C1401" s="78" t="s">
        <v>15348</v>
      </c>
      <c r="D1401" s="80">
        <v>4.3832000000000004</v>
      </c>
    </row>
    <row r="1402" spans="1:4" x14ac:dyDescent="0.25">
      <c r="A1402" s="78" t="s">
        <v>18130</v>
      </c>
      <c r="B1402" s="79" t="s">
        <v>18131</v>
      </c>
      <c r="C1402" s="78" t="s">
        <v>15348</v>
      </c>
      <c r="D1402" s="80">
        <v>4.6919000000000004</v>
      </c>
    </row>
    <row r="1403" spans="1:4" x14ac:dyDescent="0.25">
      <c r="A1403" s="78" t="s">
        <v>18132</v>
      </c>
      <c r="B1403" s="79" t="s">
        <v>18133</v>
      </c>
      <c r="C1403" s="78" t="s">
        <v>15348</v>
      </c>
      <c r="D1403" s="80">
        <v>5.3581000000000003</v>
      </c>
    </row>
    <row r="1404" spans="1:4" x14ac:dyDescent="0.25">
      <c r="A1404" s="78" t="s">
        <v>18134</v>
      </c>
      <c r="B1404" s="79" t="s">
        <v>18135</v>
      </c>
      <c r="C1404" s="78" t="s">
        <v>15348</v>
      </c>
      <c r="D1404" s="80">
        <v>5.7057000000000002</v>
      </c>
    </row>
    <row r="1405" spans="1:4" x14ac:dyDescent="0.25">
      <c r="A1405" s="78" t="s">
        <v>18136</v>
      </c>
      <c r="B1405" s="79" t="s">
        <v>18137</v>
      </c>
      <c r="C1405" s="78" t="s">
        <v>15348</v>
      </c>
      <c r="D1405" s="80">
        <v>5.9455</v>
      </c>
    </row>
    <row r="1406" spans="1:4" x14ac:dyDescent="0.25">
      <c r="A1406" s="78" t="s">
        <v>18138</v>
      </c>
      <c r="B1406" s="79" t="s">
        <v>18139</v>
      </c>
      <c r="C1406" s="78" t="s">
        <v>15348</v>
      </c>
      <c r="D1406" s="80">
        <v>6.1276000000000002</v>
      </c>
    </row>
    <row r="1407" spans="1:4" x14ac:dyDescent="0.25">
      <c r="A1407" s="78" t="s">
        <v>18140</v>
      </c>
      <c r="B1407" s="79" t="s">
        <v>18141</v>
      </c>
      <c r="C1407" s="78" t="s">
        <v>15348</v>
      </c>
      <c r="D1407" s="80">
        <v>6.9652000000000003</v>
      </c>
    </row>
    <row r="1408" spans="1:4" x14ac:dyDescent="0.25">
      <c r="A1408" s="78" t="s">
        <v>18142</v>
      </c>
      <c r="B1408" s="79" t="s">
        <v>18143</v>
      </c>
      <c r="C1408" s="78" t="s">
        <v>15348</v>
      </c>
      <c r="D1408" s="80">
        <v>7.1920000000000002</v>
      </c>
    </row>
    <row r="1409" spans="1:4" x14ac:dyDescent="0.25">
      <c r="A1409" s="78" t="s">
        <v>18144</v>
      </c>
      <c r="B1409" s="79" t="s">
        <v>18145</v>
      </c>
      <c r="C1409" s="78" t="s">
        <v>15348</v>
      </c>
      <c r="D1409" s="80">
        <v>7.43</v>
      </c>
    </row>
    <row r="1410" spans="1:4" x14ac:dyDescent="0.25">
      <c r="A1410" s="78" t="s">
        <v>18146</v>
      </c>
      <c r="B1410" s="79" t="s">
        <v>18147</v>
      </c>
      <c r="C1410" s="78" t="s">
        <v>15348</v>
      </c>
      <c r="D1410" s="80">
        <v>8.2058</v>
      </c>
    </row>
    <row r="1411" spans="1:4" x14ac:dyDescent="0.25">
      <c r="A1411" s="78" t="s">
        <v>18148</v>
      </c>
      <c r="B1411" s="79" t="s">
        <v>18149</v>
      </c>
      <c r="C1411" s="78" t="s">
        <v>15348</v>
      </c>
      <c r="D1411" s="80">
        <v>8.8422999999999998</v>
      </c>
    </row>
    <row r="1412" spans="1:4" x14ac:dyDescent="0.25">
      <c r="A1412" s="78" t="s">
        <v>18150</v>
      </c>
      <c r="B1412" s="79" t="s">
        <v>18151</v>
      </c>
      <c r="C1412" s="78" t="s">
        <v>15348</v>
      </c>
      <c r="D1412" s="80">
        <v>9.4499999999999993</v>
      </c>
    </row>
    <row r="1413" spans="1:4" x14ac:dyDescent="0.25">
      <c r="A1413" s="78" t="s">
        <v>18152</v>
      </c>
      <c r="B1413" s="79" t="s">
        <v>18153</v>
      </c>
      <c r="C1413" s="78" t="s">
        <v>15348</v>
      </c>
      <c r="D1413" s="80">
        <v>10.0413</v>
      </c>
    </row>
    <row r="1414" spans="1:4" x14ac:dyDescent="0.25">
      <c r="A1414" s="78" t="s">
        <v>18154</v>
      </c>
      <c r="B1414" s="79" t="s">
        <v>18155</v>
      </c>
      <c r="C1414" s="78" t="s">
        <v>15348</v>
      </c>
      <c r="D1414" s="80">
        <v>11.017899999999999</v>
      </c>
    </row>
    <row r="1415" spans="1:4" x14ac:dyDescent="0.25">
      <c r="A1415" s="78" t="s">
        <v>18156</v>
      </c>
      <c r="B1415" s="79" t="s">
        <v>18157</v>
      </c>
      <c r="C1415" s="78" t="s">
        <v>15348</v>
      </c>
      <c r="D1415" s="80">
        <v>12.721399999999999</v>
      </c>
    </row>
    <row r="1416" spans="1:4" x14ac:dyDescent="0.25">
      <c r="A1416" s="78" t="s">
        <v>18158</v>
      </c>
      <c r="B1416" s="79" t="s">
        <v>18159</v>
      </c>
      <c r="C1416" s="78" t="s">
        <v>15348</v>
      </c>
      <c r="D1416" s="80">
        <v>7.4522000000000004</v>
      </c>
    </row>
    <row r="1417" spans="1:4" x14ac:dyDescent="0.25">
      <c r="A1417" s="78" t="s">
        <v>18160</v>
      </c>
      <c r="B1417" s="79" t="s">
        <v>18161</v>
      </c>
      <c r="C1417" s="78" t="s">
        <v>15348</v>
      </c>
      <c r="D1417" s="80">
        <v>7.9383999999999997</v>
      </c>
    </row>
    <row r="1418" spans="1:4" x14ac:dyDescent="0.25">
      <c r="A1418" s="78" t="s">
        <v>18162</v>
      </c>
      <c r="B1418" s="79" t="s">
        <v>18163</v>
      </c>
      <c r="C1418" s="78" t="s">
        <v>15348</v>
      </c>
      <c r="D1418" s="80">
        <v>8.3020999999999994</v>
      </c>
    </row>
    <row r="1419" spans="1:4" x14ac:dyDescent="0.25">
      <c r="A1419" s="78" t="s">
        <v>18164</v>
      </c>
      <c r="B1419" s="79" t="s">
        <v>18165</v>
      </c>
      <c r="C1419" s="78" t="s">
        <v>15348</v>
      </c>
      <c r="D1419" s="80">
        <v>8.8230000000000004</v>
      </c>
    </row>
    <row r="1420" spans="1:4" x14ac:dyDescent="0.25">
      <c r="A1420" s="78" t="s">
        <v>18166</v>
      </c>
      <c r="B1420" s="79" t="s">
        <v>18167</v>
      </c>
      <c r="C1420" s="78" t="s">
        <v>15348</v>
      </c>
      <c r="D1420" s="80">
        <v>9.0913000000000004</v>
      </c>
    </row>
    <row r="1421" spans="1:4" x14ac:dyDescent="0.25">
      <c r="A1421" s="78" t="s">
        <v>18168</v>
      </c>
      <c r="B1421" s="79" t="s">
        <v>18169</v>
      </c>
      <c r="C1421" s="78" t="s">
        <v>15348</v>
      </c>
      <c r="D1421" s="80">
        <v>9.6774000000000004</v>
      </c>
    </row>
    <row r="1422" spans="1:4" x14ac:dyDescent="0.25">
      <c r="A1422" s="78" t="s">
        <v>18170</v>
      </c>
      <c r="B1422" s="79" t="s">
        <v>18171</v>
      </c>
      <c r="C1422" s="78" t="s">
        <v>112</v>
      </c>
      <c r="D1422" s="80">
        <v>72.215800000000002</v>
      </c>
    </row>
    <row r="1423" spans="1:4" x14ac:dyDescent="0.25">
      <c r="A1423" s="78" t="s">
        <v>18172</v>
      </c>
      <c r="B1423" s="79" t="s">
        <v>18173</v>
      </c>
      <c r="C1423" s="78" t="s">
        <v>15348</v>
      </c>
      <c r="D1423" s="80">
        <v>18.957799999999999</v>
      </c>
    </row>
    <row r="1424" spans="1:4" x14ac:dyDescent="0.25">
      <c r="A1424" s="78" t="s">
        <v>18174</v>
      </c>
      <c r="B1424" s="79" t="s">
        <v>18175</v>
      </c>
      <c r="C1424" s="78" t="s">
        <v>15348</v>
      </c>
      <c r="D1424" s="80">
        <v>0.32469999999999999</v>
      </c>
    </row>
    <row r="1425" spans="1:4" x14ac:dyDescent="0.25">
      <c r="A1425" s="78" t="s">
        <v>18176</v>
      </c>
      <c r="B1425" s="79" t="s">
        <v>18177</v>
      </c>
      <c r="C1425" s="78" t="s">
        <v>15348</v>
      </c>
      <c r="D1425" s="80">
        <v>0.70669999999999999</v>
      </c>
    </row>
    <row r="1426" spans="1:4" x14ac:dyDescent="0.25">
      <c r="A1426" s="78" t="s">
        <v>18178</v>
      </c>
      <c r="B1426" s="79" t="s">
        <v>18179</v>
      </c>
      <c r="C1426" s="78" t="s">
        <v>15348</v>
      </c>
      <c r="D1426" s="80">
        <v>1.9037999999999999</v>
      </c>
    </row>
    <row r="1427" spans="1:4" x14ac:dyDescent="0.25">
      <c r="A1427" s="78" t="s">
        <v>18180</v>
      </c>
      <c r="B1427" s="79" t="s">
        <v>18181</v>
      </c>
      <c r="C1427" s="78" t="s">
        <v>112</v>
      </c>
      <c r="D1427" s="80">
        <v>19.198699999999999</v>
      </c>
    </row>
    <row r="1428" spans="1:4" x14ac:dyDescent="0.25">
      <c r="A1428" s="78" t="s">
        <v>18182</v>
      </c>
      <c r="B1428" s="79" t="s">
        <v>18183</v>
      </c>
      <c r="C1428" s="78" t="s">
        <v>112</v>
      </c>
      <c r="D1428" s="80">
        <v>16.462800000000001</v>
      </c>
    </row>
    <row r="1429" spans="1:4" x14ac:dyDescent="0.25">
      <c r="A1429" s="78" t="s">
        <v>18184</v>
      </c>
      <c r="B1429" s="79" t="s">
        <v>18185</v>
      </c>
      <c r="C1429" s="78" t="s">
        <v>19</v>
      </c>
      <c r="D1429" s="80" t="s">
        <v>15483</v>
      </c>
    </row>
    <row r="1430" spans="1:4" x14ac:dyDescent="0.25">
      <c r="A1430" s="78" t="s">
        <v>18186</v>
      </c>
      <c r="B1430" s="79" t="s">
        <v>18187</v>
      </c>
      <c r="C1430" s="78" t="s">
        <v>58</v>
      </c>
      <c r="D1430" s="80">
        <v>231.67599999999999</v>
      </c>
    </row>
    <row r="1431" spans="1:4" x14ac:dyDescent="0.25">
      <c r="A1431" s="78" t="s">
        <v>18188</v>
      </c>
      <c r="B1431" s="79" t="s">
        <v>18189</v>
      </c>
      <c r="C1431" s="78" t="s">
        <v>58</v>
      </c>
      <c r="D1431" s="80">
        <v>272.13580000000002</v>
      </c>
    </row>
    <row r="1432" spans="1:4" x14ac:dyDescent="0.25">
      <c r="A1432" s="78" t="s">
        <v>18190</v>
      </c>
      <c r="B1432" s="79" t="s">
        <v>18191</v>
      </c>
      <c r="C1432" s="78" t="s">
        <v>58</v>
      </c>
      <c r="D1432" s="80">
        <v>322.57810000000001</v>
      </c>
    </row>
    <row r="1433" spans="1:4" x14ac:dyDescent="0.25">
      <c r="A1433" s="78" t="s">
        <v>18192</v>
      </c>
      <c r="B1433" s="79" t="s">
        <v>18193</v>
      </c>
      <c r="C1433" s="78" t="s">
        <v>58</v>
      </c>
      <c r="D1433" s="80">
        <v>373.15899999999999</v>
      </c>
    </row>
    <row r="1434" spans="1:4" x14ac:dyDescent="0.25">
      <c r="A1434" s="78" t="s">
        <v>18194</v>
      </c>
      <c r="B1434" s="79" t="s">
        <v>18195</v>
      </c>
      <c r="C1434" s="78" t="s">
        <v>58</v>
      </c>
      <c r="D1434" s="80">
        <v>428.90449999999998</v>
      </c>
    </row>
    <row r="1435" spans="1:4" x14ac:dyDescent="0.25">
      <c r="A1435" s="78" t="s">
        <v>18196</v>
      </c>
      <c r="B1435" s="79" t="s">
        <v>18197</v>
      </c>
      <c r="C1435" s="78" t="s">
        <v>58</v>
      </c>
      <c r="D1435" s="80">
        <v>484.62729999999999</v>
      </c>
    </row>
    <row r="1436" spans="1:4" x14ac:dyDescent="0.25">
      <c r="A1436" s="78" t="s">
        <v>18198</v>
      </c>
      <c r="B1436" s="79" t="s">
        <v>18199</v>
      </c>
      <c r="C1436" s="78" t="s">
        <v>58</v>
      </c>
      <c r="D1436" s="80">
        <v>511.94369999999998</v>
      </c>
    </row>
    <row r="1437" spans="1:4" x14ac:dyDescent="0.25">
      <c r="A1437" s="78" t="s">
        <v>18200</v>
      </c>
      <c r="B1437" s="79" t="s">
        <v>18201</v>
      </c>
      <c r="C1437" s="78" t="s">
        <v>58</v>
      </c>
      <c r="D1437" s="80">
        <v>557.28470000000004</v>
      </c>
    </row>
    <row r="1438" spans="1:4" x14ac:dyDescent="0.25">
      <c r="A1438" s="78" t="s">
        <v>18202</v>
      </c>
      <c r="B1438" s="79" t="s">
        <v>18203</v>
      </c>
      <c r="C1438" s="78" t="s">
        <v>58</v>
      </c>
      <c r="D1438" s="80">
        <v>1440.9431999999999</v>
      </c>
    </row>
    <row r="1439" spans="1:4" x14ac:dyDescent="0.25">
      <c r="A1439" s="78" t="s">
        <v>18204</v>
      </c>
      <c r="B1439" s="79" t="s">
        <v>18205</v>
      </c>
      <c r="C1439" s="78" t="s">
        <v>58</v>
      </c>
      <c r="D1439" s="80">
        <v>1643.8018</v>
      </c>
    </row>
    <row r="1440" spans="1:4" x14ac:dyDescent="0.25">
      <c r="A1440" s="78" t="s">
        <v>18206</v>
      </c>
      <c r="B1440" s="79" t="s">
        <v>18207</v>
      </c>
      <c r="C1440" s="78" t="s">
        <v>58</v>
      </c>
      <c r="D1440" s="80">
        <v>1899.4201</v>
      </c>
    </row>
    <row r="1441" spans="1:4" x14ac:dyDescent="0.25">
      <c r="A1441" s="78" t="s">
        <v>18208</v>
      </c>
      <c r="B1441" s="79" t="s">
        <v>18209</v>
      </c>
      <c r="C1441" s="78" t="s">
        <v>58</v>
      </c>
      <c r="D1441" s="80">
        <v>2143.4020999999998</v>
      </c>
    </row>
    <row r="1442" spans="1:4" x14ac:dyDescent="0.25">
      <c r="A1442" s="78" t="s">
        <v>18210</v>
      </c>
      <c r="B1442" s="79" t="s">
        <v>18211</v>
      </c>
      <c r="C1442" s="78" t="s">
        <v>58</v>
      </c>
      <c r="D1442" s="80">
        <v>2145.4922999999999</v>
      </c>
    </row>
    <row r="1443" spans="1:4" x14ac:dyDescent="0.25">
      <c r="A1443" s="78" t="s">
        <v>18212</v>
      </c>
      <c r="B1443" s="79" t="s">
        <v>18213</v>
      </c>
      <c r="C1443" s="78" t="s">
        <v>58</v>
      </c>
      <c r="D1443" s="80">
        <v>2682.5929000000001</v>
      </c>
    </row>
    <row r="1444" spans="1:4" x14ac:dyDescent="0.25">
      <c r="A1444" s="78" t="s">
        <v>18214</v>
      </c>
      <c r="B1444" s="79" t="s">
        <v>18215</v>
      </c>
      <c r="C1444" s="78" t="s">
        <v>58</v>
      </c>
      <c r="D1444" s="80">
        <v>2687.1007</v>
      </c>
    </row>
    <row r="1445" spans="1:4" x14ac:dyDescent="0.25">
      <c r="A1445" s="78" t="s">
        <v>18216</v>
      </c>
      <c r="B1445" s="79" t="s">
        <v>18217</v>
      </c>
      <c r="C1445" s="78" t="s">
        <v>58</v>
      </c>
      <c r="D1445" s="80">
        <v>2687.1007</v>
      </c>
    </row>
    <row r="1446" spans="1:4" x14ac:dyDescent="0.25">
      <c r="A1446" s="78" t="s">
        <v>18218</v>
      </c>
      <c r="B1446" s="79" t="s">
        <v>18219</v>
      </c>
      <c r="C1446" s="78" t="s">
        <v>58</v>
      </c>
      <c r="D1446" s="80">
        <v>3094.9906999999998</v>
      </c>
    </row>
    <row r="1447" spans="1:4" x14ac:dyDescent="0.25">
      <c r="A1447" s="78" t="s">
        <v>18220</v>
      </c>
      <c r="B1447" s="79" t="s">
        <v>18221</v>
      </c>
      <c r="C1447" s="78" t="s">
        <v>58</v>
      </c>
      <c r="D1447" s="80">
        <v>3512.9074000000001</v>
      </c>
    </row>
    <row r="1448" spans="1:4" x14ac:dyDescent="0.25">
      <c r="A1448" s="78" t="s">
        <v>18222</v>
      </c>
      <c r="B1448" s="79" t="s">
        <v>18223</v>
      </c>
      <c r="C1448" s="78" t="s">
        <v>58</v>
      </c>
      <c r="D1448" s="80">
        <v>3517.4494</v>
      </c>
    </row>
    <row r="1449" spans="1:4" x14ac:dyDescent="0.25">
      <c r="A1449" s="78" t="s">
        <v>18224</v>
      </c>
      <c r="B1449" s="79" t="s">
        <v>18225</v>
      </c>
      <c r="C1449" s="78" t="s">
        <v>58</v>
      </c>
      <c r="D1449" s="80">
        <v>2472.8832000000002</v>
      </c>
    </row>
    <row r="1450" spans="1:4" x14ac:dyDescent="0.25">
      <c r="A1450" s="78" t="s">
        <v>18226</v>
      </c>
      <c r="B1450" s="79" t="s">
        <v>18227</v>
      </c>
      <c r="C1450" s="78" t="s">
        <v>58</v>
      </c>
      <c r="D1450" s="80">
        <v>2814.1473999999998</v>
      </c>
    </row>
    <row r="1451" spans="1:4" x14ac:dyDescent="0.25">
      <c r="A1451" s="78" t="s">
        <v>18228</v>
      </c>
      <c r="B1451" s="79" t="s">
        <v>18229</v>
      </c>
      <c r="C1451" s="78" t="s">
        <v>58</v>
      </c>
      <c r="D1451" s="80">
        <v>3692.1275999999998</v>
      </c>
    </row>
    <row r="1452" spans="1:4" x14ac:dyDescent="0.25">
      <c r="A1452" s="78" t="s">
        <v>18230</v>
      </c>
      <c r="B1452" s="79" t="s">
        <v>18231</v>
      </c>
      <c r="C1452" s="78" t="s">
        <v>58</v>
      </c>
      <c r="D1452" s="80">
        <v>4782.9011</v>
      </c>
    </row>
    <row r="1453" spans="1:4" x14ac:dyDescent="0.25">
      <c r="A1453" s="78" t="s">
        <v>18232</v>
      </c>
      <c r="B1453" s="79" t="s">
        <v>18233</v>
      </c>
      <c r="C1453" s="78" t="s">
        <v>58</v>
      </c>
      <c r="D1453" s="80">
        <v>5070.1271999999999</v>
      </c>
    </row>
    <row r="1454" spans="1:4" x14ac:dyDescent="0.25">
      <c r="A1454" s="78" t="s">
        <v>18234</v>
      </c>
      <c r="B1454" s="79" t="s">
        <v>18235</v>
      </c>
      <c r="C1454" s="78" t="s">
        <v>58</v>
      </c>
      <c r="D1454" s="80">
        <v>6684.3185000000003</v>
      </c>
    </row>
    <row r="1455" spans="1:4" x14ac:dyDescent="0.25">
      <c r="A1455" s="78" t="s">
        <v>18236</v>
      </c>
      <c r="B1455" s="79" t="s">
        <v>18237</v>
      </c>
      <c r="C1455" s="78" t="s">
        <v>58</v>
      </c>
      <c r="D1455" s="80">
        <v>8445.2032999999992</v>
      </c>
    </row>
    <row r="1456" spans="1:4" x14ac:dyDescent="0.25">
      <c r="A1456" s="78" t="s">
        <v>18238</v>
      </c>
      <c r="B1456" s="79" t="s">
        <v>18239</v>
      </c>
      <c r="C1456" s="78" t="s">
        <v>58</v>
      </c>
      <c r="D1456" s="80">
        <v>8445.2032999999992</v>
      </c>
    </row>
    <row r="1457" spans="1:4" x14ac:dyDescent="0.25">
      <c r="A1457" s="78" t="s">
        <v>18240</v>
      </c>
      <c r="B1457" s="79" t="s">
        <v>18241</v>
      </c>
      <c r="C1457" s="78" t="s">
        <v>58</v>
      </c>
      <c r="D1457" s="80">
        <v>9842.3595999999998</v>
      </c>
    </row>
    <row r="1458" spans="1:4" x14ac:dyDescent="0.25">
      <c r="A1458" s="78" t="s">
        <v>18242</v>
      </c>
      <c r="B1458" s="79" t="s">
        <v>18243</v>
      </c>
      <c r="C1458" s="78" t="s">
        <v>58</v>
      </c>
      <c r="D1458" s="80">
        <v>11246.559600000001</v>
      </c>
    </row>
    <row r="1459" spans="1:4" x14ac:dyDescent="0.25">
      <c r="A1459" s="78" t="s">
        <v>18244</v>
      </c>
      <c r="B1459" s="79" t="s">
        <v>18245</v>
      </c>
      <c r="C1459" s="78" t="s">
        <v>58</v>
      </c>
      <c r="D1459" s="80">
        <v>11278.1144</v>
      </c>
    </row>
    <row r="1460" spans="1:4" x14ac:dyDescent="0.25">
      <c r="A1460" s="78" t="s">
        <v>18246</v>
      </c>
      <c r="B1460" s="79" t="s">
        <v>18247</v>
      </c>
      <c r="C1460" s="78" t="s">
        <v>58</v>
      </c>
      <c r="D1460" s="80">
        <v>1135.2893999999999</v>
      </c>
    </row>
    <row r="1461" spans="1:4" x14ac:dyDescent="0.25">
      <c r="A1461" s="78" t="s">
        <v>18248</v>
      </c>
      <c r="B1461" s="79" t="s">
        <v>18249</v>
      </c>
      <c r="C1461" s="78" t="s">
        <v>58</v>
      </c>
      <c r="D1461" s="80">
        <v>1305.3488</v>
      </c>
    </row>
    <row r="1462" spans="1:4" x14ac:dyDescent="0.25">
      <c r="A1462" s="78" t="s">
        <v>18250</v>
      </c>
      <c r="B1462" s="79" t="s">
        <v>18251</v>
      </c>
      <c r="C1462" s="78" t="s">
        <v>58</v>
      </c>
      <c r="D1462" s="80">
        <v>1697.7750000000001</v>
      </c>
    </row>
    <row r="1463" spans="1:4" x14ac:dyDescent="0.25">
      <c r="A1463" s="78" t="s">
        <v>18252</v>
      </c>
      <c r="B1463" s="79" t="s">
        <v>18253</v>
      </c>
      <c r="C1463" s="78" t="s">
        <v>58</v>
      </c>
      <c r="D1463" s="80">
        <v>2201.6089000000002</v>
      </c>
    </row>
    <row r="1464" spans="1:4" x14ac:dyDescent="0.25">
      <c r="A1464" s="78" t="s">
        <v>18254</v>
      </c>
      <c r="B1464" s="79" t="s">
        <v>18255</v>
      </c>
      <c r="C1464" s="78" t="s">
        <v>58</v>
      </c>
      <c r="D1464" s="80">
        <v>2336.9522000000002</v>
      </c>
    </row>
    <row r="1465" spans="1:4" x14ac:dyDescent="0.25">
      <c r="A1465" s="78" t="s">
        <v>18256</v>
      </c>
      <c r="B1465" s="79" t="s">
        <v>18257</v>
      </c>
      <c r="C1465" s="78" t="s">
        <v>58</v>
      </c>
      <c r="D1465" s="80">
        <v>3077.1006000000002</v>
      </c>
    </row>
    <row r="1466" spans="1:4" x14ac:dyDescent="0.25">
      <c r="A1466" s="78" t="s">
        <v>18258</v>
      </c>
      <c r="B1466" s="79" t="s">
        <v>18259</v>
      </c>
      <c r="C1466" s="78" t="s">
        <v>58</v>
      </c>
      <c r="D1466" s="80">
        <v>3885.1354000000001</v>
      </c>
    </row>
    <row r="1467" spans="1:4" x14ac:dyDescent="0.25">
      <c r="A1467" s="78" t="s">
        <v>18260</v>
      </c>
      <c r="B1467" s="79" t="s">
        <v>18261</v>
      </c>
      <c r="C1467" s="78" t="s">
        <v>58</v>
      </c>
      <c r="D1467" s="80">
        <v>3885.1354000000001</v>
      </c>
    </row>
    <row r="1468" spans="1:4" x14ac:dyDescent="0.25">
      <c r="A1468" s="78" t="s">
        <v>18262</v>
      </c>
      <c r="B1468" s="79" t="s">
        <v>18263</v>
      </c>
      <c r="C1468" s="78" t="s">
        <v>58</v>
      </c>
      <c r="D1468" s="80">
        <v>4547.9524000000001</v>
      </c>
    </row>
    <row r="1469" spans="1:4" x14ac:dyDescent="0.25">
      <c r="A1469" s="78" t="s">
        <v>18264</v>
      </c>
      <c r="B1469" s="79" t="s">
        <v>18265</v>
      </c>
      <c r="C1469" s="78" t="s">
        <v>58</v>
      </c>
      <c r="D1469" s="80">
        <v>5192.7381999999998</v>
      </c>
    </row>
    <row r="1470" spans="1:4" x14ac:dyDescent="0.25">
      <c r="A1470" s="78" t="s">
        <v>18266</v>
      </c>
      <c r="B1470" s="79" t="s">
        <v>18267</v>
      </c>
      <c r="C1470" s="78" t="s">
        <v>58</v>
      </c>
      <c r="D1470" s="80">
        <v>5224.2929999999997</v>
      </c>
    </row>
    <row r="1471" spans="1:4" x14ac:dyDescent="0.25">
      <c r="A1471" s="78" t="s">
        <v>18268</v>
      </c>
      <c r="B1471" s="79" t="s">
        <v>18269</v>
      </c>
      <c r="C1471" s="78" t="s">
        <v>15348</v>
      </c>
      <c r="D1471" s="80">
        <v>1053.0138999999999</v>
      </c>
    </row>
    <row r="1472" spans="1:4" x14ac:dyDescent="0.25">
      <c r="A1472" s="78" t="s">
        <v>18270</v>
      </c>
      <c r="B1472" s="79" t="s">
        <v>18271</v>
      </c>
      <c r="C1472" s="78" t="s">
        <v>20</v>
      </c>
      <c r="D1472" s="80">
        <v>489.49939999999998</v>
      </c>
    </row>
    <row r="1473" spans="1:4" x14ac:dyDescent="0.25">
      <c r="A1473" s="78" t="s">
        <v>18272</v>
      </c>
      <c r="B1473" s="79" t="s">
        <v>18273</v>
      </c>
      <c r="C1473" s="78" t="s">
        <v>58</v>
      </c>
      <c r="D1473" s="80">
        <v>200.12459999999999</v>
      </c>
    </row>
    <row r="1474" spans="1:4" x14ac:dyDescent="0.25">
      <c r="A1474" s="78" t="s">
        <v>18274</v>
      </c>
      <c r="B1474" s="79" t="s">
        <v>18275</v>
      </c>
      <c r="C1474" s="78" t="s">
        <v>15482</v>
      </c>
      <c r="D1474" s="80" t="s">
        <v>15483</v>
      </c>
    </row>
    <row r="1475" spans="1:4" x14ac:dyDescent="0.25">
      <c r="A1475" s="78" t="s">
        <v>18276</v>
      </c>
      <c r="B1475" s="79" t="s">
        <v>18277</v>
      </c>
      <c r="C1475" s="78" t="s">
        <v>20</v>
      </c>
      <c r="D1475" s="80">
        <v>393.67</v>
      </c>
    </row>
    <row r="1476" spans="1:4" x14ac:dyDescent="0.25">
      <c r="A1476" s="78" t="s">
        <v>18278</v>
      </c>
      <c r="B1476" s="79" t="s">
        <v>18279</v>
      </c>
      <c r="C1476" s="78" t="s">
        <v>20</v>
      </c>
      <c r="D1476" s="80">
        <v>112.4644</v>
      </c>
    </row>
    <row r="1477" spans="1:4" x14ac:dyDescent="0.25">
      <c r="A1477" s="78" t="s">
        <v>18280</v>
      </c>
      <c r="B1477" s="79" t="s">
        <v>18281</v>
      </c>
      <c r="C1477" s="78" t="s">
        <v>20</v>
      </c>
      <c r="D1477" s="80">
        <v>146.572</v>
      </c>
    </row>
    <row r="1478" spans="1:4" x14ac:dyDescent="0.25">
      <c r="A1478" s="78" t="s">
        <v>18282</v>
      </c>
      <c r="B1478" s="79" t="s">
        <v>18283</v>
      </c>
      <c r="C1478" s="78" t="s">
        <v>20</v>
      </c>
      <c r="D1478" s="80">
        <v>599.59130000000005</v>
      </c>
    </row>
    <row r="1479" spans="1:4" x14ac:dyDescent="0.25">
      <c r="A1479" s="78" t="s">
        <v>18284</v>
      </c>
      <c r="B1479" s="79" t="s">
        <v>18285</v>
      </c>
      <c r="C1479" s="78" t="s">
        <v>58</v>
      </c>
      <c r="D1479" s="80">
        <v>7.9371</v>
      </c>
    </row>
    <row r="1480" spans="1:4" x14ac:dyDescent="0.25">
      <c r="A1480" s="78" t="s">
        <v>18286</v>
      </c>
      <c r="B1480" s="79" t="s">
        <v>18287</v>
      </c>
      <c r="C1480" s="78" t="s">
        <v>20</v>
      </c>
      <c r="D1480" s="80">
        <v>144.6386</v>
      </c>
    </row>
    <row r="1481" spans="1:4" x14ac:dyDescent="0.25">
      <c r="A1481" s="78" t="s">
        <v>18288</v>
      </c>
      <c r="B1481" s="79" t="s">
        <v>18289</v>
      </c>
      <c r="C1481" s="78" t="s">
        <v>20</v>
      </c>
      <c r="D1481" s="80">
        <v>591.8347</v>
      </c>
    </row>
    <row r="1482" spans="1:4" x14ac:dyDescent="0.25">
      <c r="A1482" s="78" t="s">
        <v>18290</v>
      </c>
      <c r="B1482" s="79" t="s">
        <v>18291</v>
      </c>
      <c r="C1482" s="78" t="s">
        <v>20</v>
      </c>
      <c r="D1482" s="80">
        <v>241.31440000000001</v>
      </c>
    </row>
    <row r="1483" spans="1:4" x14ac:dyDescent="0.25">
      <c r="A1483" s="78" t="s">
        <v>18292</v>
      </c>
      <c r="B1483" s="79" t="s">
        <v>18293</v>
      </c>
      <c r="C1483" s="78" t="s">
        <v>20</v>
      </c>
      <c r="D1483" s="80">
        <v>129.39449999999999</v>
      </c>
    </row>
    <row r="1484" spans="1:4" x14ac:dyDescent="0.25">
      <c r="A1484" s="78" t="s">
        <v>18294</v>
      </c>
      <c r="B1484" s="79" t="s">
        <v>18295</v>
      </c>
      <c r="C1484" s="78" t="s">
        <v>20</v>
      </c>
      <c r="D1484" s="80">
        <v>450.63799999999998</v>
      </c>
    </row>
    <row r="1485" spans="1:4" x14ac:dyDescent="0.25">
      <c r="A1485" s="78" t="s">
        <v>18296</v>
      </c>
      <c r="B1485" s="79" t="s">
        <v>18297</v>
      </c>
      <c r="C1485" s="78" t="s">
        <v>58</v>
      </c>
      <c r="D1485" s="80">
        <v>22.614599999999999</v>
      </c>
    </row>
    <row r="1486" spans="1:4" x14ac:dyDescent="0.25">
      <c r="A1486" s="78" t="s">
        <v>18298</v>
      </c>
      <c r="B1486" s="79" t="s">
        <v>18299</v>
      </c>
      <c r="C1486" s="78" t="s">
        <v>58</v>
      </c>
      <c r="D1486" s="80">
        <v>14.7361</v>
      </c>
    </row>
    <row r="1487" spans="1:4" x14ac:dyDescent="0.25">
      <c r="A1487" s="78" t="s">
        <v>18300</v>
      </c>
      <c r="B1487" s="79" t="s">
        <v>18301</v>
      </c>
      <c r="C1487" s="78" t="s">
        <v>58</v>
      </c>
      <c r="D1487" s="80">
        <v>25.63</v>
      </c>
    </row>
    <row r="1488" spans="1:4" x14ac:dyDescent="0.25">
      <c r="A1488" s="78" t="s">
        <v>18302</v>
      </c>
      <c r="B1488" s="79" t="s">
        <v>18303</v>
      </c>
      <c r="C1488" s="78" t="s">
        <v>112</v>
      </c>
      <c r="D1488" s="80">
        <v>55.280299999999997</v>
      </c>
    </row>
    <row r="1489" spans="1:4" x14ac:dyDescent="0.25">
      <c r="A1489" s="78" t="s">
        <v>18304</v>
      </c>
      <c r="B1489" s="79" t="s">
        <v>18305</v>
      </c>
      <c r="C1489" s="78" t="s">
        <v>15348</v>
      </c>
      <c r="D1489" s="80">
        <v>13573.561299999999</v>
      </c>
    </row>
    <row r="1490" spans="1:4" x14ac:dyDescent="0.25">
      <c r="A1490" s="78" t="s">
        <v>18306</v>
      </c>
      <c r="B1490" s="79" t="s">
        <v>18307</v>
      </c>
      <c r="C1490" s="78" t="s">
        <v>15348</v>
      </c>
      <c r="D1490" s="80">
        <v>21379.302199999998</v>
      </c>
    </row>
    <row r="1491" spans="1:4" x14ac:dyDescent="0.25">
      <c r="A1491" s="78" t="s">
        <v>18308</v>
      </c>
      <c r="B1491" s="79" t="s">
        <v>18309</v>
      </c>
      <c r="C1491" s="78" t="s">
        <v>15348</v>
      </c>
      <c r="D1491" s="80">
        <v>39897.381800000003</v>
      </c>
    </row>
    <row r="1492" spans="1:4" x14ac:dyDescent="0.25">
      <c r="A1492" s="78" t="s">
        <v>18310</v>
      </c>
      <c r="B1492" s="79" t="s">
        <v>18311</v>
      </c>
      <c r="C1492" s="78" t="s">
        <v>15348</v>
      </c>
      <c r="D1492" s="80">
        <v>77298.0196</v>
      </c>
    </row>
    <row r="1493" spans="1:4" x14ac:dyDescent="0.25">
      <c r="A1493" s="78" t="s">
        <v>18312</v>
      </c>
      <c r="B1493" s="79" t="s">
        <v>18313</v>
      </c>
      <c r="C1493" s="78" t="s">
        <v>15348</v>
      </c>
      <c r="D1493" s="80">
        <v>23080.835599999999</v>
      </c>
    </row>
    <row r="1494" spans="1:4" x14ac:dyDescent="0.25">
      <c r="A1494" s="78" t="s">
        <v>18314</v>
      </c>
      <c r="B1494" s="79" t="s">
        <v>18315</v>
      </c>
      <c r="C1494" s="78" t="s">
        <v>15348</v>
      </c>
      <c r="D1494" s="80">
        <v>36244.466500000002</v>
      </c>
    </row>
    <row r="1495" spans="1:4" x14ac:dyDescent="0.25">
      <c r="A1495" s="78" t="s">
        <v>18316</v>
      </c>
      <c r="B1495" s="79" t="s">
        <v>18317</v>
      </c>
      <c r="C1495" s="78" t="s">
        <v>15348</v>
      </c>
      <c r="D1495" s="80">
        <v>67557.768800000005</v>
      </c>
    </row>
    <row r="1496" spans="1:4" x14ac:dyDescent="0.25">
      <c r="A1496" s="78" t="s">
        <v>18318</v>
      </c>
      <c r="B1496" s="79" t="s">
        <v>18319</v>
      </c>
      <c r="C1496" s="78" t="s">
        <v>15348</v>
      </c>
      <c r="D1496" s="80">
        <v>130907.2833</v>
      </c>
    </row>
    <row r="1497" spans="1:4" x14ac:dyDescent="0.25">
      <c r="A1497" s="78" t="s">
        <v>18320</v>
      </c>
      <c r="B1497" s="79" t="s">
        <v>18321</v>
      </c>
      <c r="C1497" s="78" t="s">
        <v>58</v>
      </c>
      <c r="D1497" s="80">
        <v>206.21600000000001</v>
      </c>
    </row>
    <row r="1498" spans="1:4" x14ac:dyDescent="0.25">
      <c r="A1498" s="78" t="s">
        <v>18322</v>
      </c>
      <c r="B1498" s="79" t="s">
        <v>18323</v>
      </c>
      <c r="C1498" s="78" t="s">
        <v>15348</v>
      </c>
      <c r="D1498" s="80">
        <v>0.19700000000000001</v>
      </c>
    </row>
    <row r="1499" spans="1:4" x14ac:dyDescent="0.25">
      <c r="A1499" s="78" t="s">
        <v>18324</v>
      </c>
      <c r="B1499" s="79" t="s">
        <v>18325</v>
      </c>
      <c r="C1499" s="78" t="s">
        <v>58</v>
      </c>
      <c r="D1499" s="80">
        <v>20.79</v>
      </c>
    </row>
    <row r="1500" spans="1:4" x14ac:dyDescent="0.25">
      <c r="A1500" s="78" t="s">
        <v>18326</v>
      </c>
      <c r="B1500" s="79" t="s">
        <v>18327</v>
      </c>
      <c r="C1500" s="78" t="s">
        <v>15348</v>
      </c>
      <c r="D1500" s="80">
        <v>1.3569</v>
      </c>
    </row>
    <row r="1501" spans="1:4" x14ac:dyDescent="0.25">
      <c r="A1501" s="78" t="s">
        <v>18328</v>
      </c>
      <c r="B1501" s="79" t="s">
        <v>18329</v>
      </c>
      <c r="C1501" s="78" t="s">
        <v>15348</v>
      </c>
      <c r="D1501" s="80">
        <v>2.0651000000000002</v>
      </c>
    </row>
    <row r="1502" spans="1:4" x14ac:dyDescent="0.25">
      <c r="A1502" s="78" t="s">
        <v>18330</v>
      </c>
      <c r="B1502" s="79" t="s">
        <v>18331</v>
      </c>
      <c r="C1502" s="78" t="s">
        <v>58</v>
      </c>
      <c r="D1502" s="80">
        <v>322.17</v>
      </c>
    </row>
    <row r="1503" spans="1:4" x14ac:dyDescent="0.25">
      <c r="A1503" s="78" t="s">
        <v>18332</v>
      </c>
      <c r="B1503" s="79" t="s">
        <v>18333</v>
      </c>
      <c r="C1503" s="78" t="s">
        <v>58</v>
      </c>
      <c r="D1503" s="80">
        <v>86.820999999999998</v>
      </c>
    </row>
    <row r="1504" spans="1:4" x14ac:dyDescent="0.25">
      <c r="A1504" s="78" t="s">
        <v>18334</v>
      </c>
      <c r="B1504" s="79" t="s">
        <v>18335</v>
      </c>
      <c r="C1504" s="78" t="s">
        <v>58</v>
      </c>
      <c r="D1504" s="80">
        <v>205.21</v>
      </c>
    </row>
    <row r="1505" spans="1:4" x14ac:dyDescent="0.25">
      <c r="A1505" s="78" t="s">
        <v>18336</v>
      </c>
      <c r="B1505" s="79" t="s">
        <v>18337</v>
      </c>
      <c r="C1505" s="78" t="s">
        <v>15348</v>
      </c>
      <c r="D1505" s="80">
        <v>3756.6774</v>
      </c>
    </row>
    <row r="1506" spans="1:4" x14ac:dyDescent="0.25">
      <c r="A1506" s="78" t="s">
        <v>18338</v>
      </c>
      <c r="B1506" s="79" t="s">
        <v>18339</v>
      </c>
      <c r="C1506" s="78" t="s">
        <v>15348</v>
      </c>
      <c r="D1506" s="80">
        <v>4613.43</v>
      </c>
    </row>
    <row r="1507" spans="1:4" x14ac:dyDescent="0.25">
      <c r="A1507" s="78" t="s">
        <v>18340</v>
      </c>
      <c r="B1507" s="79" t="s">
        <v>18341</v>
      </c>
      <c r="C1507" s="78" t="s">
        <v>15348</v>
      </c>
      <c r="D1507" s="80">
        <v>7086.8280000000004</v>
      </c>
    </row>
    <row r="1508" spans="1:4" x14ac:dyDescent="0.25">
      <c r="A1508" s="78" t="s">
        <v>18342</v>
      </c>
      <c r="B1508" s="79" t="s">
        <v>18343</v>
      </c>
      <c r="C1508" s="78" t="s">
        <v>15348</v>
      </c>
      <c r="D1508" s="80">
        <v>8717.3359999999993</v>
      </c>
    </row>
    <row r="1509" spans="1:4" x14ac:dyDescent="0.25">
      <c r="A1509" s="78" t="s">
        <v>18344</v>
      </c>
      <c r="B1509" s="79" t="s">
        <v>18345</v>
      </c>
      <c r="C1509" s="78" t="s">
        <v>15348</v>
      </c>
      <c r="D1509" s="80">
        <v>10956.031999999999</v>
      </c>
    </row>
    <row r="1510" spans="1:4" x14ac:dyDescent="0.25">
      <c r="A1510" s="78" t="s">
        <v>18346</v>
      </c>
      <c r="B1510" s="79" t="s">
        <v>18347</v>
      </c>
      <c r="C1510" s="78" t="s">
        <v>15348</v>
      </c>
      <c r="D1510" s="80">
        <v>56.748600000000003</v>
      </c>
    </row>
    <row r="1511" spans="1:4" x14ac:dyDescent="0.25">
      <c r="A1511" s="78" t="s">
        <v>18348</v>
      </c>
      <c r="B1511" s="79" t="s">
        <v>18349</v>
      </c>
      <c r="C1511" s="78" t="s">
        <v>15348</v>
      </c>
      <c r="D1511" s="80">
        <v>593.56550000000004</v>
      </c>
    </row>
    <row r="1512" spans="1:4" x14ac:dyDescent="0.25">
      <c r="A1512" s="78" t="s">
        <v>18350</v>
      </c>
      <c r="B1512" s="79" t="s">
        <v>18351</v>
      </c>
      <c r="C1512" s="78" t="s">
        <v>15348</v>
      </c>
      <c r="D1512" s="80">
        <v>147.107</v>
      </c>
    </row>
    <row r="1513" spans="1:4" x14ac:dyDescent="0.25">
      <c r="A1513" s="78" t="s">
        <v>18352</v>
      </c>
      <c r="B1513" s="79" t="s">
        <v>18353</v>
      </c>
      <c r="C1513" s="78" t="s">
        <v>58</v>
      </c>
      <c r="D1513" s="80">
        <v>390.54790000000003</v>
      </c>
    </row>
    <row r="1514" spans="1:4" x14ac:dyDescent="0.25">
      <c r="A1514" s="78" t="s">
        <v>18354</v>
      </c>
      <c r="B1514" s="79" t="s">
        <v>18355</v>
      </c>
      <c r="C1514" s="78" t="s">
        <v>15348</v>
      </c>
      <c r="D1514" s="80">
        <v>81.16</v>
      </c>
    </row>
    <row r="1515" spans="1:4" x14ac:dyDescent="0.25">
      <c r="A1515" s="78" t="s">
        <v>18356</v>
      </c>
      <c r="B1515" s="79" t="s">
        <v>18357</v>
      </c>
      <c r="C1515" s="78" t="s">
        <v>19</v>
      </c>
      <c r="D1515" s="80" t="s">
        <v>15483</v>
      </c>
    </row>
    <row r="1516" spans="1:4" x14ac:dyDescent="0.25">
      <c r="A1516" s="78" t="s">
        <v>18358</v>
      </c>
      <c r="B1516" s="79" t="s">
        <v>18359</v>
      </c>
      <c r="C1516" s="78" t="s">
        <v>19</v>
      </c>
      <c r="D1516" s="80" t="s">
        <v>15483</v>
      </c>
    </row>
    <row r="1517" spans="1:4" x14ac:dyDescent="0.25">
      <c r="A1517" s="78" t="s">
        <v>18360</v>
      </c>
      <c r="B1517" s="79" t="s">
        <v>18361</v>
      </c>
      <c r="C1517" s="78" t="s">
        <v>19</v>
      </c>
      <c r="D1517" s="80" t="s">
        <v>15483</v>
      </c>
    </row>
    <row r="1518" spans="1:4" x14ac:dyDescent="0.25">
      <c r="A1518" s="78" t="s">
        <v>18362</v>
      </c>
      <c r="B1518" s="79" t="s">
        <v>18363</v>
      </c>
      <c r="C1518" s="78" t="s">
        <v>19</v>
      </c>
      <c r="D1518" s="80" t="s">
        <v>15483</v>
      </c>
    </row>
    <row r="1519" spans="1:4" x14ac:dyDescent="0.25">
      <c r="A1519" s="78" t="s">
        <v>18364</v>
      </c>
      <c r="B1519" s="79" t="s">
        <v>18365</v>
      </c>
      <c r="C1519" s="78" t="s">
        <v>19</v>
      </c>
      <c r="D1519" s="80" t="s">
        <v>15483</v>
      </c>
    </row>
    <row r="1520" spans="1:4" x14ac:dyDescent="0.25">
      <c r="A1520" s="78" t="s">
        <v>18366</v>
      </c>
      <c r="B1520" s="79" t="s">
        <v>18367</v>
      </c>
      <c r="C1520" s="78" t="s">
        <v>19</v>
      </c>
      <c r="D1520" s="80" t="s">
        <v>15483</v>
      </c>
    </row>
    <row r="1521" spans="1:4" x14ac:dyDescent="0.25">
      <c r="A1521" s="78" t="s">
        <v>18368</v>
      </c>
      <c r="B1521" s="79" t="s">
        <v>18369</v>
      </c>
      <c r="C1521" s="78" t="s">
        <v>19</v>
      </c>
      <c r="D1521" s="80" t="s">
        <v>15483</v>
      </c>
    </row>
    <row r="1522" spans="1:4" x14ac:dyDescent="0.25">
      <c r="A1522" s="78" t="s">
        <v>18370</v>
      </c>
      <c r="B1522" s="79" t="s">
        <v>18371</v>
      </c>
      <c r="C1522" s="78" t="s">
        <v>19</v>
      </c>
      <c r="D1522" s="80" t="s">
        <v>15483</v>
      </c>
    </row>
    <row r="1523" spans="1:4" x14ac:dyDescent="0.25">
      <c r="A1523" s="78" t="s">
        <v>18372</v>
      </c>
      <c r="B1523" s="79" t="s">
        <v>18373</v>
      </c>
      <c r="C1523" s="78" t="s">
        <v>19</v>
      </c>
      <c r="D1523" s="80" t="s">
        <v>15483</v>
      </c>
    </row>
    <row r="1524" spans="1:4" x14ac:dyDescent="0.25">
      <c r="A1524" s="78" t="s">
        <v>18374</v>
      </c>
      <c r="B1524" s="79" t="s">
        <v>18375</v>
      </c>
      <c r="C1524" s="78" t="s">
        <v>15482</v>
      </c>
      <c r="D1524" s="80" t="s">
        <v>15483</v>
      </c>
    </row>
    <row r="1525" spans="1:4" x14ac:dyDescent="0.25">
      <c r="A1525" s="78" t="s">
        <v>18376</v>
      </c>
      <c r="B1525" s="79" t="s">
        <v>18377</v>
      </c>
      <c r="C1525" s="78" t="s">
        <v>19</v>
      </c>
      <c r="D1525" s="80" t="s">
        <v>15483</v>
      </c>
    </row>
    <row r="1526" spans="1:4" x14ac:dyDescent="0.25">
      <c r="A1526" s="78" t="s">
        <v>18378</v>
      </c>
      <c r="B1526" s="79" t="s">
        <v>18379</v>
      </c>
      <c r="C1526" s="78" t="s">
        <v>19</v>
      </c>
      <c r="D1526" s="80" t="s">
        <v>15483</v>
      </c>
    </row>
    <row r="1527" spans="1:4" x14ac:dyDescent="0.25">
      <c r="A1527" s="78" t="s">
        <v>18380</v>
      </c>
      <c r="B1527" s="79" t="s">
        <v>18381</v>
      </c>
      <c r="C1527" s="78" t="s">
        <v>19</v>
      </c>
      <c r="D1527" s="80" t="s">
        <v>15483</v>
      </c>
    </row>
    <row r="1528" spans="1:4" x14ac:dyDescent="0.25">
      <c r="A1528" s="78" t="s">
        <v>18382</v>
      </c>
      <c r="B1528" s="79" t="s">
        <v>18383</v>
      </c>
      <c r="C1528" s="78" t="s">
        <v>15482</v>
      </c>
      <c r="D1528" s="80" t="s">
        <v>15483</v>
      </c>
    </row>
    <row r="1529" spans="1:4" x14ac:dyDescent="0.25">
      <c r="A1529" s="78" t="s">
        <v>18384</v>
      </c>
      <c r="B1529" s="79" t="s">
        <v>18385</v>
      </c>
      <c r="C1529" s="78" t="s">
        <v>15348</v>
      </c>
      <c r="D1529" s="80" t="s">
        <v>15483</v>
      </c>
    </row>
    <row r="1530" spans="1:4" x14ac:dyDescent="0.25">
      <c r="A1530" s="78" t="s">
        <v>18386</v>
      </c>
      <c r="B1530" s="79" t="s">
        <v>18387</v>
      </c>
      <c r="C1530" s="78" t="s">
        <v>15333</v>
      </c>
      <c r="D1530" s="80">
        <v>65.495599999999996</v>
      </c>
    </row>
    <row r="1531" spans="1:4" x14ac:dyDescent="0.25">
      <c r="A1531" s="78" t="s">
        <v>18388</v>
      </c>
      <c r="B1531" s="79" t="s">
        <v>18389</v>
      </c>
      <c r="C1531" s="78" t="s">
        <v>15333</v>
      </c>
      <c r="D1531" s="80">
        <v>270.3854</v>
      </c>
    </row>
    <row r="1532" spans="1:4" x14ac:dyDescent="0.25">
      <c r="A1532" s="78" t="s">
        <v>18390</v>
      </c>
      <c r="B1532" s="79" t="s">
        <v>18391</v>
      </c>
      <c r="C1532" s="78" t="s">
        <v>15333</v>
      </c>
      <c r="D1532" s="80">
        <v>95.829899999999995</v>
      </c>
    </row>
    <row r="1533" spans="1:4" x14ac:dyDescent="0.25">
      <c r="A1533" s="78" t="s">
        <v>18392</v>
      </c>
      <c r="B1533" s="79" t="s">
        <v>18393</v>
      </c>
      <c r="C1533" s="78" t="s">
        <v>15348</v>
      </c>
      <c r="D1533" s="80">
        <v>197001.5716</v>
      </c>
    </row>
    <row r="1534" spans="1:4" x14ac:dyDescent="0.25">
      <c r="A1534" s="78" t="s">
        <v>18394</v>
      </c>
      <c r="B1534" s="79" t="s">
        <v>18395</v>
      </c>
      <c r="C1534" s="78" t="s">
        <v>15348</v>
      </c>
      <c r="D1534" s="80">
        <v>306013.92300000001</v>
      </c>
    </row>
    <row r="1535" spans="1:4" x14ac:dyDescent="0.25">
      <c r="A1535" s="78" t="s">
        <v>18396</v>
      </c>
      <c r="B1535" s="79" t="s">
        <v>18397</v>
      </c>
      <c r="C1535" s="78" t="s">
        <v>15348</v>
      </c>
      <c r="D1535" s="80">
        <v>60</v>
      </c>
    </row>
    <row r="1536" spans="1:4" x14ac:dyDescent="0.25">
      <c r="A1536" s="78" t="s">
        <v>18398</v>
      </c>
      <c r="B1536" s="79" t="s">
        <v>18399</v>
      </c>
      <c r="C1536" s="78" t="s">
        <v>15348</v>
      </c>
      <c r="D1536" s="80">
        <v>24.638100000000001</v>
      </c>
    </row>
    <row r="1537" spans="1:4" x14ac:dyDescent="0.25">
      <c r="A1537" s="78" t="s">
        <v>18400</v>
      </c>
      <c r="B1537" s="79" t="s">
        <v>18401</v>
      </c>
      <c r="C1537" s="78" t="s">
        <v>15348</v>
      </c>
      <c r="D1537" s="80">
        <v>320065.92300000001</v>
      </c>
    </row>
    <row r="1538" spans="1:4" x14ac:dyDescent="0.25">
      <c r="A1538" s="78" t="s">
        <v>18402</v>
      </c>
      <c r="B1538" s="79" t="s">
        <v>18403</v>
      </c>
      <c r="C1538" s="78" t="s">
        <v>15348</v>
      </c>
      <c r="D1538" s="80">
        <v>1492.2535</v>
      </c>
    </row>
    <row r="1539" spans="1:4" x14ac:dyDescent="0.25">
      <c r="A1539" s="78" t="s">
        <v>18404</v>
      </c>
      <c r="B1539" s="79" t="s">
        <v>18405</v>
      </c>
      <c r="C1539" s="78" t="s">
        <v>58</v>
      </c>
      <c r="D1539" s="80">
        <v>269.29050000000001</v>
      </c>
    </row>
    <row r="1540" spans="1:4" x14ac:dyDescent="0.25">
      <c r="A1540" s="78" t="s">
        <v>18406</v>
      </c>
      <c r="B1540" s="79" t="s">
        <v>18407</v>
      </c>
      <c r="C1540" s="78" t="s">
        <v>15348</v>
      </c>
      <c r="D1540" s="80">
        <v>3940.1145999999999</v>
      </c>
    </row>
    <row r="1541" spans="1:4" x14ac:dyDescent="0.25">
      <c r="A1541" s="78" t="s">
        <v>18408</v>
      </c>
      <c r="B1541" s="79" t="s">
        <v>18409</v>
      </c>
      <c r="C1541" s="78" t="s">
        <v>15348</v>
      </c>
      <c r="D1541" s="80">
        <v>1312.2465999999999</v>
      </c>
    </row>
    <row r="1542" spans="1:4" x14ac:dyDescent="0.25">
      <c r="A1542" s="78" t="s">
        <v>18410</v>
      </c>
      <c r="B1542" s="79" t="s">
        <v>18411</v>
      </c>
      <c r="C1542" s="78" t="s">
        <v>112</v>
      </c>
      <c r="D1542" s="80">
        <v>29.042200000000001</v>
      </c>
    </row>
    <row r="1543" spans="1:4" x14ac:dyDescent="0.25">
      <c r="A1543" s="78" t="s">
        <v>18412</v>
      </c>
      <c r="B1543" s="79" t="s">
        <v>18413</v>
      </c>
      <c r="C1543" s="78" t="s">
        <v>15482</v>
      </c>
      <c r="D1543" s="80" t="s">
        <v>15483</v>
      </c>
    </row>
    <row r="1544" spans="1:4" x14ac:dyDescent="0.25">
      <c r="A1544" s="78" t="s">
        <v>18414</v>
      </c>
      <c r="B1544" s="79" t="s">
        <v>18415</v>
      </c>
      <c r="C1544" s="78" t="s">
        <v>19</v>
      </c>
      <c r="D1544" s="80" t="s">
        <v>15483</v>
      </c>
    </row>
    <row r="1545" spans="1:4" x14ac:dyDescent="0.25">
      <c r="A1545" s="78" t="s">
        <v>18416</v>
      </c>
      <c r="B1545" s="79" t="s">
        <v>18417</v>
      </c>
      <c r="C1545" s="78" t="s">
        <v>15482</v>
      </c>
      <c r="D1545" s="80" t="s">
        <v>15483</v>
      </c>
    </row>
    <row r="1546" spans="1:4" x14ac:dyDescent="0.25">
      <c r="A1546" s="78" t="s">
        <v>18418</v>
      </c>
      <c r="B1546" s="79" t="s">
        <v>18419</v>
      </c>
      <c r="C1546" s="78" t="s">
        <v>15348</v>
      </c>
      <c r="D1546" s="80" t="s">
        <v>15483</v>
      </c>
    </row>
    <row r="1547" spans="1:4" x14ac:dyDescent="0.25">
      <c r="A1547" s="78" t="s">
        <v>18420</v>
      </c>
      <c r="B1547" s="79" t="s">
        <v>18421</v>
      </c>
      <c r="C1547" s="78" t="s">
        <v>15348</v>
      </c>
      <c r="D1547" s="80" t="s">
        <v>15483</v>
      </c>
    </row>
    <row r="1548" spans="1:4" x14ac:dyDescent="0.25">
      <c r="A1548" s="78" t="s">
        <v>18422</v>
      </c>
      <c r="B1548" s="79" t="s">
        <v>18423</v>
      </c>
      <c r="C1548" s="78" t="s">
        <v>15348</v>
      </c>
      <c r="D1548" s="80" t="s">
        <v>15483</v>
      </c>
    </row>
    <row r="1549" spans="1:4" x14ac:dyDescent="0.25">
      <c r="A1549" s="78" t="s">
        <v>18424</v>
      </c>
      <c r="B1549" s="79" t="s">
        <v>18425</v>
      </c>
      <c r="C1549" s="78" t="s">
        <v>58</v>
      </c>
      <c r="D1549" s="80">
        <v>226.15430000000001</v>
      </c>
    </row>
    <row r="1550" spans="1:4" x14ac:dyDescent="0.25">
      <c r="A1550" s="78" t="s">
        <v>18426</v>
      </c>
      <c r="B1550" s="79" t="s">
        <v>18427</v>
      </c>
      <c r="C1550" s="78" t="s">
        <v>58</v>
      </c>
      <c r="D1550" s="80">
        <v>123.2766</v>
      </c>
    </row>
    <row r="1551" spans="1:4" x14ac:dyDescent="0.25">
      <c r="A1551" s="78" t="s">
        <v>18428</v>
      </c>
      <c r="B1551" s="79" t="s">
        <v>18429</v>
      </c>
      <c r="C1551" s="78" t="s">
        <v>19</v>
      </c>
      <c r="D1551" s="80" t="s">
        <v>15483</v>
      </c>
    </row>
    <row r="1552" spans="1:4" x14ac:dyDescent="0.25">
      <c r="A1552" s="78" t="s">
        <v>18430</v>
      </c>
      <c r="B1552" s="79" t="s">
        <v>18431</v>
      </c>
      <c r="C1552" s="78" t="s">
        <v>19</v>
      </c>
      <c r="D1552" s="80" t="s">
        <v>15483</v>
      </c>
    </row>
    <row r="1553" spans="1:4" ht="26.4" x14ac:dyDescent="0.25">
      <c r="A1553" s="78" t="s">
        <v>18432</v>
      </c>
      <c r="B1553" s="79" t="s">
        <v>18433</v>
      </c>
      <c r="C1553" s="78" t="s">
        <v>58</v>
      </c>
      <c r="D1553" s="80">
        <v>361.80549999999999</v>
      </c>
    </row>
    <row r="1554" spans="1:4" ht="26.4" x14ac:dyDescent="0.25">
      <c r="A1554" s="78" t="s">
        <v>18434</v>
      </c>
      <c r="B1554" s="79" t="s">
        <v>18435</v>
      </c>
      <c r="C1554" s="78" t="s">
        <v>58</v>
      </c>
      <c r="D1554" s="80">
        <v>686.42579999999998</v>
      </c>
    </row>
    <row r="1555" spans="1:4" ht="26.4" x14ac:dyDescent="0.25">
      <c r="A1555" s="78" t="s">
        <v>18436</v>
      </c>
      <c r="B1555" s="79" t="s">
        <v>18437</v>
      </c>
      <c r="C1555" s="78" t="s">
        <v>58</v>
      </c>
      <c r="D1555" s="80">
        <v>738.0163</v>
      </c>
    </row>
    <row r="1556" spans="1:4" ht="26.4" x14ac:dyDescent="0.25">
      <c r="A1556" s="78" t="s">
        <v>18438</v>
      </c>
      <c r="B1556" s="79" t="s">
        <v>18439</v>
      </c>
      <c r="C1556" s="78" t="s">
        <v>58</v>
      </c>
      <c r="D1556" s="80">
        <v>770.22370000000001</v>
      </c>
    </row>
    <row r="1557" spans="1:4" ht="26.4" x14ac:dyDescent="0.25">
      <c r="A1557" s="78" t="s">
        <v>18440</v>
      </c>
      <c r="B1557" s="79" t="s">
        <v>18441</v>
      </c>
      <c r="C1557" s="78" t="s">
        <v>58</v>
      </c>
      <c r="D1557" s="80">
        <v>862.60540000000003</v>
      </c>
    </row>
    <row r="1558" spans="1:4" ht="26.4" x14ac:dyDescent="0.25">
      <c r="A1558" s="78" t="s">
        <v>18442</v>
      </c>
      <c r="B1558" s="79" t="s">
        <v>18443</v>
      </c>
      <c r="C1558" s="78" t="s">
        <v>58</v>
      </c>
      <c r="D1558" s="80">
        <v>1072.2475999999999</v>
      </c>
    </row>
    <row r="1559" spans="1:4" ht="26.4" x14ac:dyDescent="0.25">
      <c r="A1559" s="78" t="s">
        <v>18444</v>
      </c>
      <c r="B1559" s="79" t="s">
        <v>18445</v>
      </c>
      <c r="C1559" s="78" t="s">
        <v>58</v>
      </c>
      <c r="D1559" s="80">
        <v>1102.0699</v>
      </c>
    </row>
    <row r="1560" spans="1:4" ht="26.4" x14ac:dyDescent="0.25">
      <c r="A1560" s="78" t="s">
        <v>18446</v>
      </c>
      <c r="B1560" s="79" t="s">
        <v>18447</v>
      </c>
      <c r="C1560" s="78" t="s">
        <v>58</v>
      </c>
      <c r="D1560" s="80">
        <v>1232.5121999999999</v>
      </c>
    </row>
    <row r="1561" spans="1:4" ht="26.4" x14ac:dyDescent="0.25">
      <c r="A1561" s="78" t="s">
        <v>18448</v>
      </c>
      <c r="B1561" s="79" t="s">
        <v>18449</v>
      </c>
      <c r="C1561" s="78" t="s">
        <v>58</v>
      </c>
      <c r="D1561" s="80">
        <v>4501.3554999999997</v>
      </c>
    </row>
    <row r="1562" spans="1:4" ht="26.4" x14ac:dyDescent="0.25">
      <c r="A1562" s="78" t="s">
        <v>18450</v>
      </c>
      <c r="B1562" s="79" t="s">
        <v>18451</v>
      </c>
      <c r="C1562" s="78" t="s">
        <v>58</v>
      </c>
      <c r="D1562" s="80">
        <v>314.27589999999998</v>
      </c>
    </row>
    <row r="1563" spans="1:4" ht="26.4" x14ac:dyDescent="0.25">
      <c r="A1563" s="78" t="s">
        <v>18452</v>
      </c>
      <c r="B1563" s="79" t="s">
        <v>18453</v>
      </c>
      <c r="C1563" s="78" t="s">
        <v>58</v>
      </c>
      <c r="D1563" s="80">
        <v>333.52800000000002</v>
      </c>
    </row>
    <row r="1564" spans="1:4" ht="26.4" x14ac:dyDescent="0.25">
      <c r="A1564" s="78" t="s">
        <v>18454</v>
      </c>
      <c r="B1564" s="79" t="s">
        <v>18455</v>
      </c>
      <c r="C1564" s="78" t="s">
        <v>58</v>
      </c>
      <c r="D1564" s="80">
        <v>295.74099999999999</v>
      </c>
    </row>
    <row r="1565" spans="1:4" ht="26.4" x14ac:dyDescent="0.25">
      <c r="A1565" s="78" t="s">
        <v>18456</v>
      </c>
      <c r="B1565" s="79" t="s">
        <v>18457</v>
      </c>
      <c r="C1565" s="78" t="s">
        <v>58</v>
      </c>
      <c r="D1565" s="80">
        <v>490.09930000000003</v>
      </c>
    </row>
    <row r="1566" spans="1:4" ht="26.4" x14ac:dyDescent="0.25">
      <c r="A1566" s="78" t="s">
        <v>18458</v>
      </c>
      <c r="B1566" s="79" t="s">
        <v>18459</v>
      </c>
      <c r="C1566" s="78" t="s">
        <v>58</v>
      </c>
      <c r="D1566" s="80">
        <v>1320.5677000000001</v>
      </c>
    </row>
    <row r="1567" spans="1:4" ht="26.4" x14ac:dyDescent="0.25">
      <c r="A1567" s="78" t="s">
        <v>18460</v>
      </c>
      <c r="B1567" s="79" t="s">
        <v>18461</v>
      </c>
      <c r="C1567" s="78" t="s">
        <v>58</v>
      </c>
      <c r="D1567" s="80">
        <v>2242.0563000000002</v>
      </c>
    </row>
    <row r="1568" spans="1:4" ht="26.4" x14ac:dyDescent="0.25">
      <c r="A1568" s="78" t="s">
        <v>18462</v>
      </c>
      <c r="B1568" s="79" t="s">
        <v>18463</v>
      </c>
      <c r="C1568" s="78" t="s">
        <v>58</v>
      </c>
      <c r="D1568" s="80">
        <v>749.26440000000002</v>
      </c>
    </row>
    <row r="1569" spans="1:4" ht="26.4" x14ac:dyDescent="0.25">
      <c r="A1569" s="78" t="s">
        <v>18464</v>
      </c>
      <c r="B1569" s="79" t="s">
        <v>18465</v>
      </c>
      <c r="C1569" s="78" t="s">
        <v>58</v>
      </c>
      <c r="D1569" s="80">
        <v>914.02560000000005</v>
      </c>
    </row>
    <row r="1570" spans="1:4" ht="26.4" x14ac:dyDescent="0.25">
      <c r="A1570" s="78" t="s">
        <v>18466</v>
      </c>
      <c r="B1570" s="79" t="s">
        <v>18467</v>
      </c>
      <c r="C1570" s="78" t="s">
        <v>58</v>
      </c>
      <c r="D1570" s="80">
        <v>1171.8932</v>
      </c>
    </row>
    <row r="1571" spans="1:4" ht="26.4" x14ac:dyDescent="0.25">
      <c r="A1571" s="78" t="s">
        <v>18468</v>
      </c>
      <c r="B1571" s="79" t="s">
        <v>18469</v>
      </c>
      <c r="C1571" s="78" t="s">
        <v>58</v>
      </c>
      <c r="D1571" s="80">
        <v>1013.7981</v>
      </c>
    </row>
    <row r="1572" spans="1:4" ht="26.4" x14ac:dyDescent="0.25">
      <c r="A1572" s="78" t="s">
        <v>18470</v>
      </c>
      <c r="B1572" s="79" t="s">
        <v>18471</v>
      </c>
      <c r="C1572" s="78" t="s">
        <v>58</v>
      </c>
      <c r="D1572" s="80">
        <v>1656.0975000000001</v>
      </c>
    </row>
    <row r="1573" spans="1:4" ht="26.4" x14ac:dyDescent="0.25">
      <c r="A1573" s="78" t="s">
        <v>18472</v>
      </c>
      <c r="B1573" s="79" t="s">
        <v>18473</v>
      </c>
      <c r="C1573" s="78" t="s">
        <v>58</v>
      </c>
      <c r="D1573" s="80">
        <v>2067.6367</v>
      </c>
    </row>
    <row r="1574" spans="1:4" ht="26.4" x14ac:dyDescent="0.25">
      <c r="A1574" s="78" t="s">
        <v>18474</v>
      </c>
      <c r="B1574" s="79" t="s">
        <v>18475</v>
      </c>
      <c r="C1574" s="78" t="s">
        <v>58</v>
      </c>
      <c r="D1574" s="80">
        <v>2709.2597999999998</v>
      </c>
    </row>
    <row r="1575" spans="1:4" x14ac:dyDescent="0.25">
      <c r="A1575" s="78" t="s">
        <v>18476</v>
      </c>
      <c r="B1575" s="79" t="s">
        <v>18477</v>
      </c>
      <c r="C1575" s="78" t="s">
        <v>20</v>
      </c>
      <c r="D1575" s="80">
        <v>1859.46</v>
      </c>
    </row>
    <row r="1576" spans="1:4" x14ac:dyDescent="0.25">
      <c r="A1576" s="78" t="s">
        <v>18478</v>
      </c>
      <c r="B1576" s="79" t="s">
        <v>18479</v>
      </c>
      <c r="C1576" s="78" t="s">
        <v>15482</v>
      </c>
      <c r="D1576" s="80" t="s">
        <v>15483</v>
      </c>
    </row>
    <row r="1577" spans="1:4" x14ac:dyDescent="0.25">
      <c r="A1577" s="78" t="s">
        <v>18480</v>
      </c>
      <c r="B1577" s="79" t="s">
        <v>18481</v>
      </c>
      <c r="C1577" s="78" t="s">
        <v>15482</v>
      </c>
      <c r="D1577" s="80" t="s">
        <v>15483</v>
      </c>
    </row>
    <row r="1578" spans="1:4" x14ac:dyDescent="0.25">
      <c r="A1578" s="78" t="s">
        <v>18482</v>
      </c>
      <c r="B1578" s="79" t="s">
        <v>18483</v>
      </c>
      <c r="C1578" s="78" t="s">
        <v>15482</v>
      </c>
      <c r="D1578" s="80" t="s">
        <v>15483</v>
      </c>
    </row>
    <row r="1579" spans="1:4" x14ac:dyDescent="0.25">
      <c r="A1579" s="78" t="s">
        <v>18484</v>
      </c>
      <c r="B1579" s="79" t="s">
        <v>18485</v>
      </c>
      <c r="C1579" s="78" t="s">
        <v>15482</v>
      </c>
      <c r="D1579" s="80" t="s">
        <v>15483</v>
      </c>
    </row>
    <row r="1580" spans="1:4" x14ac:dyDescent="0.25">
      <c r="A1580" s="78" t="s">
        <v>18486</v>
      </c>
      <c r="B1580" s="79" t="s">
        <v>18487</v>
      </c>
      <c r="C1580" s="78" t="s">
        <v>15482</v>
      </c>
      <c r="D1580" s="80" t="s">
        <v>15483</v>
      </c>
    </row>
    <row r="1581" spans="1:4" x14ac:dyDescent="0.25">
      <c r="A1581" s="78" t="s">
        <v>18488</v>
      </c>
      <c r="B1581" s="79" t="s">
        <v>18489</v>
      </c>
      <c r="C1581" s="78" t="s">
        <v>15482</v>
      </c>
      <c r="D1581" s="80" t="s">
        <v>15483</v>
      </c>
    </row>
    <row r="1582" spans="1:4" x14ac:dyDescent="0.25">
      <c r="A1582" s="78" t="s">
        <v>18490</v>
      </c>
      <c r="B1582" s="79" t="s">
        <v>18491</v>
      </c>
      <c r="C1582" s="78" t="s">
        <v>15348</v>
      </c>
      <c r="D1582" s="80" t="s">
        <v>15483</v>
      </c>
    </row>
    <row r="1583" spans="1:4" x14ac:dyDescent="0.25">
      <c r="A1583" s="78" t="s">
        <v>18492</v>
      </c>
      <c r="B1583" s="79" t="s">
        <v>18493</v>
      </c>
      <c r="C1583" s="78" t="s">
        <v>15348</v>
      </c>
      <c r="D1583" s="80" t="s">
        <v>15483</v>
      </c>
    </row>
    <row r="1584" spans="1:4" x14ac:dyDescent="0.25">
      <c r="A1584" s="78" t="s">
        <v>18494</v>
      </c>
      <c r="B1584" s="79" t="s">
        <v>18495</v>
      </c>
      <c r="C1584" s="78" t="s">
        <v>15348</v>
      </c>
      <c r="D1584" s="80" t="s">
        <v>15483</v>
      </c>
    </row>
    <row r="1585" spans="1:4" x14ac:dyDescent="0.25">
      <c r="A1585" s="78" t="s">
        <v>18496</v>
      </c>
      <c r="B1585" s="79" t="s">
        <v>18497</v>
      </c>
      <c r="C1585" s="78" t="s">
        <v>15348</v>
      </c>
      <c r="D1585" s="80" t="s">
        <v>15483</v>
      </c>
    </row>
    <row r="1586" spans="1:4" x14ac:dyDescent="0.25">
      <c r="A1586" s="78" t="s">
        <v>18498</v>
      </c>
      <c r="B1586" s="79" t="s">
        <v>18499</v>
      </c>
      <c r="C1586" s="78" t="s">
        <v>15348</v>
      </c>
      <c r="D1586" s="80" t="s">
        <v>15483</v>
      </c>
    </row>
    <row r="1587" spans="1:4" x14ac:dyDescent="0.25">
      <c r="A1587" s="78" t="s">
        <v>18500</v>
      </c>
      <c r="B1587" s="79" t="s">
        <v>18501</v>
      </c>
      <c r="C1587" s="78" t="s">
        <v>15482</v>
      </c>
      <c r="D1587" s="80" t="s">
        <v>15483</v>
      </c>
    </row>
    <row r="1588" spans="1:4" x14ac:dyDescent="0.25">
      <c r="A1588" s="78" t="s">
        <v>18502</v>
      </c>
      <c r="B1588" s="79" t="s">
        <v>18503</v>
      </c>
      <c r="C1588" s="78" t="s">
        <v>15348</v>
      </c>
      <c r="D1588" s="80">
        <v>20.781600000000001</v>
      </c>
    </row>
    <row r="1589" spans="1:4" x14ac:dyDescent="0.25">
      <c r="A1589" s="78" t="s">
        <v>18504</v>
      </c>
      <c r="B1589" s="79" t="s">
        <v>18505</v>
      </c>
      <c r="C1589" s="78" t="s">
        <v>15348</v>
      </c>
      <c r="D1589" s="80">
        <v>25.959099999999999</v>
      </c>
    </row>
    <row r="1590" spans="1:4" x14ac:dyDescent="0.25">
      <c r="A1590" s="78" t="s">
        <v>18506</v>
      </c>
      <c r="B1590" s="79" t="s">
        <v>18507</v>
      </c>
      <c r="C1590" s="78" t="s">
        <v>15348</v>
      </c>
      <c r="D1590" s="80">
        <v>28.751999999999999</v>
      </c>
    </row>
    <row r="1591" spans="1:4" x14ac:dyDescent="0.25">
      <c r="A1591" s="78" t="s">
        <v>18508</v>
      </c>
      <c r="B1591" s="79" t="s">
        <v>18509</v>
      </c>
      <c r="C1591" s="78" t="s">
        <v>15348</v>
      </c>
      <c r="D1591" s="80">
        <v>30.579799999999999</v>
      </c>
    </row>
    <row r="1592" spans="1:4" x14ac:dyDescent="0.25">
      <c r="A1592" s="78" t="s">
        <v>18510</v>
      </c>
      <c r="B1592" s="79" t="s">
        <v>18511</v>
      </c>
      <c r="C1592" s="78" t="s">
        <v>15348</v>
      </c>
      <c r="D1592" s="80">
        <v>19.4299</v>
      </c>
    </row>
    <row r="1593" spans="1:4" x14ac:dyDescent="0.25">
      <c r="A1593" s="78" t="s">
        <v>18512</v>
      </c>
      <c r="B1593" s="79" t="s">
        <v>18513</v>
      </c>
      <c r="C1593" s="78" t="s">
        <v>15348</v>
      </c>
      <c r="D1593" s="80">
        <v>23.089400000000001</v>
      </c>
    </row>
    <row r="1594" spans="1:4" x14ac:dyDescent="0.25">
      <c r="A1594" s="78" t="s">
        <v>18514</v>
      </c>
      <c r="B1594" s="79" t="s">
        <v>18515</v>
      </c>
      <c r="C1594" s="78" t="s">
        <v>15348</v>
      </c>
      <c r="D1594" s="80">
        <v>26.9968</v>
      </c>
    </row>
    <row r="1595" spans="1:4" x14ac:dyDescent="0.25">
      <c r="A1595" s="78" t="s">
        <v>18516</v>
      </c>
      <c r="B1595" s="79" t="s">
        <v>18517</v>
      </c>
      <c r="C1595" s="78" t="s">
        <v>15348</v>
      </c>
      <c r="D1595" s="80">
        <v>29.0336</v>
      </c>
    </row>
    <row r="1596" spans="1:4" x14ac:dyDescent="0.25">
      <c r="A1596" s="78" t="s">
        <v>18518</v>
      </c>
      <c r="B1596" s="79" t="s">
        <v>18519</v>
      </c>
      <c r="C1596" s="78" t="s">
        <v>15348</v>
      </c>
      <c r="D1596" s="80">
        <v>16.8293</v>
      </c>
    </row>
    <row r="1597" spans="1:4" x14ac:dyDescent="0.25">
      <c r="A1597" s="78" t="s">
        <v>18520</v>
      </c>
      <c r="B1597" s="79" t="s">
        <v>18521</v>
      </c>
      <c r="C1597" s="78" t="s">
        <v>15348</v>
      </c>
      <c r="D1597" s="80">
        <v>20.9633</v>
      </c>
    </row>
    <row r="1598" spans="1:4" x14ac:dyDescent="0.25">
      <c r="A1598" s="78" t="s">
        <v>18522</v>
      </c>
      <c r="B1598" s="79" t="s">
        <v>18523</v>
      </c>
      <c r="C1598" s="78" t="s">
        <v>15348</v>
      </c>
      <c r="D1598" s="80">
        <v>21.8536</v>
      </c>
    </row>
    <row r="1599" spans="1:4" x14ac:dyDescent="0.25">
      <c r="A1599" s="78" t="s">
        <v>18524</v>
      </c>
      <c r="B1599" s="79" t="s">
        <v>18525</v>
      </c>
      <c r="C1599" s="78" t="s">
        <v>15348</v>
      </c>
      <c r="D1599" s="80">
        <v>28.0046</v>
      </c>
    </row>
    <row r="1600" spans="1:4" x14ac:dyDescent="0.25">
      <c r="A1600" s="78" t="s">
        <v>18526</v>
      </c>
      <c r="B1600" s="79" t="s">
        <v>18527</v>
      </c>
      <c r="C1600" s="78" t="s">
        <v>15348</v>
      </c>
      <c r="D1600" s="80">
        <v>16.254200000000001</v>
      </c>
    </row>
    <row r="1601" spans="1:4" x14ac:dyDescent="0.25">
      <c r="A1601" s="78" t="s">
        <v>18528</v>
      </c>
      <c r="B1601" s="79" t="s">
        <v>18529</v>
      </c>
      <c r="C1601" s="78" t="s">
        <v>15348</v>
      </c>
      <c r="D1601" s="80">
        <v>20.4635</v>
      </c>
    </row>
    <row r="1602" spans="1:4" x14ac:dyDescent="0.25">
      <c r="A1602" s="78" t="s">
        <v>18530</v>
      </c>
      <c r="B1602" s="79" t="s">
        <v>18531</v>
      </c>
      <c r="C1602" s="78" t="s">
        <v>15348</v>
      </c>
      <c r="D1602" s="80">
        <v>20.9633</v>
      </c>
    </row>
    <row r="1603" spans="1:4" x14ac:dyDescent="0.25">
      <c r="A1603" s="78" t="s">
        <v>18532</v>
      </c>
      <c r="B1603" s="79" t="s">
        <v>18533</v>
      </c>
      <c r="C1603" s="78" t="s">
        <v>15348</v>
      </c>
      <c r="D1603" s="80">
        <v>27.432300000000001</v>
      </c>
    </row>
    <row r="1604" spans="1:4" x14ac:dyDescent="0.25">
      <c r="A1604" s="78" t="s">
        <v>18534</v>
      </c>
      <c r="B1604" s="79" t="s">
        <v>18535</v>
      </c>
      <c r="C1604" s="78" t="s">
        <v>15348</v>
      </c>
      <c r="D1604" s="80">
        <v>30.6494</v>
      </c>
    </row>
    <row r="1605" spans="1:4" x14ac:dyDescent="0.25">
      <c r="A1605" s="78" t="s">
        <v>18536</v>
      </c>
      <c r="B1605" s="79" t="s">
        <v>18537</v>
      </c>
      <c r="C1605" s="78" t="s">
        <v>15348</v>
      </c>
      <c r="D1605" s="80">
        <v>37.7607</v>
      </c>
    </row>
    <row r="1606" spans="1:4" x14ac:dyDescent="0.25">
      <c r="A1606" s="78" t="s">
        <v>18538</v>
      </c>
      <c r="B1606" s="79" t="s">
        <v>18539</v>
      </c>
      <c r="C1606" s="78" t="s">
        <v>15348</v>
      </c>
      <c r="D1606" s="80">
        <v>42.023400000000002</v>
      </c>
    </row>
    <row r="1607" spans="1:4" x14ac:dyDescent="0.25">
      <c r="A1607" s="78" t="s">
        <v>18540</v>
      </c>
      <c r="B1607" s="79" t="s">
        <v>18541</v>
      </c>
      <c r="C1607" s="78" t="s">
        <v>15348</v>
      </c>
      <c r="D1607" s="80">
        <v>43.485900000000001</v>
      </c>
    </row>
    <row r="1608" spans="1:4" x14ac:dyDescent="0.25">
      <c r="A1608" s="78" t="s">
        <v>18542</v>
      </c>
      <c r="B1608" s="79" t="s">
        <v>18543</v>
      </c>
      <c r="C1608" s="78" t="s">
        <v>15348</v>
      </c>
      <c r="D1608" s="80">
        <v>30.087700000000002</v>
      </c>
    </row>
    <row r="1609" spans="1:4" x14ac:dyDescent="0.25">
      <c r="A1609" s="78" t="s">
        <v>18544</v>
      </c>
      <c r="B1609" s="79" t="s">
        <v>18545</v>
      </c>
      <c r="C1609" s="78" t="s">
        <v>15348</v>
      </c>
      <c r="D1609" s="80">
        <v>37.108699999999999</v>
      </c>
    </row>
    <row r="1610" spans="1:4" x14ac:dyDescent="0.25">
      <c r="A1610" s="78" t="s">
        <v>18546</v>
      </c>
      <c r="B1610" s="79" t="s">
        <v>18547</v>
      </c>
      <c r="C1610" s="78" t="s">
        <v>15348</v>
      </c>
      <c r="D1610" s="80">
        <v>41.220999999999997</v>
      </c>
    </row>
    <row r="1611" spans="1:4" x14ac:dyDescent="0.25">
      <c r="A1611" s="78" t="s">
        <v>18548</v>
      </c>
      <c r="B1611" s="79" t="s">
        <v>18549</v>
      </c>
      <c r="C1611" s="78" t="s">
        <v>15348</v>
      </c>
      <c r="D1611" s="80">
        <v>42.800699999999999</v>
      </c>
    </row>
    <row r="1612" spans="1:4" x14ac:dyDescent="0.25">
      <c r="A1612" s="78" t="s">
        <v>18550</v>
      </c>
      <c r="B1612" s="79" t="s">
        <v>18551</v>
      </c>
      <c r="C1612" s="78" t="s">
        <v>15348</v>
      </c>
      <c r="D1612" s="80">
        <v>27.7729</v>
      </c>
    </row>
    <row r="1613" spans="1:4" x14ac:dyDescent="0.25">
      <c r="A1613" s="78" t="s">
        <v>18552</v>
      </c>
      <c r="B1613" s="79" t="s">
        <v>18553</v>
      </c>
      <c r="C1613" s="78" t="s">
        <v>15348</v>
      </c>
      <c r="D1613" s="80">
        <v>34.214700000000001</v>
      </c>
    </row>
    <row r="1614" spans="1:4" x14ac:dyDescent="0.25">
      <c r="A1614" s="78" t="s">
        <v>18554</v>
      </c>
      <c r="B1614" s="79" t="s">
        <v>18555</v>
      </c>
      <c r="C1614" s="78" t="s">
        <v>15348</v>
      </c>
      <c r="D1614" s="80">
        <v>38.0762</v>
      </c>
    </row>
    <row r="1615" spans="1:4" x14ac:dyDescent="0.25">
      <c r="A1615" s="78" t="s">
        <v>18556</v>
      </c>
      <c r="B1615" s="79" t="s">
        <v>18557</v>
      </c>
      <c r="C1615" s="78" t="s">
        <v>15348</v>
      </c>
      <c r="D1615" s="80">
        <v>42.077599999999997</v>
      </c>
    </row>
    <row r="1616" spans="1:4" x14ac:dyDescent="0.25">
      <c r="A1616" s="78" t="s">
        <v>18558</v>
      </c>
      <c r="B1616" s="79" t="s">
        <v>18559</v>
      </c>
      <c r="C1616" s="78" t="s">
        <v>15348</v>
      </c>
      <c r="D1616" s="80">
        <v>27.136900000000001</v>
      </c>
    </row>
    <row r="1617" spans="1:4" x14ac:dyDescent="0.25">
      <c r="A1617" s="78" t="s">
        <v>18560</v>
      </c>
      <c r="B1617" s="79" t="s">
        <v>18561</v>
      </c>
      <c r="C1617" s="78" t="s">
        <v>15348</v>
      </c>
      <c r="D1617" s="80">
        <v>33.569699999999997</v>
      </c>
    </row>
    <row r="1618" spans="1:4" x14ac:dyDescent="0.25">
      <c r="A1618" s="78" t="s">
        <v>18562</v>
      </c>
      <c r="B1618" s="79" t="s">
        <v>18563</v>
      </c>
      <c r="C1618" s="78" t="s">
        <v>15348</v>
      </c>
      <c r="D1618" s="80">
        <v>37.349299999999999</v>
      </c>
    </row>
    <row r="1619" spans="1:4" x14ac:dyDescent="0.25">
      <c r="A1619" s="78" t="s">
        <v>18564</v>
      </c>
      <c r="B1619" s="79" t="s">
        <v>18565</v>
      </c>
      <c r="C1619" s="78" t="s">
        <v>15348</v>
      </c>
      <c r="D1619" s="80">
        <v>41.437899999999999</v>
      </c>
    </row>
    <row r="1620" spans="1:4" x14ac:dyDescent="0.25">
      <c r="A1620" s="78" t="s">
        <v>18566</v>
      </c>
      <c r="B1620" s="79" t="s">
        <v>18567</v>
      </c>
      <c r="C1620" s="78" t="s">
        <v>15348</v>
      </c>
      <c r="D1620" s="80">
        <v>25.634399999999999</v>
      </c>
    </row>
    <row r="1621" spans="1:4" x14ac:dyDescent="0.25">
      <c r="A1621" s="78" t="s">
        <v>18568</v>
      </c>
      <c r="B1621" s="79" t="s">
        <v>18569</v>
      </c>
      <c r="C1621" s="78" t="s">
        <v>15348</v>
      </c>
      <c r="D1621" s="80">
        <v>22.636800000000001</v>
      </c>
    </row>
    <row r="1622" spans="1:4" x14ac:dyDescent="0.25">
      <c r="A1622" s="78" t="s">
        <v>18570</v>
      </c>
      <c r="B1622" s="79" t="s">
        <v>18571</v>
      </c>
      <c r="C1622" s="78" t="s">
        <v>15348</v>
      </c>
      <c r="D1622" s="80">
        <v>56.093499999999999</v>
      </c>
    </row>
    <row r="1623" spans="1:4" x14ac:dyDescent="0.25">
      <c r="A1623" s="78" t="s">
        <v>18572</v>
      </c>
      <c r="B1623" s="79" t="s">
        <v>18573</v>
      </c>
      <c r="C1623" s="78" t="s">
        <v>15348</v>
      </c>
      <c r="D1623" s="80">
        <v>22.9861</v>
      </c>
    </row>
    <row r="1624" spans="1:4" x14ac:dyDescent="0.25">
      <c r="A1624" s="78" t="s">
        <v>18574</v>
      </c>
      <c r="B1624" s="79" t="s">
        <v>18575</v>
      </c>
      <c r="C1624" s="78" t="s">
        <v>15348</v>
      </c>
      <c r="D1624" s="80">
        <v>19.5777</v>
      </c>
    </row>
    <row r="1625" spans="1:4" x14ac:dyDescent="0.25">
      <c r="A1625" s="78" t="s">
        <v>18576</v>
      </c>
      <c r="B1625" s="79" t="s">
        <v>18577</v>
      </c>
      <c r="C1625" s="78" t="s">
        <v>15348</v>
      </c>
      <c r="D1625" s="80">
        <v>54.752299999999998</v>
      </c>
    </row>
    <row r="1626" spans="1:4" x14ac:dyDescent="0.25">
      <c r="A1626" s="78" t="s">
        <v>18578</v>
      </c>
      <c r="B1626" s="79" t="s">
        <v>18579</v>
      </c>
      <c r="C1626" s="78" t="s">
        <v>15348</v>
      </c>
      <c r="D1626" s="80">
        <v>20.567599999999999</v>
      </c>
    </row>
    <row r="1627" spans="1:4" x14ac:dyDescent="0.25">
      <c r="A1627" s="78" t="s">
        <v>18580</v>
      </c>
      <c r="B1627" s="79" t="s">
        <v>18581</v>
      </c>
      <c r="C1627" s="78" t="s">
        <v>15348</v>
      </c>
      <c r="D1627" s="80">
        <v>19.077500000000001</v>
      </c>
    </row>
    <row r="1628" spans="1:4" x14ac:dyDescent="0.25">
      <c r="A1628" s="78" t="s">
        <v>18582</v>
      </c>
      <c r="B1628" s="79" t="s">
        <v>18583</v>
      </c>
      <c r="C1628" s="78" t="s">
        <v>15348</v>
      </c>
      <c r="D1628" s="80">
        <v>48.089399999999998</v>
      </c>
    </row>
    <row r="1629" spans="1:4" x14ac:dyDescent="0.25">
      <c r="A1629" s="78" t="s">
        <v>18584</v>
      </c>
      <c r="B1629" s="79" t="s">
        <v>18585</v>
      </c>
      <c r="C1629" s="78" t="s">
        <v>15348</v>
      </c>
      <c r="D1629" s="80">
        <v>16.995100000000001</v>
      </c>
    </row>
    <row r="1630" spans="1:4" x14ac:dyDescent="0.25">
      <c r="A1630" s="78" t="s">
        <v>18586</v>
      </c>
      <c r="B1630" s="79" t="s">
        <v>18587</v>
      </c>
      <c r="C1630" s="78" t="s">
        <v>15348</v>
      </c>
      <c r="D1630" s="80">
        <v>15.9155</v>
      </c>
    </row>
    <row r="1631" spans="1:4" x14ac:dyDescent="0.25">
      <c r="A1631" s="78" t="s">
        <v>18588</v>
      </c>
      <c r="B1631" s="79" t="s">
        <v>18589</v>
      </c>
      <c r="C1631" s="78" t="s">
        <v>15348</v>
      </c>
      <c r="D1631" s="80">
        <v>49.959800000000001</v>
      </c>
    </row>
    <row r="1632" spans="1:4" x14ac:dyDescent="0.25">
      <c r="A1632" s="78" t="s">
        <v>18590</v>
      </c>
      <c r="B1632" s="79" t="s">
        <v>18591</v>
      </c>
      <c r="C1632" s="78" t="s">
        <v>15348</v>
      </c>
      <c r="D1632" s="80">
        <v>64.047200000000004</v>
      </c>
    </row>
    <row r="1633" spans="1:4" x14ac:dyDescent="0.25">
      <c r="A1633" s="78" t="s">
        <v>18592</v>
      </c>
      <c r="B1633" s="79" t="s">
        <v>18593</v>
      </c>
      <c r="C1633" s="78" t="s">
        <v>15348</v>
      </c>
      <c r="D1633" s="80">
        <v>62.383000000000003</v>
      </c>
    </row>
    <row r="1634" spans="1:4" x14ac:dyDescent="0.25">
      <c r="A1634" s="78" t="s">
        <v>18594</v>
      </c>
      <c r="B1634" s="79" t="s">
        <v>18595</v>
      </c>
      <c r="C1634" s="78" t="s">
        <v>15348</v>
      </c>
      <c r="D1634" s="80">
        <v>54.668900000000001</v>
      </c>
    </row>
    <row r="1635" spans="1:4" x14ac:dyDescent="0.25">
      <c r="A1635" s="78" t="s">
        <v>18596</v>
      </c>
      <c r="B1635" s="79" t="s">
        <v>18597</v>
      </c>
      <c r="C1635" s="78" t="s">
        <v>15348</v>
      </c>
      <c r="D1635" s="80">
        <v>52.713000000000001</v>
      </c>
    </row>
    <row r="1636" spans="1:4" x14ac:dyDescent="0.25">
      <c r="A1636" s="78" t="s">
        <v>18598</v>
      </c>
      <c r="B1636" s="79" t="s">
        <v>18599</v>
      </c>
      <c r="C1636" s="78" t="s">
        <v>15482</v>
      </c>
      <c r="D1636" s="80" t="s">
        <v>15483</v>
      </c>
    </row>
    <row r="1637" spans="1:4" x14ac:dyDescent="0.25">
      <c r="A1637" s="78" t="s">
        <v>18600</v>
      </c>
      <c r="B1637" s="79" t="s">
        <v>18601</v>
      </c>
      <c r="C1637" s="78" t="s">
        <v>15348</v>
      </c>
      <c r="D1637" s="80">
        <v>18500</v>
      </c>
    </row>
    <row r="1638" spans="1:4" x14ac:dyDescent="0.25">
      <c r="A1638" s="78" t="s">
        <v>18602</v>
      </c>
      <c r="B1638" s="79" t="s">
        <v>18603</v>
      </c>
      <c r="C1638" s="78" t="s">
        <v>15348</v>
      </c>
      <c r="D1638" s="80">
        <v>26742.402099999999</v>
      </c>
    </row>
    <row r="1639" spans="1:4" x14ac:dyDescent="0.25">
      <c r="A1639" s="78" t="s">
        <v>18604</v>
      </c>
      <c r="B1639" s="79" t="s">
        <v>18605</v>
      </c>
      <c r="C1639" s="78" t="s">
        <v>15348</v>
      </c>
      <c r="D1639" s="80">
        <v>29328</v>
      </c>
    </row>
    <row r="1640" spans="1:4" x14ac:dyDescent="0.25">
      <c r="A1640" s="78" t="s">
        <v>18606</v>
      </c>
      <c r="B1640" s="79" t="s">
        <v>18607</v>
      </c>
      <c r="C1640" s="78" t="s">
        <v>15348</v>
      </c>
      <c r="D1640" s="80">
        <v>55258.851600000002</v>
      </c>
    </row>
    <row r="1641" spans="1:4" x14ac:dyDescent="0.25">
      <c r="A1641" s="78" t="s">
        <v>18608</v>
      </c>
      <c r="B1641" s="79" t="s">
        <v>18609</v>
      </c>
      <c r="C1641" s="78" t="s">
        <v>15348</v>
      </c>
      <c r="D1641" s="80" t="s">
        <v>15483</v>
      </c>
    </row>
    <row r="1642" spans="1:4" x14ac:dyDescent="0.25">
      <c r="A1642" s="78" t="s">
        <v>18610</v>
      </c>
      <c r="B1642" s="79" t="s">
        <v>18611</v>
      </c>
      <c r="C1642" s="78" t="s">
        <v>15348</v>
      </c>
      <c r="D1642" s="80" t="s">
        <v>15483</v>
      </c>
    </row>
    <row r="1643" spans="1:4" x14ac:dyDescent="0.25">
      <c r="A1643" s="78" t="s">
        <v>18612</v>
      </c>
      <c r="B1643" s="79" t="s">
        <v>18613</v>
      </c>
      <c r="C1643" s="78" t="s">
        <v>15348</v>
      </c>
      <c r="D1643" s="80" t="s">
        <v>15483</v>
      </c>
    </row>
    <row r="1644" spans="1:4" x14ac:dyDescent="0.25">
      <c r="A1644" s="78" t="s">
        <v>18614</v>
      </c>
      <c r="B1644" s="79" t="s">
        <v>18615</v>
      </c>
      <c r="C1644" s="78" t="s">
        <v>15348</v>
      </c>
      <c r="D1644" s="80" t="s">
        <v>15483</v>
      </c>
    </row>
    <row r="1645" spans="1:4" x14ac:dyDescent="0.25">
      <c r="A1645" s="78" t="s">
        <v>18616</v>
      </c>
      <c r="B1645" s="79" t="s">
        <v>18617</v>
      </c>
      <c r="C1645" s="78" t="s">
        <v>15348</v>
      </c>
      <c r="D1645" s="80">
        <v>64.3887</v>
      </c>
    </row>
    <row r="1646" spans="1:4" x14ac:dyDescent="0.25">
      <c r="A1646" s="78" t="s">
        <v>18618</v>
      </c>
      <c r="B1646" s="79" t="s">
        <v>18619</v>
      </c>
      <c r="C1646" s="78" t="s">
        <v>15348</v>
      </c>
      <c r="D1646" s="80">
        <v>62.362699999999997</v>
      </c>
    </row>
    <row r="1647" spans="1:4" x14ac:dyDescent="0.25">
      <c r="A1647" s="78" t="s">
        <v>18620</v>
      </c>
      <c r="B1647" s="79" t="s">
        <v>18621</v>
      </c>
      <c r="C1647" s="78" t="s">
        <v>15348</v>
      </c>
      <c r="D1647" s="80">
        <v>162.72380000000001</v>
      </c>
    </row>
    <row r="1648" spans="1:4" x14ac:dyDescent="0.25">
      <c r="A1648" s="78" t="s">
        <v>18622</v>
      </c>
      <c r="B1648" s="79" t="s">
        <v>18623</v>
      </c>
      <c r="C1648" s="78" t="s">
        <v>15348</v>
      </c>
      <c r="D1648" s="80">
        <v>271.6952</v>
      </c>
    </row>
    <row r="1649" spans="1:4" x14ac:dyDescent="0.25">
      <c r="A1649" s="78" t="s">
        <v>18624</v>
      </c>
      <c r="B1649" s="79" t="s">
        <v>18625</v>
      </c>
      <c r="C1649" s="78" t="s">
        <v>15348</v>
      </c>
      <c r="D1649" s="80">
        <v>76.0899</v>
      </c>
    </row>
    <row r="1650" spans="1:4" x14ac:dyDescent="0.25">
      <c r="A1650" s="78" t="s">
        <v>18626</v>
      </c>
      <c r="B1650" s="79" t="s">
        <v>18627</v>
      </c>
      <c r="C1650" s="78" t="s">
        <v>15348</v>
      </c>
      <c r="D1650" s="80">
        <v>173.04990000000001</v>
      </c>
    </row>
    <row r="1651" spans="1:4" x14ac:dyDescent="0.25">
      <c r="A1651" s="78" t="s">
        <v>18628</v>
      </c>
      <c r="B1651" s="79" t="s">
        <v>18629</v>
      </c>
      <c r="C1651" s="78" t="s">
        <v>15348</v>
      </c>
      <c r="D1651" s="80">
        <v>5.1215999999999999</v>
      </c>
    </row>
    <row r="1652" spans="1:4" x14ac:dyDescent="0.25">
      <c r="A1652" s="78" t="s">
        <v>18630</v>
      </c>
      <c r="B1652" s="79" t="s">
        <v>18631</v>
      </c>
      <c r="C1652" s="78" t="s">
        <v>15348</v>
      </c>
      <c r="D1652" s="80">
        <v>1.538</v>
      </c>
    </row>
    <row r="1653" spans="1:4" x14ac:dyDescent="0.25">
      <c r="A1653" s="78" t="s">
        <v>18632</v>
      </c>
      <c r="B1653" s="79" t="s">
        <v>18633</v>
      </c>
      <c r="C1653" s="78" t="s">
        <v>15348</v>
      </c>
      <c r="D1653" s="80">
        <v>0.74309999999999998</v>
      </c>
    </row>
    <row r="1654" spans="1:4" x14ac:dyDescent="0.25">
      <c r="A1654" s="78" t="s">
        <v>18634</v>
      </c>
      <c r="B1654" s="79" t="s">
        <v>18635</v>
      </c>
      <c r="C1654" s="78" t="s">
        <v>15348</v>
      </c>
      <c r="D1654" s="80">
        <v>405.42779999999999</v>
      </c>
    </row>
    <row r="1655" spans="1:4" x14ac:dyDescent="0.25">
      <c r="A1655" s="78" t="s">
        <v>18636</v>
      </c>
      <c r="B1655" s="79" t="s">
        <v>18637</v>
      </c>
      <c r="C1655" s="78" t="s">
        <v>15348</v>
      </c>
      <c r="D1655" s="80">
        <v>1.2269000000000001</v>
      </c>
    </row>
    <row r="1656" spans="1:4" x14ac:dyDescent="0.25">
      <c r="A1656" s="78" t="s">
        <v>18638</v>
      </c>
      <c r="B1656" s="79" t="s">
        <v>18639</v>
      </c>
      <c r="C1656" s="78" t="s">
        <v>15333</v>
      </c>
      <c r="D1656" s="80">
        <v>45.993299999999998</v>
      </c>
    </row>
    <row r="1657" spans="1:4" x14ac:dyDescent="0.25">
      <c r="A1657" s="78" t="s">
        <v>18640</v>
      </c>
      <c r="B1657" s="79" t="s">
        <v>18641</v>
      </c>
      <c r="C1657" s="78" t="s">
        <v>15333</v>
      </c>
      <c r="D1657" s="80">
        <v>114.95059999999999</v>
      </c>
    </row>
    <row r="1658" spans="1:4" x14ac:dyDescent="0.25">
      <c r="A1658" s="78" t="s">
        <v>18642</v>
      </c>
      <c r="B1658" s="79" t="s">
        <v>18643</v>
      </c>
      <c r="C1658" s="78" t="s">
        <v>15333</v>
      </c>
      <c r="D1658" s="80">
        <v>75.439099999999996</v>
      </c>
    </row>
    <row r="1659" spans="1:4" x14ac:dyDescent="0.25">
      <c r="A1659" s="78" t="s">
        <v>18644</v>
      </c>
      <c r="B1659" s="79" t="s">
        <v>18645</v>
      </c>
      <c r="C1659" s="78" t="s">
        <v>15333</v>
      </c>
      <c r="D1659" s="80">
        <v>145.37639999999999</v>
      </c>
    </row>
    <row r="1660" spans="1:4" x14ac:dyDescent="0.25">
      <c r="A1660" s="78" t="s">
        <v>18646</v>
      </c>
      <c r="B1660" s="79" t="s">
        <v>18647</v>
      </c>
      <c r="C1660" s="78" t="s">
        <v>15333</v>
      </c>
      <c r="D1660" s="80">
        <v>58.511499999999998</v>
      </c>
    </row>
    <row r="1661" spans="1:4" x14ac:dyDescent="0.25">
      <c r="A1661" s="78" t="s">
        <v>18648</v>
      </c>
      <c r="B1661" s="79" t="s">
        <v>18649</v>
      </c>
      <c r="C1661" s="78" t="s">
        <v>15333</v>
      </c>
      <c r="D1661" s="80">
        <v>68.536799999999999</v>
      </c>
    </row>
    <row r="1662" spans="1:4" x14ac:dyDescent="0.25">
      <c r="A1662" s="78" t="s">
        <v>18650</v>
      </c>
      <c r="B1662" s="79" t="s">
        <v>18651</v>
      </c>
      <c r="C1662" s="78" t="s">
        <v>15348</v>
      </c>
      <c r="D1662" s="80">
        <v>3.5754000000000001</v>
      </c>
    </row>
    <row r="1663" spans="1:4" x14ac:dyDescent="0.25">
      <c r="A1663" s="78" t="s">
        <v>18652</v>
      </c>
      <c r="B1663" s="79" t="s">
        <v>18653</v>
      </c>
      <c r="C1663" s="78" t="s">
        <v>15348</v>
      </c>
      <c r="D1663" s="80">
        <v>3.6515</v>
      </c>
    </row>
    <row r="1664" spans="1:4" x14ac:dyDescent="0.25">
      <c r="A1664" s="78" t="s">
        <v>18654</v>
      </c>
      <c r="B1664" s="79" t="s">
        <v>18655</v>
      </c>
      <c r="C1664" s="78" t="s">
        <v>58</v>
      </c>
      <c r="D1664" s="80">
        <v>65.419200000000004</v>
      </c>
    </row>
    <row r="1665" spans="1:4" x14ac:dyDescent="0.25">
      <c r="A1665" s="78" t="s">
        <v>18656</v>
      </c>
      <c r="B1665" s="79" t="s">
        <v>18657</v>
      </c>
      <c r="C1665" s="78" t="s">
        <v>58</v>
      </c>
      <c r="D1665" s="80">
        <v>148.57060000000001</v>
      </c>
    </row>
    <row r="1666" spans="1:4" x14ac:dyDescent="0.25">
      <c r="A1666" s="78" t="s">
        <v>18658</v>
      </c>
      <c r="B1666" s="79" t="s">
        <v>18659</v>
      </c>
      <c r="C1666" s="78" t="s">
        <v>112</v>
      </c>
      <c r="D1666" s="80">
        <v>33.177799999999998</v>
      </c>
    </row>
    <row r="1667" spans="1:4" x14ac:dyDescent="0.25">
      <c r="A1667" s="78" t="s">
        <v>18660</v>
      </c>
      <c r="B1667" s="79" t="s">
        <v>18661</v>
      </c>
      <c r="C1667" s="78" t="s">
        <v>15348</v>
      </c>
      <c r="D1667" s="80">
        <v>1.5828</v>
      </c>
    </row>
    <row r="1668" spans="1:4" x14ac:dyDescent="0.25">
      <c r="A1668" s="78" t="s">
        <v>18662</v>
      </c>
      <c r="B1668" s="79" t="s">
        <v>18663</v>
      </c>
      <c r="C1668" s="78" t="s">
        <v>15348</v>
      </c>
      <c r="D1668" s="80">
        <v>0.53610000000000002</v>
      </c>
    </row>
    <row r="1669" spans="1:4" x14ac:dyDescent="0.25">
      <c r="A1669" s="78" t="s">
        <v>18664</v>
      </c>
      <c r="B1669" s="79" t="s">
        <v>18665</v>
      </c>
      <c r="C1669" s="78" t="s">
        <v>15348</v>
      </c>
      <c r="D1669" s="80">
        <v>0.1966</v>
      </c>
    </row>
    <row r="1670" spans="1:4" x14ac:dyDescent="0.25">
      <c r="A1670" s="78" t="s">
        <v>18666</v>
      </c>
      <c r="B1670" s="79" t="s">
        <v>18667</v>
      </c>
      <c r="C1670" s="78" t="s">
        <v>15348</v>
      </c>
      <c r="D1670" s="80">
        <v>0.20430000000000001</v>
      </c>
    </row>
    <row r="1671" spans="1:4" x14ac:dyDescent="0.25">
      <c r="A1671" s="78" t="s">
        <v>18668</v>
      </c>
      <c r="B1671" s="79" t="s">
        <v>18669</v>
      </c>
      <c r="C1671" s="78" t="s">
        <v>15348</v>
      </c>
      <c r="D1671" s="80">
        <v>5.2295999999999996</v>
      </c>
    </row>
    <row r="1672" spans="1:4" x14ac:dyDescent="0.25">
      <c r="A1672" s="78" t="s">
        <v>18670</v>
      </c>
      <c r="B1672" s="79" t="s">
        <v>18671</v>
      </c>
      <c r="C1672" s="78" t="s">
        <v>58</v>
      </c>
      <c r="D1672" s="80">
        <v>44.28</v>
      </c>
    </row>
    <row r="1673" spans="1:4" x14ac:dyDescent="0.25">
      <c r="A1673" s="78" t="s">
        <v>18672</v>
      </c>
      <c r="B1673" s="79" t="s">
        <v>18673</v>
      </c>
      <c r="C1673" s="78" t="s">
        <v>58</v>
      </c>
      <c r="D1673" s="80">
        <v>35.731299999999997</v>
      </c>
    </row>
    <row r="1674" spans="1:4" x14ac:dyDescent="0.25">
      <c r="A1674" s="78" t="s">
        <v>18674</v>
      </c>
      <c r="B1674" s="79" t="s">
        <v>18675</v>
      </c>
      <c r="C1674" s="78" t="s">
        <v>15333</v>
      </c>
      <c r="D1674" s="80">
        <v>18.171099999999999</v>
      </c>
    </row>
    <row r="1675" spans="1:4" x14ac:dyDescent="0.25">
      <c r="A1675" s="78" t="s">
        <v>18676</v>
      </c>
      <c r="B1675" s="79" t="s">
        <v>18677</v>
      </c>
      <c r="C1675" s="78" t="s">
        <v>112</v>
      </c>
      <c r="D1675" s="80">
        <v>19.1388</v>
      </c>
    </row>
    <row r="1676" spans="1:4" x14ac:dyDescent="0.25">
      <c r="A1676" s="43" t="s">
        <v>18674</v>
      </c>
      <c r="B1676" s="44" t="s">
        <v>18675</v>
      </c>
      <c r="C1676" s="43" t="s">
        <v>15333</v>
      </c>
      <c r="D1676" s="45">
        <v>18.171099999999999</v>
      </c>
    </row>
    <row r="1677" spans="1:4" x14ac:dyDescent="0.25">
      <c r="A1677" s="43" t="s">
        <v>18676</v>
      </c>
      <c r="B1677" s="44" t="s">
        <v>18677</v>
      </c>
      <c r="C1677" s="43" t="s">
        <v>112</v>
      </c>
      <c r="D1677" s="45">
        <v>18.037099999999999</v>
      </c>
    </row>
  </sheetData>
  <pageMargins left="0.511811024" right="0.511811024" top="0.78740157499999996" bottom="0.78740157499999996" header="0.31496062000000002" footer="0.3149606200000000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iEzlYM3EDOtkK7F9UC48m5i3bKdb1Fg40isEYk0uV5Q=</DigestValue>
    </Reference>
    <Reference Type="http://www.w3.org/2000/09/xmldsig#Object" URI="#idOfficeObject">
      <DigestMethod Algorithm="http://www.w3.org/2001/04/xmlenc#sha256"/>
      <DigestValue>ouSyYhuhfnI1VFOIyz98LczWrBP7ryuc2yEoHzrz30g=</DigestValue>
    </Reference>
    <Reference Type="http://uri.etsi.org/01903#SignedProperties" URI="#idSignedProperties">
      <Transforms>
        <Transform Algorithm="http://www.w3.org/TR/2001/REC-xml-c14n-20010315"/>
      </Transforms>
      <DigestMethod Algorithm="http://www.w3.org/2001/04/xmlenc#sha256"/>
      <DigestValue>nvzbLotfLm3v6g4YWSbHHC+yLfPvlIUDfKOEypfjz4s=</DigestValue>
    </Reference>
  </SignedInfo>
  <SignatureValue>S2KUauS+4alMUVFaXqCM4rZJldVedWvO/5dQs3S4peC9wiL5Q1bUcYhgCJn91u50gxMKhUBtDzme
frRRO2bwsRz92IncyanSi+H/794S+ZQpj6R2R9mZ22GybJZDKdl0/BnbiYCz3iEAEAV6/4MXrDor
+MR8OzjjBObvVg95J3HnaCafqhMjdY+NUaqU0ovzeD+oCMFSB3Gar7HqVESaKo00jvn61HSZrWfY
jtRtxMOHt/1W+7++QU6gCHcc3z5SErdRAKV3rY596QJWC0Ole/f14udG2Py1Z8OOVPUYv+FAFSxo
1lPWHmB53LJZfD5L3x+IavSbp9B2pkZyyfqTTg==</SignatureValue>
  <KeyInfo>
    <X509Data>
      <X509Certificate>MIIHpzCCBY+gAwIBAgIIcO1SCXh57/MwDQYJKoZIhvcNAQELBQAwdjELMAkGA1UEBhMCQlIxEzARBgNVBAoTCklDUC1CcmFzaWwxNjA0BgNVBAsTLVNlY3JldGFyaWEgZGEgUmVjZWl0YSBGZWRlcmFsIGRvIEJyYXNpbCAtIFJGQjEaMBgGA1UEAxMRQUMgU0FGRVdFQiBSRkIgdjUwHhcNMjUwNDAyMTQ1NjIyWhcNMjgwNDAxMTQ1NjIyWjCB3zELMAkGA1UEBhMCQlIxEzARBgNVBAoTCklDUC1CcmFzaWwxNjA0BgNVBAsTLVNlY3JldGFyaWEgZGEgUmVjZWl0YSBGZWRlcmFsIGRvIEJyYXNpbCAtIFJGQjEVMBMGA1UECxMMUkZCIGUtQ1BGIEEzMRQwEgYDVQQLEwsoRU0gQlJBTkNPKTEXMBUGA1UECxMOMjAwODUxMDUwMDAxMDYxEzARBgNVBAsTCnByZXNlbmNpYWwxKDAmBgNVBAMTH01BUkNFTE8gTlVORVMgTE9QRVM6MDM2MjM3MjcxMzAwggEiMA0GCSqGSIb3DQEBAQUAA4IBDwAwggEKAoIBAQDHGtokHxIw0OQK+zennhATrH3lAtBaQr+W0sTiwBGWBuKhhmXAXiBjfhe6Qd7t3D4Tg33CDQANo+0aR8kkVSUGQhn/WKgWNhBDBWuGtDkar+7/68jgpfI5F4jhEDGKiffS9ugshxg8mNSSzMglYHsVxQR2zxwxyKafJFbzprsRijWALamZvdehadcbZkuqWdCX8RkH6fSePTz0Gm+15kCtUv61aitNPNdROK6/tT6ECXHwrcgNvzqaOzJnoYNsftD9GTg0o3hPyvPzlsHH1LqtD51kvvGTI8oeeeUZtHC3gq+82oRY0JlCqFXmniZ2+shf4M6H8mXAdZFgX9H9cE8xAgMBAAGjggLNMIICyTAfBgNVHSMEGDAWgBQpXkvVRky7/hanY8EdxCby3djzBTAOBgNVHQ8BAf8EBAMCBeAwaQYDVR0gBGIwYDBeBgZgTAECAzAwVDBSBggrBgEFBQcCARZGaHR0cDovL3JlcG9zaXRvcmlvLmFjc2FmZXdlYi5jb20uYnIvYWMtc2FmZXdlYnJmYi9kcGMtYWNzYWZld2VicmZiLnBkZjCBrgYDVR0fBIGmMIGjME+gTaBLhklodHRwOi8vcmVwb3NpdG9yaW8uYWNzYWZld2ViLmNvbS5ici9hYy1zYWZld2VicmZiL2xjci1hYy1zYWZld2VicmZidjUuY3JsMFCgTqBMhkpodHRwOi8vcmVwb3NpdG9yaW8yLmFjc2FmZXdlYi5jb20uYnIvYWMtc2FmZXdlYnJmYi9sY3ItYWMtc2FmZXdlYnJmYnY1LmNybDCBtwYIKwYBBQUHAQEEgaowgacwUQYIKwYBBQUHMAKGRWh0dHA6Ly9yZXBvc2l0b3Jpby5hY3NhZmV3ZWIuY29tLmJyL2FjLXNhZmV3ZWJyZmIvYWMtc2FmZXdlYnJmYnY1LnA3YjBSBggrBgEFBQcwAoZGaHR0cDovL3JlcG9zaXRvcmlvMi5hY3NhZmV3ZWIuY29tLmJyL2FjLXNhZmV3ZWJyZmIvYWMtc2FmZXdlYnJmYnY1LnA3YjCBlQYDVR0RBIGNMIGKgRVTRVBMQU5QTU5IU0BHTUFJTC5DT02gOAYFYEwBAwGgLxMtMTMwMTE5OTAwMzYyMzcyNzEzMDAwMDAwMDAwMDAwMDAwMDAwMDAwMDAwMDAwoB4GBWBMAQMFoBUTEzAwMDAwMDAwMDAwMDAwMDAwMDCgFwYFYEwBAwagDhMMMDAwMDAwMDAwMDAwMB0GA1UdJQQWMBQGCCsGAQUFBwMCBggrBgEFBQcDBDAJBgNVHRMEAjAAMA0GCSqGSIb3DQEBCwUAA4ICAQBgjcFIqPHNiu1rCfYQ5WyM3zHz0HNGYuQKrxW271xm6eywki2kt/3d7uc2RXZjAubhvntJxcznazju2lkN9FQhIgw3v4EiZsHthkF+8zcWx2dhQQC2CnUOt/3Sy3CWrr71V0jyCK3jTb6msozTJOQvADHjnj5BbKpY2VHlospscALWBuxeBT7q6XKUvAjDLrRniKlDgBW8PMut0xRgfonft+nj76djx5yQJIr8Ihwy6Bzy5bn/FAjQ/FYKLaGPKu+L+5Os1q0W/BNp5a8zeoUEgK3EiIXW8adlo5TmkdlIkt1Iu27gRRNt4UekJbozZJS0r2w/Uq9Ztce23wv0vkXEd4yik28Te1WvCxu848rIylJMgHfHTYvfAwNQPdOGqsHYw0x2Jg0AwfDlosQzjlPWKLVpzMtME++lCan29iRU/qxBi9F24GOWxGBJm4GzQ3A3lNMiSgAjjqDejQIHBncOgCfU4ouarPkmO5eiuqG2+y18dhpYDcmK1aNX19Ox6GhknAtP5+6nWBZO5ZKrxbE7KMD9f8wE1gtyUIOKBNGdhF0135um+BLKb2RW1naImdeEBiw0D+/jFMDjWF8grUOq/T44X5VxqUFOW1XoZ0SAHGA0BN0qwVFBFugi6TXjP2+ktt6qhh2DBV34ImlYnquNp+jdlWmi14TEtkHHXcyDHQ==</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Transform>
          <Transform Algorithm="http://www.w3.org/TR/2001/REC-xml-c14n-20010315"/>
        </Transforms>
        <DigestMethod Algorithm="http://www.w3.org/2001/04/xmlenc#sha256"/>
        <DigestValue>dasyj24FQyf48g6cTuKsz3GSGSjFUpiD2yFd9fdEhNM=</DigestValue>
      </Reference>
      <Reference URI="/xl/calcChain.xml?ContentType=application/vnd.openxmlformats-officedocument.spreadsheetml.calcChain+xml">
        <DigestMethod Algorithm="http://www.w3.org/2001/04/xmlenc#sha256"/>
        <DigestValue>QOPqGV39zqWCRMLuob5BnOU8xQEMBEDo5YBnu+XzGy8=</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/g4Ywh23tIJBJIkHcGYjqbDebTf9yJOqRnv0qik4S80=</DigestValue>
      </Reference>
      <Reference URI="/xl/drawings/drawing2.xml?ContentType=application/vnd.openxmlformats-officedocument.drawing+xml">
        <DigestMethod Algorithm="http://www.w3.org/2001/04/xmlenc#sha256"/>
        <DigestValue>7tWJUMX43hJ3u6INr1W1krx0Q+A+adGVUNSDUYEv5/A=</DigestValue>
      </Reference>
      <Reference URI="/xl/media/image1.png?ContentType=image/png">
        <DigestMethod Algorithm="http://www.w3.org/2001/04/xmlenc#sha256"/>
        <DigestValue>LVUQGBHgxGdgin8dBSeXCfOiGVbqjzlkzmpQfhaSuPk=</DigestValue>
      </Reference>
      <Reference URI="/xl/printerSettings/printerSettings1.bin?ContentType=application/vnd.openxmlformats-officedocument.spreadsheetml.printerSettings">
        <DigestMethod Algorithm="http://www.w3.org/2001/04/xmlenc#sha256"/>
        <DigestValue>8Lva0XvLCO2Em1Hzbzsq9+Qg31kkGRfa6yzr8kXaCq4=</DigestValue>
      </Reference>
      <Reference URI="/xl/printerSettings/printerSettings2.bin?ContentType=application/vnd.openxmlformats-officedocument.spreadsheetml.printerSettings">
        <DigestMethod Algorithm="http://www.w3.org/2001/04/xmlenc#sha256"/>
        <DigestValue>xxehbInYflvNprs0kvAEf5xUb41CQINkYMcYx3aMH1Y=</DigestValue>
      </Reference>
      <Reference URI="/xl/printerSettings/printerSettings3.bin?ContentType=application/vnd.openxmlformats-officedocument.spreadsheetml.printerSettings">
        <DigestMethod Algorithm="http://www.w3.org/2001/04/xmlenc#sha256"/>
        <DigestValue>xxehbInYflvNprs0kvAEf5xUb41CQINkYMcYx3aMH1Y=</DigestValue>
      </Reference>
      <Reference URI="/xl/printerSettings/printerSettings4.bin?ContentType=application/vnd.openxmlformats-officedocument.spreadsheetml.printerSettings">
        <DigestMethod Algorithm="http://www.w3.org/2001/04/xmlenc#sha256"/>
        <DigestValue>TaA6KX/SRWPpmiasS8KGCRFI/mFTpQlGqiM07LbibG8=</DigestValue>
      </Reference>
      <Reference URI="/xl/printerSettings/printerSettings5.bin?ContentType=application/vnd.openxmlformats-officedocument.spreadsheetml.printerSettings">
        <DigestMethod Algorithm="http://www.w3.org/2001/04/xmlenc#sha256"/>
        <DigestValue>xxehbInYflvNprs0kvAEf5xUb41CQINkYMcYx3aMH1Y=</DigestValue>
      </Reference>
      <Reference URI="/xl/printerSettings/printerSettings6.bin?ContentType=application/vnd.openxmlformats-officedocument.spreadsheetml.printerSettings">
        <DigestMethod Algorithm="http://www.w3.org/2001/04/xmlenc#sha256"/>
        <DigestValue>xxehbInYflvNprs0kvAEf5xUb41CQINkYMcYx3aMH1Y=</DigestValue>
      </Reference>
      <Reference URI="/xl/printerSettings/printerSettings7.bin?ContentType=application/vnd.openxmlformats-officedocument.spreadsheetml.printerSettings">
        <DigestMethod Algorithm="http://www.w3.org/2001/04/xmlenc#sha256"/>
        <DigestValue>xxehbInYflvNprs0kvAEf5xUb41CQINkYMcYx3aMH1Y=</DigestValue>
      </Reference>
      <Reference URI="/xl/sharedStrings.xml?ContentType=application/vnd.openxmlformats-officedocument.spreadsheetml.sharedStrings+xml">
        <DigestMethod Algorithm="http://www.w3.org/2001/04/xmlenc#sha256"/>
        <DigestValue>h+Z5fGr97Cg+nAmnjaRqtpn9yD4KRqvQ9Kjc43dxfkc=</DigestValue>
      </Reference>
      <Reference URI="/xl/styles.xml?ContentType=application/vnd.openxmlformats-officedocument.spreadsheetml.styles+xml">
        <DigestMethod Algorithm="http://www.w3.org/2001/04/xmlenc#sha256"/>
        <DigestValue>+Z3E0GjD//ee+zy78jd2Bb+ijrGwBiIVQJMnoy/bBog=</DigestValue>
      </Reference>
      <Reference URI="/xl/theme/theme1.xml?ContentType=application/vnd.openxmlformats-officedocument.theme+xml">
        <DigestMethod Algorithm="http://www.w3.org/2001/04/xmlenc#sha256"/>
        <DigestValue>UjOvE6DspcGH4J48/R/wKpX04oXW2mCGbLigBn8v2Wg=</DigestValue>
      </Reference>
      <Reference URI="/xl/workbook.xml?ContentType=application/vnd.openxmlformats-officedocument.spreadsheetml.sheet.main+xml">
        <DigestMethod Algorithm="http://www.w3.org/2001/04/xmlenc#sha256"/>
        <DigestValue>U1DN9+/yRyKIRESxcnDQVZBUWVZqk/WOhBuovq4SYds=</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Auuqa0XyaXU4hdxM770k/DVyj5HFS3KFPVMKRz5ysj0=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zywGnqcRutTo5RL4u1RlSM5O9iZKtuThnL3qzqX92DI=</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g40WSUSgH32D+iOMEy/gdcbisE83fhzAaiKFIbd3mwY=</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S59OTR2/31hnEzvJiUeCEwJoKTBbz2pZGlalHXTKwXs=</DigestValue>
      </Reference>
      <Reference URI="/xl/worksheets/sheet10.xml?ContentType=application/vnd.openxmlformats-officedocument.spreadsheetml.worksheet+xml">
        <DigestMethod Algorithm="http://www.w3.org/2001/04/xmlenc#sha256"/>
        <DigestValue>iuTSQ70MTq/KQ2tckxB5Dwt+VqIf6JYrYLlUiDhX3o8=</DigestValue>
      </Reference>
      <Reference URI="/xl/worksheets/sheet11.xml?ContentType=application/vnd.openxmlformats-officedocument.spreadsheetml.worksheet+xml">
        <DigestMethod Algorithm="http://www.w3.org/2001/04/xmlenc#sha256"/>
        <DigestValue>MSGX+J9O8xBILjJ3rN6+6R826R/yRaEac/7TQo2Bns0=</DigestValue>
      </Reference>
      <Reference URI="/xl/worksheets/sheet2.xml?ContentType=application/vnd.openxmlformats-officedocument.spreadsheetml.worksheet+xml">
        <DigestMethod Algorithm="http://www.w3.org/2001/04/xmlenc#sha256"/>
        <DigestValue>ByGE6Rj5+MyzIUItKwh0j/4g1UwBj7kdu8r+vLdTdUY=</DigestValue>
      </Reference>
      <Reference URI="/xl/worksheets/sheet3.xml?ContentType=application/vnd.openxmlformats-officedocument.spreadsheetml.worksheet+xml">
        <DigestMethod Algorithm="http://www.w3.org/2001/04/xmlenc#sha256"/>
        <DigestValue>3yx949FoRpvvElic/R7Is9VLHoa5FjrWVP0sMHaKZ28=</DigestValue>
      </Reference>
      <Reference URI="/xl/worksheets/sheet4.xml?ContentType=application/vnd.openxmlformats-officedocument.spreadsheetml.worksheet+xml">
        <DigestMethod Algorithm="http://www.w3.org/2001/04/xmlenc#sha256"/>
        <DigestValue>Kn4sHs1G1TvA9IcthAuFB+HIMcLMn6Ty52qQi5rMDwE=</DigestValue>
      </Reference>
      <Reference URI="/xl/worksheets/sheet5.xml?ContentType=application/vnd.openxmlformats-officedocument.spreadsheetml.worksheet+xml">
        <DigestMethod Algorithm="http://www.w3.org/2001/04/xmlenc#sha256"/>
        <DigestValue>QcPDSYDBDHiduS/5TooeLi6iQ2Zn7q758VVHPeNrr2U=</DigestValue>
      </Reference>
      <Reference URI="/xl/worksheets/sheet6.xml?ContentType=application/vnd.openxmlformats-officedocument.spreadsheetml.worksheet+xml">
        <DigestMethod Algorithm="http://www.w3.org/2001/04/xmlenc#sha256"/>
        <DigestValue>9KSyj8ijiUgCGV7U3Sn1F75EbLXimgkQeefR4hSuksM=</DigestValue>
      </Reference>
      <Reference URI="/xl/worksheets/sheet7.xml?ContentType=application/vnd.openxmlformats-officedocument.spreadsheetml.worksheet+xml">
        <DigestMethod Algorithm="http://www.w3.org/2001/04/xmlenc#sha256"/>
        <DigestValue>MKE9/UxPArpqN3epF5rx2LXmKcerXz2dnMNCSRBwJPA=</DigestValue>
      </Reference>
      <Reference URI="/xl/worksheets/sheet8.xml?ContentType=application/vnd.openxmlformats-officedocument.spreadsheetml.worksheet+xml">
        <DigestMethod Algorithm="http://www.w3.org/2001/04/xmlenc#sha256"/>
        <DigestValue>izWVbcd7o9MniCKKbmwMJbrt76nRR39AEoCdgqOAjqI=</DigestValue>
      </Reference>
      <Reference URI="/xl/worksheets/sheet9.xml?ContentType=application/vnd.openxmlformats-officedocument.spreadsheetml.worksheet+xml">
        <DigestMethod Algorithm="http://www.w3.org/2001/04/xmlenc#sha256"/>
        <DigestValue>0lSrXDrCiF/IxmkFNPsFFjcwZxRscnpSNAbckx3qACg=</DigestValue>
      </Reference>
    </Manifest>
    <SignatureProperties>
      <SignatureProperty Id="idSignatureTime" Target="#idPackageSignature">
        <mdssi:SignatureTime xmlns:mdssi="http://schemas.openxmlformats.org/package/2006/digital-signature">
          <mdssi:Format>YYYY-MM-DDThh:mm:ssTZD</mdssi:Format>
          <mdssi:Value>2025-11-17T13:53:50Z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autenticação</SignatureComments>
          <WindowsVersion>10.0</WindowsVersion>
          <OfficeVersion>16.0.19127/27</OfficeVersion>
          <ApplicationVersion>16.0.19127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2025-11-17T13:53:50Z</xd:SigningTime>
          <xd:SigningCertificate>
            <xd:Cert>
              <xd:CertDigest>
                <DigestMethod Algorithm="http://www.w3.org/2001/04/xmlenc#sha256"/>
                <DigestValue>uhp9g50kPDELaJjHiC67sk79VgcQxdJsTGojetPWb/8=</DigestValue>
              </xd:CertDigest>
              <xd:IssuerSerial>
                <X509IssuerName>CN=AC SAFEWEB RFB v5, OU=Secretaria da Receita Federal do Brasil - RFB, O=ICP-Brasil, C=BR</X509IssuerName>
                <X509SerialNumber>8137250302357794803</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Aprovou este documento</xd:Description>
            </xd:CommitmentTypeId>
            <xd:AllSignedDataObjects/>
            <xd:CommitmentTypeQualifiers>
              <xd:CommitmentTypeQualifier>autenticação</xd:CommitmentTypeQualifier>
            </xd:CommitmentTypeQualifiers>
          </xd:CommitmentTypeIndication>
        </xd:SignedDataObjectProperties>
      </xd:SignedProperties>
      <xd:UnsignedProperties>
        <xd:UnsignedSignatureProperties>
          <xd:CertificateValues>
            <xd:EncapsulatedX509Certificate>MIIG2TCCBMGgAwIBAgIBFDANBgkqhkiG9w0BAQ0FADCBkDELMAkGA1UEBhMCQlIxEzARBgNVBAoMCklDUC1CcmFzaWwxNDAyBgNVBAsMK0F1dG9yaWRhZGUgQ2VydGlmaWNhZG9yYSBSYWl6IEJyYXNpbGVpcmEgdjUxNjA0BgNVBAMMLUFDIFNlY3JldGFyaWEgZGEgUmVjZWl0YSBGZWRlcmFsIGRvIEJyYXNpbCB2NDAeFw0xODAxMzExNzEyMjZaFw0yOTAyMjAxNzEyMjZaMHYxCzAJBgNVBAYTAkJSMRMwEQYDVQQKEwpJQ1AtQnJhc2lsMTYwNAYDVQQLEy1TZWNyZXRhcmlhIGRhIFJlY2VpdGEgRmVkZXJhbCBkbyBCcmFzaWwgLSBSRkIxGjAYBgNVBAMTEUFDIFNBRkVXRUIgUkZCIHY1MIICIjANBgkqhkiG9w0BAQEFAAOCAg8AMIICCgKCAgEAmjjzy8+APTin3kQJtD0/MxLtTC4UWqhv753mI6ha0g/YLqUkrirkzy8AiZFTBFPNmoETg7PRHZMpX9egg2xnQFGXFbKIIVwNvQ1fRkcHwY3myTZ2FOCVUs22D7SOUlS5frJ/C1Z4w9B2LQov6tlkfliu4NShGt+/yo6kCL1I+ClDWd5i3o6BJeP3EnZmzZG6PhQA7/cMFkDt8M5H4ll2L7QzYzecdOdMDnwNYEs0sPuxow/3Fs2qNg2kUI3iVqBzVmPo4svxrvFRRse8GzZZGn0ew5F8F2Qi4Khzpq+hjY60mPSiGDJgIlqmL1S6dUapPsijzcjjha9GSoDcxAXs0NxJ0pxn9QyT+vsT37QH5QrYzkLY4IrUKdugS+ovsV/1qw8bmoYAOTS3j2F6xSj3hB4Oi06JjGnnmbZ2PN8sK/IB83O4kpclJ6zPXROYpfAnLVPkZPz+YKVDJYDoeObfvV1EydzPaS5lI0h1NTRbkU9mhB+bjKSMy5crY/sQDnc8+xVknRsBYf+4Ux+CPMWXzq5C+93a8B9qPijdGuwE4Uuk8+UB7rKRamBbR/8rBlFVg8IxYgJO3h1ie2ggEAhttCdSBLJw/DY+52o4RaEkRYfS6UOoFav36wARBHi1q1rLfEPs7ChhIU++c3hQ5R6mNOIBQ/lwDs8IKxsNTM++218CAwEAAaOCAVUwggFRMIGnBgNVHSAEgZ8wgZwwTAYGYEwBAgEzMEIwQAYIKwYBBQUHAgEWNGh0dHA6Ly93d3cucmVjZWl0YS5mYXplbmRhLmdvdi5ici9hY3JmYi9kcGNhY3JmYi5wZGYwTAYGYEwBAgMwMEIwQAYIKwYBBQUHAgEWNGh0dHA6Ly93d3cucmVjZWl0YS5mYXplbmRhLmdvdi5ici9hY3JmYi9kcGNhY3JmYi5wZGYwRAYDVR0fBD0wOzA5oDegNYYzaHR0cDovL3d3dy5yZWNlaXRhLmZhemVuZGEuZ292LmJyL2FjcmZiL2FjcmZidjQuY3JsMB8GA1UdIwQYMBaAFBqY5kPKHN2SnpljRVoq6R+HIM01MB0GA1UdDgQWBBQpXkvVRky7/hanY8EdxCby3djzBTAPBgNVHRMBAf8EBTADAQH/MA4GA1UdDwEB/wQEAwIBBjANBgkqhkiG9w0BAQ0FAAOCAgEAGWC5rgd5HgB7JalALQjschl/067u14PAKrZuGJFJN0vSBJAeZNZgalmsJJz+IlxrNYQWUXKm3l8NLw9ar2wHKDPD8DIPC7rFeyb15ETI2LJR2VqT5vHsG/aZXcv6Vmm7lFOn0aFGfBXNX0ZjzbtOianhcBoHAydmSZv4k91kpJ+kprbGCcI561UliVTjxxk3VNtpcKxEcextm0UUQEiF8po+qmtE+K/y7RN7YzY/S6NBfEJYoqLjqQST3xyb7mtxks/jIyWnvzh7WW4Nk1s3L7H3+3AbF1WREzmFUOyx7y6cgJudvdF96YSHu5ds3qrJv5qIs0L1vZTyLjNl6MP3WSxs1O9FQffNFafogL7IU/4BjOKt7XVkrempqgWvVdjUKYr7gwxTrT0d2qKgpXASgxRdKPOJ0aca70PrZycZrVwENTnpzh0heXop/BMgrrHNUxJ91lnQkJPeNOxzHpcwCPNuWZ4eGR9df8aFrGViaUb50pMQa4zpH5v9dIYjuMkDlsfvoV/92OX5L3Zo2Se0n4RjJ1oF99NQcD7SZWNNUHUKeuhQ1I+ld2RDqP7GWxH1tlWkYT9Eo3cFNlEU8Ou48irj43lU99FxM7E7CLIhoX8PrbY1oGJYJ+v3Vysqb/uXLz84SkhvHH1eW0mwsTd62oYNClLDg+PQllrysLTu5Kg=</xd:EncapsulatedX509Certificate>
            <xd:EncapsulatedX509Certificate>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csX2yNEOVJjr/SeuSv5bE0gIc/kUjoYVNMuUe+CTBY/gkoIiwR7qr7Dsp9jn8FTLnALrn6j1sbbkoD4ytTI3WHUuiefz/oApv+H5zPswj3JqUyXaK7bzN5Akc3PNFUzRb3+UbtYA2fXinBAewxrpZidGX0A+ioC++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UFag+ypZhyk8voAaXQjw3qGubWI68jFNZTrNXjQThIlJWI83OWjcvmIr4SPgbf9hIIHzznSdzqPXXdAZRNS9fxrxmgoTcG4I7cu1hZgBv9HHIaUKr2MwXAdNiqoe71wDkLCKUx8/fVJnhswqHBHYAj+KjBwyoJW1JliL91QOT3Bjz2epj7kj7tAgMBAAGjgbswgbgwHQYDVR0OBBYEFBqY5kPKHN2SnpljRVoq6R+HIM01MA8GA1UdEwEB/wQFMAMBAf8wDgYDVR0PAQH/BAQDAgEGMBQGA1UdIAQNMAswCQYFYEwBAQgwADA/BgNVHR8EODA2MDSgMqAwhi5odHRwOi8vYWNyYWl6LmljcGJyYXNpbC5nb3YuYnIvTENSYWNyYWl6djUuY3JsMB8GA1UdIwQYMBaAFGmovnXZxO9s5xNF5GFu5Wj4tkBeMA0GCSqGSIb3DQEBDQUAA4ICAQBrQuAL6TWbdnOpHbgSzAd9Pkc+vr5uTd7ml4xfPPs/I+BNCGT9Q6OTx/26m6q9rOrl6/9AASYDE5esiwBlaQ4OPzQQ37zrf5d4FnGxnsRMdjEL2pjks7ull66LZX8k5HOfnxy5iYo1hTy46UYg28PXdL55qTljilj4LueNFlTCmK2m9Vo1E6F/Ss79D31uwVBadgoK/i95dFONNlSj/w3/sa9Pbkq3JCJ10ET01GmBSTrtired+zzcj26QT0hjQQ5PUB6wV2+bhUx+WN/rXiLph/DPvy7gg8hrn4mVHBYOEPPoq7qBsX77cswycENKXrlq+gHA2Lj8hkrbfQt4pZQzT+6nLOSOyqMI21ql781eErJySwJ0R9LdPQNm3MUS/ifoRPdjFGWUktBRue/03QrVYtwFBMaIjF/p93Bmb/42xfkL/TG/W6EicBcGLms2SU4pBtw+NDFMQ1YXxNJQoNJ2uzxnzBSqdr5bF5qZth4EHob+I8uUFYylIoCHWvMD1pAxTu8fC9366lkt7cpBARiOdB2MN31JQK3nxjeQeXHiudm8twSzNp0wbJViUiRfNZbqH3yNe8ZTYUQds7hCCcZh3pZbe4PNWS2WDiifF9uXRdfAL3qsEubQOrA/s+EvZha6afCs4d4BlGKQsf64r0iPnX6hFxR4h4sXRI9x5xRMtA==</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9</vt:i4>
      </vt:variant>
    </vt:vector>
  </HeadingPairs>
  <TitlesOfParts>
    <vt:vector size="20" baseType="lpstr">
      <vt:lpstr>Orçamento comparativo</vt:lpstr>
      <vt:lpstr>abc</vt:lpstr>
      <vt:lpstr>atestado</vt:lpstr>
      <vt:lpstr>Orçamento Sintético</vt:lpstr>
      <vt:lpstr>Resumo</vt:lpstr>
      <vt:lpstr>Cronograma</vt:lpstr>
      <vt:lpstr>Composição</vt:lpstr>
      <vt:lpstr>Memória de Cálculo</vt:lpstr>
      <vt:lpstr>sinapi</vt:lpstr>
      <vt:lpstr>agesul</vt:lpstr>
      <vt:lpstr>sicrom</vt:lpstr>
      <vt:lpstr>abc!Area_de_impressao</vt:lpstr>
      <vt:lpstr>Composição!Area_de_impressao</vt:lpstr>
      <vt:lpstr>Cronograma!Area_de_impressao</vt:lpstr>
      <vt:lpstr>'Orçamento comparativo'!Area_de_impressao</vt:lpstr>
      <vt:lpstr>'Orçamento Sintético'!Area_de_impressao</vt:lpstr>
      <vt:lpstr>abc!Titulos_de_impressao</vt:lpstr>
      <vt:lpstr>Composição!Titulos_de_impressao</vt:lpstr>
      <vt:lpstr>'Orçamento comparativo'!Titulos_de_impressao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Rafael Dos Santos Araújo Lima</cp:lastModifiedBy>
  <cp:revision>0</cp:revision>
  <cp:lastPrinted>2025-10-03T14:17:29Z</cp:lastPrinted>
  <dcterms:created xsi:type="dcterms:W3CDTF">2021-10-15T14:35:04Z</dcterms:created>
  <dcterms:modified xsi:type="dcterms:W3CDTF">2025-11-05T12:58:34Z</dcterms:modified>
</cp:coreProperties>
</file>