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in\Desktop\"/>
    </mc:Choice>
  </mc:AlternateContent>
  <bookViews>
    <workbookView xWindow="0" yWindow="0" windowWidth="20490" windowHeight="7755"/>
  </bookViews>
  <sheets>
    <sheet name="Plan1" sheetId="1" r:id="rId1"/>
  </sheets>
  <calcPr calcId="152511"/>
</workbook>
</file>

<file path=xl/calcChain.xml><?xml version="1.0" encoding="utf-8"?>
<calcChain xmlns="http://schemas.openxmlformats.org/spreadsheetml/2006/main">
  <c r="D35" i="1" l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7" i="1"/>
  <c r="E57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E71" i="1" s="1"/>
  <c r="D72" i="1"/>
  <c r="E72" i="1" s="1"/>
  <c r="D73" i="1"/>
  <c r="E73" i="1" s="1"/>
  <c r="D74" i="1"/>
  <c r="E74" i="1" s="1"/>
  <c r="D75" i="1"/>
  <c r="E75" i="1" s="1"/>
  <c r="D76" i="1"/>
  <c r="E76" i="1" s="1"/>
  <c r="D77" i="1"/>
  <c r="E77" i="1" s="1"/>
  <c r="D78" i="1"/>
  <c r="E78" i="1" s="1"/>
  <c r="D79" i="1"/>
  <c r="E79" i="1" s="1"/>
  <c r="D80" i="1"/>
  <c r="E80" i="1" s="1"/>
  <c r="D81" i="1"/>
  <c r="E81" i="1" s="1"/>
  <c r="D82" i="1"/>
  <c r="E82" i="1" s="1"/>
  <c r="D83" i="1"/>
  <c r="D84" i="1"/>
  <c r="B85" i="1" l="1"/>
  <c r="D21" i="1"/>
  <c r="E21" i="1" s="1"/>
  <c r="D33" i="1"/>
  <c r="E33" i="1" s="1"/>
  <c r="D34" i="1"/>
  <c r="E34" i="1" s="1"/>
  <c r="E83" i="1"/>
  <c r="E84" i="1"/>
  <c r="D32" i="1"/>
  <c r="E32" i="1" l="1"/>
  <c r="E85" i="1" s="1"/>
  <c r="D85" i="1"/>
  <c r="D87" i="1"/>
  <c r="E87" i="1" s="1"/>
  <c r="D93" i="1"/>
  <c r="E93" i="1" s="1"/>
  <c r="D92" i="1"/>
  <c r="E92" i="1" s="1"/>
  <c r="D91" i="1"/>
  <c r="D23" i="1"/>
  <c r="E23" i="1" s="1"/>
  <c r="D22" i="1"/>
  <c r="E22" i="1" s="1"/>
  <c r="E2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D5" i="1"/>
  <c r="E5" i="1" s="1"/>
  <c r="D4" i="1"/>
  <c r="E4" i="1" s="1"/>
  <c r="E6" i="1" l="1"/>
  <c r="E8" i="1"/>
  <c r="E14" i="1" s="1"/>
  <c r="E15" i="1" s="1"/>
  <c r="D14" i="1"/>
  <c r="D94" i="1"/>
  <c r="E91" i="1"/>
  <c r="E94" i="1" s="1"/>
  <c r="D6" i="1"/>
  <c r="D88" i="1"/>
  <c r="D24" i="1"/>
  <c r="D15" i="1" l="1"/>
  <c r="D89" i="1"/>
  <c r="D95" i="1" s="1"/>
  <c r="D96" i="1" s="1"/>
  <c r="E88" i="1"/>
  <c r="E89" i="1" s="1"/>
  <c r="E95" i="1" s="1"/>
  <c r="E96" i="1" s="1"/>
  <c r="D17" i="1" l="1"/>
  <c r="D25" i="1"/>
  <c r="E17" i="1" l="1"/>
  <c r="D18" i="1"/>
  <c r="E18" i="1" s="1"/>
  <c r="D19" i="1" l="1"/>
  <c r="D26" i="1" s="1"/>
  <c r="D100" i="1" s="1"/>
  <c r="E19" i="1"/>
  <c r="E25" i="1" l="1"/>
  <c r="E26" i="1"/>
  <c r="E100" i="1" s="1"/>
</calcChain>
</file>

<file path=xl/sharedStrings.xml><?xml version="1.0" encoding="utf-8"?>
<sst xmlns="http://schemas.openxmlformats.org/spreadsheetml/2006/main" count="114" uniqueCount="95">
  <si>
    <t>A) CUSTOS FIXOS</t>
  </si>
  <si>
    <t>PESSOAL</t>
  </si>
  <si>
    <t>QUANTITATIVO MENSAL</t>
  </si>
  <si>
    <t>CUSTO UNITÁRIO</t>
  </si>
  <si>
    <t>TOTAL MENSAL</t>
  </si>
  <si>
    <t>BIÓLOGO/BIOMÉDICO</t>
  </si>
  <si>
    <t>TÉCNICO DE LABORATÓRIO</t>
  </si>
  <si>
    <t>Subtotal PESSOAL</t>
  </si>
  <si>
    <t>EQUIPAMENTOS</t>
  </si>
  <si>
    <t>TOTAL 12 MESES</t>
  </si>
  <si>
    <t>Bioquímica (com backup)</t>
  </si>
  <si>
    <t>Analisador de Eletrólitos (com backup)</t>
  </si>
  <si>
    <t>Hematologia (com backup)</t>
  </si>
  <si>
    <t>Gasometria</t>
  </si>
  <si>
    <t>Equipamento Coagulação</t>
  </si>
  <si>
    <t>Equipamento para análise de Marcador Cardíaco/Point of Care</t>
  </si>
  <si>
    <t>Subtotal EQUIPAMENTOS</t>
  </si>
  <si>
    <t>Subtotal PESSOAL + EQUIPAMENTOS</t>
  </si>
  <si>
    <t>CUSTO INDIRETO E LUCRO</t>
  </si>
  <si>
    <t>(%)</t>
  </si>
  <si>
    <t>CUSTOS INDIRETOS (%)</t>
  </si>
  <si>
    <t>LUCRO (%)</t>
  </si>
  <si>
    <t xml:space="preserve">Subtotal CUSTOS E LUCRO </t>
  </si>
  <si>
    <t>TRIBUTOS</t>
  </si>
  <si>
    <t>PIS</t>
  </si>
  <si>
    <t>COFINS</t>
  </si>
  <si>
    <t>ISS</t>
  </si>
  <si>
    <t>Subtotal TRIBUTOS</t>
  </si>
  <si>
    <t>Subtotal CUSTOS, LUCRO E TRIBUTAÇÃO</t>
  </si>
  <si>
    <t>OBSERVAÇÃO: O VALOR RELATIVO AO PESSOAL DEVERÁ SER DISCRIMINADO NA PLANILHA DE CUSTOS E FORMAÇÃO DE PREÇOS DO ANEXO XI</t>
  </si>
  <si>
    <t>B) CUSTOS VARIÁVEIS</t>
  </si>
  <si>
    <t>ESTIMATIVA MENSAL DE EXAMES</t>
  </si>
  <si>
    <t>EXAMES</t>
  </si>
  <si>
    <t>TOTAL</t>
  </si>
  <si>
    <t>CUSTOS INDIRETOS</t>
  </si>
  <si>
    <t>LUCRO</t>
  </si>
  <si>
    <t>Subtotal TRIBUTAÇÃO</t>
  </si>
  <si>
    <t>Subtotal LUCRO, CUSTOS e TRIBUTAÇÃO</t>
  </si>
  <si>
    <t>TOTAL A+B</t>
  </si>
  <si>
    <t>A) TOTAL 12 MESES</t>
  </si>
  <si>
    <t>B) TOTAL 12 MESES</t>
  </si>
  <si>
    <t>LOTE 2 - UPA MARECHAL HERMES</t>
  </si>
  <si>
    <t>ACIDO URICO - (0202010120)</t>
  </si>
  <si>
    <t>ALBUMINA - (0202010627)</t>
  </si>
  <si>
    <t>AMILASE - (0202010180)</t>
  </si>
  <si>
    <t>BETA HCG - (0202060217)</t>
  </si>
  <si>
    <t>BILIRRUBINA TOTAL E FRAÇÕES - (0202010201)</t>
  </si>
  <si>
    <t>CALCIO - (0202010210)</t>
  </si>
  <si>
    <t>CITOLOGIA ONCÓTICA - (0202090183)</t>
  </si>
  <si>
    <t>CKMB - (0202010333)</t>
  </si>
  <si>
    <t>CREATININA - (0202010317)</t>
  </si>
  <si>
    <t>CREATINOFOSFOQUINASE (CPK) - (0202010325)</t>
  </si>
  <si>
    <t>DESIDROGENASE LÁCTICA - (0202010368)</t>
  </si>
  <si>
    <t>ELEMENTOS ANORMAIS E SEDIMENTOSCOPIA - (0202050017)</t>
  </si>
  <si>
    <t>FATOR RH (Anti D) - (0202120082)</t>
  </si>
  <si>
    <t>FOSFATASE ALCALINA - (0202010422)</t>
  </si>
  <si>
    <t>GAMA-GLUTAMIL TRANSFERASE - GAMA GT - (0202010465)</t>
  </si>
  <si>
    <t>GASOMETRIA ARTERIAL - (0202010732)</t>
  </si>
  <si>
    <t>GLICOSE - (0202010473)</t>
  </si>
  <si>
    <t>GRUPO SANGUÍNEO (ABO) - (0202120023)</t>
  </si>
  <si>
    <t>HEMOCULTURA PARA AERÓBIOS (1ª AMOSTRA) - (0202080153)</t>
  </si>
  <si>
    <t>HEMOCULTURA PARA AERÓBIOS (2º AMOSTRA) - (0202080153)</t>
  </si>
  <si>
    <t>HEMOCULTURA PARA ANAERÓBIOS (1º AMOSTRA) - (0202080153)</t>
  </si>
  <si>
    <t>HEMOCULTURA PARA ANAERÓBIOS (2º AMOSTRA) - (0202080153)</t>
  </si>
  <si>
    <t>HEMOGRAMA COMPLETO - (0202020380)</t>
  </si>
  <si>
    <t>HEPATITE B - HBCAC - IgG - (0202030784)</t>
  </si>
  <si>
    <t>HEPATITE B - HBCAC - IgM (anti - core) - (0202030890)</t>
  </si>
  <si>
    <t>HEPATITE B – HbeAC (anti HBE) - (0202030644)</t>
  </si>
  <si>
    <t>HEPATITE B - HBeAG - (0202030989)</t>
  </si>
  <si>
    <t>HEPATITE B- HBsAC (superficie) - (0202030636)</t>
  </si>
  <si>
    <t>HEPATITE B HBsAG - (0202030970)</t>
  </si>
  <si>
    <t>HEPATITE C – ANTI-HCV - IgM - (0202030679)</t>
  </si>
  <si>
    <t>HEPATITE C ANTI- HCV - (0202030679)</t>
  </si>
  <si>
    <t>HIV TESTE RÁPIDO - (0214010058)</t>
  </si>
  <si>
    <t>LACTATO - (0202010538)</t>
  </si>
  <si>
    <t>LIPASE - (0202010554)</t>
  </si>
  <si>
    <t>MAGNESIO - (0202010562)</t>
  </si>
  <si>
    <t>PESQUISA DE BAAR - (0202080110)</t>
  </si>
  <si>
    <t>PESQUISA DE BAAR - 2º AMOSTRA - (0202080110)</t>
  </si>
  <si>
    <t>PESQUISA DE BAAR - 3º AMOSTRA - (0202080110)</t>
  </si>
  <si>
    <t>POTÁSSIO - (0202010600)</t>
  </si>
  <si>
    <t>PROTEINA C REATIVA - US - (0202030202)</t>
  </si>
  <si>
    <t>PROTEÍNAS TOTAIS E FRAÇÕES - (0202010627)</t>
  </si>
  <si>
    <t>SÓDIO - (0202010635)</t>
  </si>
  <si>
    <t>SWAB NASAL - (0202080080)</t>
  </si>
  <si>
    <t>SWAB RETAL - (0202080080)</t>
  </si>
  <si>
    <t>TEMPO DE TROMBOPLASTINA PARCIAL ATIVADA (PTT) - (0202020134)</t>
  </si>
  <si>
    <t>TEMPO E ATIVIDADE DA PROTROMBINA (TAP) - (0202020142)</t>
  </si>
  <si>
    <t>TRANSAMINASE OXALACÉTICA - TGO - (0202010643)</t>
  </si>
  <si>
    <t>TRANSAMINASE PIRÚVICA - TGP - (0202010651)</t>
  </si>
  <si>
    <t>TROPONINA - (0202031209)</t>
  </si>
  <si>
    <t>TROPONINA QUANTITATIVA - (0202031209)</t>
  </si>
  <si>
    <t>URÉIA - (0202010694)</t>
  </si>
  <si>
    <t>URINOCULTURA - (0202080080)</t>
  </si>
  <si>
    <t>VELOCIDADE DE HEMOSSEDIMENTACAO (VHS) - (0202020150)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</si>
</sst>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R$&quot;#,##0.00;[Red]\-&quot;R$&quot;#,##0.00"/>
    <numFmt numFmtId="164" formatCode="&quot;R$&quot;\ #,##0.00;[Red]\-&quot;R$&quot;\ #,##0.00"/>
    <numFmt numFmtId="165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9"/>
      <color rgb="FF000000"/>
      <name val="Calibri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sz val="14"/>
      <color rgb="FF000000"/>
      <name val="Times New Roman"/>
      <family val="1"/>
    </font>
    <font>
      <sz val="9"/>
      <color rgb="FF000000"/>
      <name val="Calibri"/>
      <family val="2"/>
      <scheme val="minor"/>
    </font>
    <font>
      <b/>
      <sz val="12"/>
      <color rgb="FFFF0000"/>
      <name val="Calibri"/>
      <family val="2"/>
    </font>
    <font>
      <sz val="9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64" fontId="6" fillId="3" borderId="5" xfId="0" applyNumberFormat="1" applyFont="1" applyFill="1" applyBorder="1" applyAlignment="1" applyProtection="1">
      <alignment horizontal="center" vertical="center"/>
      <protection locked="0"/>
    </xf>
    <xf numFmtId="164" fontId="6" fillId="0" borderId="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0" fontId="8" fillId="3" borderId="5" xfId="1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165" fontId="12" fillId="0" borderId="0" xfId="0" applyNumberFormat="1" applyFont="1"/>
    <xf numFmtId="0" fontId="10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1" fillId="4" borderId="6" xfId="0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left" vertical="center"/>
    </xf>
    <xf numFmtId="0" fontId="11" fillId="4" borderId="8" xfId="0" applyFont="1" applyFill="1" applyBorder="1" applyAlignment="1">
      <alignment horizontal="left" vertical="center"/>
    </xf>
    <xf numFmtId="0" fontId="11" fillId="4" borderId="10" xfId="0" applyFont="1" applyFill="1" applyBorder="1" applyAlignment="1">
      <alignment horizontal="left" vertical="center"/>
    </xf>
    <xf numFmtId="0" fontId="11" fillId="4" borderId="11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164" fontId="11" fillId="4" borderId="9" xfId="0" applyNumberFormat="1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8" fontId="6" fillId="0" borderId="5" xfId="0" applyNumberFormat="1" applyFont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topLeftCell="A71" workbookViewId="0">
      <selection activeCell="C81" sqref="C81"/>
    </sheetView>
  </sheetViews>
  <sheetFormatPr defaultColWidth="43.42578125" defaultRowHeight="15" x14ac:dyDescent="0.25"/>
  <cols>
    <col min="2" max="2" width="18.28515625" customWidth="1"/>
    <col min="3" max="3" width="21.140625" customWidth="1"/>
    <col min="4" max="4" width="27.42578125" customWidth="1"/>
    <col min="5" max="5" width="29.140625" customWidth="1"/>
    <col min="6" max="6" width="10" customWidth="1"/>
  </cols>
  <sheetData>
    <row r="1" spans="1:5" ht="19.5" thickBot="1" x14ac:dyDescent="0.3">
      <c r="A1" s="48" t="s">
        <v>41</v>
      </c>
      <c r="B1" s="49"/>
      <c r="C1" s="49"/>
      <c r="D1" s="49"/>
      <c r="E1" s="50"/>
    </row>
    <row r="2" spans="1:5" ht="16.5" thickBot="1" x14ac:dyDescent="0.3">
      <c r="A2" s="41" t="s">
        <v>0</v>
      </c>
      <c r="B2" s="42"/>
      <c r="C2" s="42"/>
      <c r="D2" s="42"/>
      <c r="E2" s="43"/>
    </row>
    <row r="3" spans="1:5" ht="15.75" thickBo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9</v>
      </c>
    </row>
    <row r="4" spans="1:5" ht="15.75" thickBot="1" x14ac:dyDescent="0.3">
      <c r="A4" s="3" t="s">
        <v>5</v>
      </c>
      <c r="B4" s="4">
        <v>1</v>
      </c>
      <c r="C4" s="5">
        <v>0</v>
      </c>
      <c r="D4" s="6">
        <f>C4*B4</f>
        <v>0</v>
      </c>
      <c r="E4" s="6">
        <f>D4*12</f>
        <v>0</v>
      </c>
    </row>
    <row r="5" spans="1:5" ht="15.75" thickBot="1" x14ac:dyDescent="0.3">
      <c r="A5" s="7" t="s">
        <v>6</v>
      </c>
      <c r="B5" s="4">
        <v>8</v>
      </c>
      <c r="C5" s="5">
        <v>0</v>
      </c>
      <c r="D5" s="6">
        <f>C5*B5</f>
        <v>0</v>
      </c>
      <c r="E5" s="6">
        <f>D5*12</f>
        <v>0</v>
      </c>
    </row>
    <row r="6" spans="1:5" ht="15.75" thickBot="1" x14ac:dyDescent="0.3">
      <c r="A6" s="21" t="s">
        <v>7</v>
      </c>
      <c r="B6" s="22"/>
      <c r="C6" s="23"/>
      <c r="D6" s="6">
        <f>SUM(D4:D5)</f>
        <v>0</v>
      </c>
      <c r="E6" s="6">
        <f>SUM(E4:E5)</f>
        <v>0</v>
      </c>
    </row>
    <row r="7" spans="1:5" ht="15.75" thickBot="1" x14ac:dyDescent="0.3">
      <c r="A7" s="1" t="s">
        <v>8</v>
      </c>
      <c r="B7" s="2" t="s">
        <v>2</v>
      </c>
      <c r="C7" s="2" t="s">
        <v>3</v>
      </c>
      <c r="D7" s="2" t="s">
        <v>4</v>
      </c>
      <c r="E7" s="2" t="s">
        <v>9</v>
      </c>
    </row>
    <row r="8" spans="1:5" ht="15.75" thickBot="1" x14ac:dyDescent="0.3">
      <c r="A8" s="3" t="s">
        <v>10</v>
      </c>
      <c r="B8" s="8">
        <v>2</v>
      </c>
      <c r="C8" s="5">
        <v>0</v>
      </c>
      <c r="D8" s="6">
        <f>C8*B8</f>
        <v>0</v>
      </c>
      <c r="E8" s="6">
        <f>D8*12</f>
        <v>0</v>
      </c>
    </row>
    <row r="9" spans="1:5" ht="15.75" thickBot="1" x14ac:dyDescent="0.3">
      <c r="A9" s="3" t="s">
        <v>11</v>
      </c>
      <c r="B9" s="8">
        <v>2</v>
      </c>
      <c r="C9" s="5">
        <v>0</v>
      </c>
      <c r="D9" s="6">
        <f t="shared" ref="D9:D13" si="0">C9*B9</f>
        <v>0</v>
      </c>
      <c r="E9" s="6">
        <f t="shared" ref="E9:E13" si="1">D9*12</f>
        <v>0</v>
      </c>
    </row>
    <row r="10" spans="1:5" ht="15.75" thickBot="1" x14ac:dyDescent="0.3">
      <c r="A10" s="3" t="s">
        <v>12</v>
      </c>
      <c r="B10" s="8">
        <v>2</v>
      </c>
      <c r="C10" s="5">
        <v>0</v>
      </c>
      <c r="D10" s="6">
        <f t="shared" si="0"/>
        <v>0</v>
      </c>
      <c r="E10" s="6">
        <f t="shared" si="1"/>
        <v>0</v>
      </c>
    </row>
    <row r="11" spans="1:5" ht="15.75" thickBot="1" x14ac:dyDescent="0.3">
      <c r="A11" s="3" t="s">
        <v>13</v>
      </c>
      <c r="B11" s="8">
        <v>1</v>
      </c>
      <c r="C11" s="5">
        <v>0</v>
      </c>
      <c r="D11" s="6">
        <f t="shared" si="0"/>
        <v>0</v>
      </c>
      <c r="E11" s="6">
        <f t="shared" si="1"/>
        <v>0</v>
      </c>
    </row>
    <row r="12" spans="1:5" ht="15.75" thickBot="1" x14ac:dyDescent="0.3">
      <c r="A12" s="3" t="s">
        <v>14</v>
      </c>
      <c r="B12" s="8">
        <v>1</v>
      </c>
      <c r="C12" s="5">
        <v>0</v>
      </c>
      <c r="D12" s="6">
        <f t="shared" si="0"/>
        <v>0</v>
      </c>
      <c r="E12" s="6">
        <f t="shared" si="1"/>
        <v>0</v>
      </c>
    </row>
    <row r="13" spans="1:5" ht="15.75" thickBot="1" x14ac:dyDescent="0.3">
      <c r="A13" s="3" t="s">
        <v>15</v>
      </c>
      <c r="B13" s="8">
        <v>1</v>
      </c>
      <c r="C13" s="5">
        <v>0</v>
      </c>
      <c r="D13" s="6">
        <f t="shared" si="0"/>
        <v>0</v>
      </c>
      <c r="E13" s="6">
        <f t="shared" si="1"/>
        <v>0</v>
      </c>
    </row>
    <row r="14" spans="1:5" ht="15.75" thickBot="1" x14ac:dyDescent="0.3">
      <c r="A14" s="21" t="s">
        <v>16</v>
      </c>
      <c r="B14" s="22"/>
      <c r="C14" s="23"/>
      <c r="D14" s="6">
        <f>SUM(D8:D13)</f>
        <v>0</v>
      </c>
      <c r="E14" s="6">
        <f>SUM(E8:E13)</f>
        <v>0</v>
      </c>
    </row>
    <row r="15" spans="1:5" ht="15.75" thickBot="1" x14ac:dyDescent="0.3">
      <c r="A15" s="21" t="s">
        <v>17</v>
      </c>
      <c r="B15" s="22"/>
      <c r="C15" s="23"/>
      <c r="D15" s="6">
        <f>D6+D14</f>
        <v>0</v>
      </c>
      <c r="E15" s="6">
        <f>E6+E14</f>
        <v>0</v>
      </c>
    </row>
    <row r="16" spans="1:5" ht="19.5" thickBot="1" x14ac:dyDescent="0.3">
      <c r="A16" s="1" t="s">
        <v>18</v>
      </c>
      <c r="B16" s="2" t="s">
        <v>19</v>
      </c>
      <c r="C16" s="9"/>
      <c r="D16" s="2" t="s">
        <v>4</v>
      </c>
      <c r="E16" s="2" t="s">
        <v>9</v>
      </c>
    </row>
    <row r="17" spans="1:7" ht="19.5" thickBot="1" x14ac:dyDescent="0.3">
      <c r="A17" s="7" t="s">
        <v>20</v>
      </c>
      <c r="B17" s="10">
        <v>0</v>
      </c>
      <c r="C17" s="11"/>
      <c r="D17" s="6">
        <f>D15*B17</f>
        <v>0</v>
      </c>
      <c r="E17" s="6">
        <f>D17*12</f>
        <v>0</v>
      </c>
      <c r="G17" s="16"/>
    </row>
    <row r="18" spans="1:7" ht="19.5" thickBot="1" x14ac:dyDescent="0.3">
      <c r="A18" s="7" t="s">
        <v>21</v>
      </c>
      <c r="B18" s="10">
        <v>0</v>
      </c>
      <c r="C18" s="11"/>
      <c r="D18" s="6">
        <f>(D15+D17)*B18</f>
        <v>0</v>
      </c>
      <c r="E18" s="6">
        <f>D18*12</f>
        <v>0</v>
      </c>
    </row>
    <row r="19" spans="1:7" ht="15.75" thickBot="1" x14ac:dyDescent="0.3">
      <c r="A19" s="21" t="s">
        <v>22</v>
      </c>
      <c r="B19" s="22"/>
      <c r="C19" s="23"/>
      <c r="D19" s="6">
        <f>SUM(D17:D18)</f>
        <v>0</v>
      </c>
      <c r="E19" s="6">
        <f>SUM(E17:E18)</f>
        <v>0</v>
      </c>
    </row>
    <row r="20" spans="1:7" ht="15.75" thickBot="1" x14ac:dyDescent="0.3">
      <c r="A20" s="24" t="s">
        <v>23</v>
      </c>
      <c r="B20" s="25"/>
      <c r="C20" s="25"/>
      <c r="D20" s="25"/>
      <c r="E20" s="26"/>
    </row>
    <row r="21" spans="1:7" ht="19.5" thickBot="1" x14ac:dyDescent="0.3">
      <c r="A21" s="7" t="s">
        <v>24</v>
      </c>
      <c r="B21" s="10">
        <v>0</v>
      </c>
      <c r="C21" s="11"/>
      <c r="D21" s="6">
        <f>$G$20*B21</f>
        <v>0</v>
      </c>
      <c r="E21" s="6">
        <f>D21*12</f>
        <v>0</v>
      </c>
    </row>
    <row r="22" spans="1:7" ht="19.5" thickBot="1" x14ac:dyDescent="0.3">
      <c r="A22" s="7" t="s">
        <v>25</v>
      </c>
      <c r="B22" s="10">
        <v>0</v>
      </c>
      <c r="C22" s="11"/>
      <c r="D22" s="6">
        <f t="shared" ref="D22:D23" si="2">$G$20*B22</f>
        <v>0</v>
      </c>
      <c r="E22" s="6">
        <f t="shared" ref="E22:E23" si="3">D22*12</f>
        <v>0</v>
      </c>
    </row>
    <row r="23" spans="1:7" ht="19.5" thickBot="1" x14ac:dyDescent="0.3">
      <c r="A23" s="7" t="s">
        <v>26</v>
      </c>
      <c r="B23" s="10">
        <v>0</v>
      </c>
      <c r="C23" s="11"/>
      <c r="D23" s="6">
        <f t="shared" si="2"/>
        <v>0</v>
      </c>
      <c r="E23" s="6">
        <f t="shared" si="3"/>
        <v>0</v>
      </c>
    </row>
    <row r="24" spans="1:7" ht="15.75" thickBot="1" x14ac:dyDescent="0.3">
      <c r="A24" s="21" t="s">
        <v>27</v>
      </c>
      <c r="B24" s="22"/>
      <c r="C24" s="23"/>
      <c r="D24" s="6">
        <f>SUM(D21:D23)</f>
        <v>0</v>
      </c>
      <c r="E24" s="6">
        <f>SUM(E21:E23)</f>
        <v>0</v>
      </c>
    </row>
    <row r="25" spans="1:7" ht="15.75" thickBot="1" x14ac:dyDescent="0.3">
      <c r="A25" s="21" t="s">
        <v>28</v>
      </c>
      <c r="B25" s="22"/>
      <c r="C25" s="23"/>
      <c r="D25" s="6">
        <f>D15+D24</f>
        <v>0</v>
      </c>
      <c r="E25" s="6">
        <f>E19+E24</f>
        <v>0</v>
      </c>
    </row>
    <row r="26" spans="1:7" ht="15.75" thickBot="1" x14ac:dyDescent="0.3">
      <c r="A26" s="24" t="s">
        <v>39</v>
      </c>
      <c r="B26" s="25"/>
      <c r="C26" s="26"/>
      <c r="D26" s="12">
        <f>D15+D19+D25</f>
        <v>0</v>
      </c>
      <c r="E26" s="12">
        <f>E15+E19+E25</f>
        <v>0</v>
      </c>
    </row>
    <row r="27" spans="1:7" ht="16.5" thickBot="1" x14ac:dyDescent="0.3">
      <c r="A27" s="35" t="s">
        <v>29</v>
      </c>
      <c r="B27" s="36"/>
      <c r="C27" s="36"/>
      <c r="D27" s="36"/>
      <c r="E27" s="37"/>
    </row>
    <row r="28" spans="1:7" ht="19.5" thickBot="1" x14ac:dyDescent="0.3">
      <c r="A28" s="38"/>
      <c r="B28" s="39"/>
      <c r="C28" s="39"/>
      <c r="D28" s="39"/>
      <c r="E28" s="40"/>
    </row>
    <row r="29" spans="1:7" ht="16.5" thickBot="1" x14ac:dyDescent="0.3">
      <c r="A29" s="41" t="s">
        <v>30</v>
      </c>
      <c r="B29" s="42"/>
      <c r="C29" s="42"/>
      <c r="D29" s="42"/>
      <c r="E29" s="43"/>
    </row>
    <row r="30" spans="1:7" ht="16.5" thickBot="1" x14ac:dyDescent="0.3">
      <c r="A30" s="44" t="s">
        <v>31</v>
      </c>
      <c r="B30" s="45"/>
      <c r="C30" s="51">
        <v>12084</v>
      </c>
      <c r="D30" s="46"/>
      <c r="E30" s="47"/>
    </row>
    <row r="31" spans="1:7" ht="15.75" thickBot="1" x14ac:dyDescent="0.3">
      <c r="A31" s="1" t="s">
        <v>32</v>
      </c>
      <c r="B31" s="2" t="s">
        <v>2</v>
      </c>
      <c r="C31" s="2" t="s">
        <v>3</v>
      </c>
      <c r="D31" s="2" t="s">
        <v>4</v>
      </c>
      <c r="E31" s="2" t="s">
        <v>9</v>
      </c>
    </row>
    <row r="32" spans="1:7" ht="15.75" thickBot="1" x14ac:dyDescent="0.3">
      <c r="A32" s="7" t="s">
        <v>42</v>
      </c>
      <c r="B32" s="4">
        <v>38</v>
      </c>
      <c r="C32" s="52">
        <v>1.85</v>
      </c>
      <c r="D32" s="6">
        <f>C32*B32</f>
        <v>70.3</v>
      </c>
      <c r="E32" s="6">
        <f>D32*12</f>
        <v>843.59999999999991</v>
      </c>
    </row>
    <row r="33" spans="1:5" ht="15.75" thickBot="1" x14ac:dyDescent="0.3">
      <c r="A33" s="7" t="s">
        <v>43</v>
      </c>
      <c r="B33" s="4">
        <v>36</v>
      </c>
      <c r="C33" s="52">
        <v>1.85</v>
      </c>
      <c r="D33" s="6">
        <f t="shared" ref="D33:D84" si="4">C33*B33</f>
        <v>66.600000000000009</v>
      </c>
      <c r="E33" s="6">
        <f t="shared" ref="E33:E84" si="5">D33*12</f>
        <v>799.2</v>
      </c>
    </row>
    <row r="34" spans="1:5" ht="15.75" thickBot="1" x14ac:dyDescent="0.3">
      <c r="A34" s="7" t="s">
        <v>44</v>
      </c>
      <c r="B34" s="4">
        <v>250</v>
      </c>
      <c r="C34" s="52">
        <v>2.25</v>
      </c>
      <c r="D34" s="6">
        <f t="shared" si="4"/>
        <v>562.5</v>
      </c>
      <c r="E34" s="6">
        <f t="shared" si="5"/>
        <v>6750</v>
      </c>
    </row>
    <row r="35" spans="1:5" ht="15.75" thickBot="1" x14ac:dyDescent="0.3">
      <c r="A35" s="7" t="s">
        <v>45</v>
      </c>
      <c r="B35" s="4">
        <v>16</v>
      </c>
      <c r="C35" s="52">
        <v>7.85</v>
      </c>
      <c r="D35" s="6">
        <f t="shared" si="4"/>
        <v>125.6</v>
      </c>
      <c r="E35" s="6">
        <f t="shared" si="5"/>
        <v>1507.1999999999998</v>
      </c>
    </row>
    <row r="36" spans="1:5" ht="15.75" thickBot="1" x14ac:dyDescent="0.3">
      <c r="A36" s="7" t="s">
        <v>46</v>
      </c>
      <c r="B36" s="4">
        <v>230</v>
      </c>
      <c r="C36" s="52">
        <v>2.0099999999999998</v>
      </c>
      <c r="D36" s="6">
        <f t="shared" si="4"/>
        <v>462.29999999999995</v>
      </c>
      <c r="E36" s="6">
        <f t="shared" si="5"/>
        <v>5547.5999999999995</v>
      </c>
    </row>
    <row r="37" spans="1:5" ht="15.75" thickBot="1" x14ac:dyDescent="0.3">
      <c r="A37" s="7" t="s">
        <v>47</v>
      </c>
      <c r="B37" s="4">
        <v>47</v>
      </c>
      <c r="C37" s="52">
        <v>1.85</v>
      </c>
      <c r="D37" s="6">
        <f t="shared" si="4"/>
        <v>86.95</v>
      </c>
      <c r="E37" s="6">
        <f t="shared" si="5"/>
        <v>1043.4000000000001</v>
      </c>
    </row>
    <row r="38" spans="1:5" ht="15.75" thickBot="1" x14ac:dyDescent="0.3">
      <c r="A38" s="7" t="s">
        <v>48</v>
      </c>
      <c r="B38" s="4">
        <v>0</v>
      </c>
      <c r="C38" s="52">
        <v>10.65</v>
      </c>
      <c r="D38" s="6">
        <f t="shared" si="4"/>
        <v>0</v>
      </c>
      <c r="E38" s="6">
        <f t="shared" si="5"/>
        <v>0</v>
      </c>
    </row>
    <row r="39" spans="1:5" ht="15.75" thickBot="1" x14ac:dyDescent="0.3">
      <c r="A39" s="7" t="s">
        <v>49</v>
      </c>
      <c r="B39" s="4">
        <v>293</v>
      </c>
      <c r="C39" s="52">
        <v>4.12</v>
      </c>
      <c r="D39" s="6">
        <f t="shared" si="4"/>
        <v>1207.1600000000001</v>
      </c>
      <c r="E39" s="6">
        <f t="shared" si="5"/>
        <v>14485.920000000002</v>
      </c>
    </row>
    <row r="40" spans="1:5" ht="15.75" thickBot="1" x14ac:dyDescent="0.3">
      <c r="A40" s="7" t="s">
        <v>50</v>
      </c>
      <c r="B40" s="4">
        <v>1028</v>
      </c>
      <c r="C40" s="52">
        <v>1.85</v>
      </c>
      <c r="D40" s="6">
        <f t="shared" si="4"/>
        <v>1901.8000000000002</v>
      </c>
      <c r="E40" s="6">
        <f t="shared" si="5"/>
        <v>22821.600000000002</v>
      </c>
    </row>
    <row r="41" spans="1:5" ht="15.75" thickBot="1" x14ac:dyDescent="0.3">
      <c r="A41" s="7" t="s">
        <v>51</v>
      </c>
      <c r="B41" s="4">
        <v>310</v>
      </c>
      <c r="C41" s="52">
        <v>3.68</v>
      </c>
      <c r="D41" s="6">
        <f t="shared" si="4"/>
        <v>1140.8</v>
      </c>
      <c r="E41" s="6">
        <f t="shared" si="5"/>
        <v>13689.599999999999</v>
      </c>
    </row>
    <row r="42" spans="1:5" ht="15.75" thickBot="1" x14ac:dyDescent="0.3">
      <c r="A42" s="7" t="s">
        <v>52</v>
      </c>
      <c r="B42" s="4">
        <v>138</v>
      </c>
      <c r="C42" s="52">
        <v>3.68</v>
      </c>
      <c r="D42" s="6">
        <f t="shared" si="4"/>
        <v>507.84000000000003</v>
      </c>
      <c r="E42" s="6">
        <f t="shared" si="5"/>
        <v>6094.08</v>
      </c>
    </row>
    <row r="43" spans="1:5" ht="15.75" thickBot="1" x14ac:dyDescent="0.3">
      <c r="A43" s="7" t="s">
        <v>53</v>
      </c>
      <c r="B43" s="4">
        <v>919</v>
      </c>
      <c r="C43" s="52">
        <v>3.7</v>
      </c>
      <c r="D43" s="6">
        <f t="shared" si="4"/>
        <v>3400.3</v>
      </c>
      <c r="E43" s="6">
        <f t="shared" si="5"/>
        <v>40803.600000000006</v>
      </c>
    </row>
    <row r="44" spans="1:5" ht="15.75" thickBot="1" x14ac:dyDescent="0.3">
      <c r="A44" s="7" t="s">
        <v>54</v>
      </c>
      <c r="B44" s="4">
        <v>5</v>
      </c>
      <c r="C44" s="52">
        <v>1.37</v>
      </c>
      <c r="D44" s="6">
        <f t="shared" si="4"/>
        <v>6.8500000000000005</v>
      </c>
      <c r="E44" s="6">
        <f t="shared" si="5"/>
        <v>82.2</v>
      </c>
    </row>
    <row r="45" spans="1:5" ht="15.75" thickBot="1" x14ac:dyDescent="0.3">
      <c r="A45" s="7" t="s">
        <v>55</v>
      </c>
      <c r="B45" s="4">
        <v>284</v>
      </c>
      <c r="C45" s="52">
        <v>2.0099999999999998</v>
      </c>
      <c r="D45" s="6">
        <f t="shared" si="4"/>
        <v>570.83999999999992</v>
      </c>
      <c r="E45" s="6">
        <f t="shared" si="5"/>
        <v>6850.079999999999</v>
      </c>
    </row>
    <row r="46" spans="1:5" ht="15.75" thickBot="1" x14ac:dyDescent="0.3">
      <c r="A46" s="7" t="s">
        <v>56</v>
      </c>
      <c r="B46" s="4">
        <v>269</v>
      </c>
      <c r="C46" s="52">
        <v>3.51</v>
      </c>
      <c r="D46" s="6">
        <f t="shared" si="4"/>
        <v>944.18999999999994</v>
      </c>
      <c r="E46" s="6">
        <f t="shared" si="5"/>
        <v>11330.279999999999</v>
      </c>
    </row>
    <row r="47" spans="1:5" ht="15.75" thickBot="1" x14ac:dyDescent="0.3">
      <c r="A47" s="7" t="s">
        <v>57</v>
      </c>
      <c r="B47" s="4">
        <v>74</v>
      </c>
      <c r="C47" s="52">
        <v>15.65</v>
      </c>
      <c r="D47" s="6">
        <f t="shared" si="4"/>
        <v>1158.1000000000001</v>
      </c>
      <c r="E47" s="6">
        <f t="shared" si="5"/>
        <v>13897.2</v>
      </c>
    </row>
    <row r="48" spans="1:5" ht="15.75" thickBot="1" x14ac:dyDescent="0.3">
      <c r="A48" s="7" t="s">
        <v>58</v>
      </c>
      <c r="B48" s="4">
        <v>481</v>
      </c>
      <c r="C48" s="52">
        <v>1.85</v>
      </c>
      <c r="D48" s="6">
        <f t="shared" si="4"/>
        <v>889.85</v>
      </c>
      <c r="E48" s="6">
        <f t="shared" si="5"/>
        <v>10678.2</v>
      </c>
    </row>
    <row r="49" spans="1:5" ht="15.75" thickBot="1" x14ac:dyDescent="0.3">
      <c r="A49" s="7" t="s">
        <v>59</v>
      </c>
      <c r="B49" s="4">
        <v>5</v>
      </c>
      <c r="C49" s="52">
        <v>1.37</v>
      </c>
      <c r="D49" s="6">
        <f t="shared" si="4"/>
        <v>6.8500000000000005</v>
      </c>
      <c r="E49" s="6">
        <f t="shared" si="5"/>
        <v>82.2</v>
      </c>
    </row>
    <row r="50" spans="1:5" ht="15.75" thickBot="1" x14ac:dyDescent="0.3">
      <c r="A50" s="7" t="s">
        <v>60</v>
      </c>
      <c r="B50" s="4">
        <v>1</v>
      </c>
      <c r="C50" s="52">
        <v>11.49</v>
      </c>
      <c r="D50" s="6">
        <f t="shared" si="4"/>
        <v>11.49</v>
      </c>
      <c r="E50" s="6">
        <f t="shared" si="5"/>
        <v>137.88</v>
      </c>
    </row>
    <row r="51" spans="1:5" ht="15.75" thickBot="1" x14ac:dyDescent="0.3">
      <c r="A51" s="7" t="s">
        <v>61</v>
      </c>
      <c r="B51" s="4">
        <v>0</v>
      </c>
      <c r="C51" s="52">
        <v>11.49</v>
      </c>
      <c r="D51" s="6">
        <f t="shared" si="4"/>
        <v>0</v>
      </c>
      <c r="E51" s="6">
        <f t="shared" si="5"/>
        <v>0</v>
      </c>
    </row>
    <row r="52" spans="1:5" ht="15.75" thickBot="1" x14ac:dyDescent="0.3">
      <c r="A52" s="7" t="s">
        <v>62</v>
      </c>
      <c r="B52" s="4">
        <v>1</v>
      </c>
      <c r="C52" s="52">
        <v>11.49</v>
      </c>
      <c r="D52" s="6">
        <f t="shared" si="4"/>
        <v>11.49</v>
      </c>
      <c r="E52" s="6">
        <f t="shared" si="5"/>
        <v>137.88</v>
      </c>
    </row>
    <row r="53" spans="1:5" ht="15.75" thickBot="1" x14ac:dyDescent="0.3">
      <c r="A53" s="7" t="s">
        <v>63</v>
      </c>
      <c r="B53" s="4">
        <v>0</v>
      </c>
      <c r="C53" s="52">
        <v>11.49</v>
      </c>
      <c r="D53" s="6">
        <f t="shared" si="4"/>
        <v>0</v>
      </c>
      <c r="E53" s="6">
        <f t="shared" si="5"/>
        <v>0</v>
      </c>
    </row>
    <row r="54" spans="1:5" ht="15.75" thickBot="1" x14ac:dyDescent="0.3">
      <c r="A54" s="7" t="s">
        <v>64</v>
      </c>
      <c r="B54" s="4">
        <v>2094</v>
      </c>
      <c r="C54" s="52">
        <v>4.1100000000000003</v>
      </c>
      <c r="D54" s="6">
        <f t="shared" si="4"/>
        <v>8606.34</v>
      </c>
      <c r="E54" s="6">
        <f t="shared" si="5"/>
        <v>103276.08</v>
      </c>
    </row>
    <row r="55" spans="1:5" ht="15.75" thickBot="1" x14ac:dyDescent="0.3">
      <c r="A55" s="7" t="s">
        <v>65</v>
      </c>
      <c r="B55" s="4">
        <v>1</v>
      </c>
      <c r="C55" s="52">
        <v>18.55</v>
      </c>
      <c r="D55" s="6">
        <f t="shared" si="4"/>
        <v>18.55</v>
      </c>
      <c r="E55" s="6">
        <f t="shared" si="5"/>
        <v>222.60000000000002</v>
      </c>
    </row>
    <row r="56" spans="1:5" ht="15.75" thickBot="1" x14ac:dyDescent="0.3">
      <c r="A56" s="7" t="s">
        <v>66</v>
      </c>
      <c r="B56" s="4">
        <v>1</v>
      </c>
      <c r="C56" s="52">
        <v>18.55</v>
      </c>
      <c r="D56" s="6">
        <f t="shared" si="4"/>
        <v>18.55</v>
      </c>
      <c r="E56" s="6">
        <f t="shared" si="5"/>
        <v>222.60000000000002</v>
      </c>
    </row>
    <row r="57" spans="1:5" ht="15.75" thickBot="1" x14ac:dyDescent="0.3">
      <c r="A57" s="7" t="s">
        <v>67</v>
      </c>
      <c r="B57" s="4">
        <v>1</v>
      </c>
      <c r="C57" s="52">
        <v>18.55</v>
      </c>
      <c r="D57" s="6">
        <f t="shared" si="4"/>
        <v>18.55</v>
      </c>
      <c r="E57" s="6">
        <f t="shared" si="5"/>
        <v>222.60000000000002</v>
      </c>
    </row>
    <row r="58" spans="1:5" ht="15.75" thickBot="1" x14ac:dyDescent="0.3">
      <c r="A58" s="7" t="s">
        <v>68</v>
      </c>
      <c r="B58" s="4">
        <v>1</v>
      </c>
      <c r="C58" s="52">
        <v>18.55</v>
      </c>
      <c r="D58" s="6">
        <f t="shared" si="4"/>
        <v>18.55</v>
      </c>
      <c r="E58" s="6">
        <f t="shared" si="5"/>
        <v>222.60000000000002</v>
      </c>
    </row>
    <row r="59" spans="1:5" ht="15.75" thickBot="1" x14ac:dyDescent="0.3">
      <c r="A59" s="7" t="s">
        <v>69</v>
      </c>
      <c r="B59" s="4">
        <v>1</v>
      </c>
      <c r="C59" s="52">
        <v>18.55</v>
      </c>
      <c r="D59" s="6">
        <f t="shared" si="4"/>
        <v>18.55</v>
      </c>
      <c r="E59" s="6">
        <f t="shared" si="5"/>
        <v>222.60000000000002</v>
      </c>
    </row>
    <row r="60" spans="1:5" ht="15.75" thickBot="1" x14ac:dyDescent="0.3">
      <c r="A60" s="7" t="s">
        <v>70</v>
      </c>
      <c r="B60" s="4">
        <v>12</v>
      </c>
      <c r="C60" s="52">
        <v>18.55</v>
      </c>
      <c r="D60" s="6">
        <f t="shared" si="4"/>
        <v>222.60000000000002</v>
      </c>
      <c r="E60" s="6">
        <f t="shared" si="5"/>
        <v>2671.2000000000003</v>
      </c>
    </row>
    <row r="61" spans="1:5" ht="15.75" thickBot="1" x14ac:dyDescent="0.3">
      <c r="A61" s="7" t="s">
        <v>71</v>
      </c>
      <c r="B61" s="4">
        <v>1</v>
      </c>
      <c r="C61" s="52">
        <v>18.55</v>
      </c>
      <c r="D61" s="6">
        <f t="shared" si="4"/>
        <v>18.55</v>
      </c>
      <c r="E61" s="6">
        <f t="shared" si="5"/>
        <v>222.60000000000002</v>
      </c>
    </row>
    <row r="62" spans="1:5" ht="15.75" thickBot="1" x14ac:dyDescent="0.3">
      <c r="A62" s="7" t="s">
        <v>72</v>
      </c>
      <c r="B62" s="4">
        <v>10</v>
      </c>
      <c r="C62" s="52">
        <v>18.55</v>
      </c>
      <c r="D62" s="6">
        <f t="shared" si="4"/>
        <v>185.5</v>
      </c>
      <c r="E62" s="6">
        <f t="shared" si="5"/>
        <v>2226</v>
      </c>
    </row>
    <row r="63" spans="1:5" ht="15.75" thickBot="1" x14ac:dyDescent="0.3">
      <c r="A63" s="7" t="s">
        <v>73</v>
      </c>
      <c r="B63" s="4">
        <v>8</v>
      </c>
      <c r="C63" s="52">
        <v>1</v>
      </c>
      <c r="D63" s="6">
        <f t="shared" si="4"/>
        <v>8</v>
      </c>
      <c r="E63" s="6">
        <f t="shared" si="5"/>
        <v>96</v>
      </c>
    </row>
    <row r="64" spans="1:5" ht="15.75" thickBot="1" x14ac:dyDescent="0.3">
      <c r="A64" s="7" t="s">
        <v>74</v>
      </c>
      <c r="B64" s="4">
        <v>64</v>
      </c>
      <c r="C64" s="52">
        <v>3.68</v>
      </c>
      <c r="D64" s="6">
        <f t="shared" si="4"/>
        <v>235.52</v>
      </c>
      <c r="E64" s="6">
        <f t="shared" si="5"/>
        <v>2826.2400000000002</v>
      </c>
    </row>
    <row r="65" spans="1:5" ht="15.75" thickBot="1" x14ac:dyDescent="0.3">
      <c r="A65" s="7" t="s">
        <v>75</v>
      </c>
      <c r="B65" s="4">
        <v>150</v>
      </c>
      <c r="C65" s="52">
        <v>2.25</v>
      </c>
      <c r="D65" s="6">
        <f t="shared" si="4"/>
        <v>337.5</v>
      </c>
      <c r="E65" s="6">
        <f t="shared" si="5"/>
        <v>4050</v>
      </c>
    </row>
    <row r="66" spans="1:5" ht="15.75" thickBot="1" x14ac:dyDescent="0.3">
      <c r="A66" s="7" t="s">
        <v>76</v>
      </c>
      <c r="B66" s="4">
        <v>35</v>
      </c>
      <c r="C66" s="52">
        <v>2.0099999999999998</v>
      </c>
      <c r="D66" s="6">
        <f t="shared" si="4"/>
        <v>70.349999999999994</v>
      </c>
      <c r="E66" s="6">
        <f t="shared" si="5"/>
        <v>844.19999999999993</v>
      </c>
    </row>
    <row r="67" spans="1:5" ht="15.75" thickBot="1" x14ac:dyDescent="0.3">
      <c r="A67" s="7" t="s">
        <v>77</v>
      </c>
      <c r="B67" s="4">
        <v>1</v>
      </c>
      <c r="C67" s="52">
        <v>5.63</v>
      </c>
      <c r="D67" s="6">
        <f t="shared" si="4"/>
        <v>5.63</v>
      </c>
      <c r="E67" s="6">
        <f t="shared" si="5"/>
        <v>67.56</v>
      </c>
    </row>
    <row r="68" spans="1:5" ht="15.75" thickBot="1" x14ac:dyDescent="0.3">
      <c r="A68" s="7" t="s">
        <v>78</v>
      </c>
      <c r="B68" s="4">
        <v>0</v>
      </c>
      <c r="C68" s="52">
        <v>5.63</v>
      </c>
      <c r="D68" s="6">
        <f t="shared" si="4"/>
        <v>0</v>
      </c>
      <c r="E68" s="6">
        <f t="shared" si="5"/>
        <v>0</v>
      </c>
    </row>
    <row r="69" spans="1:5" ht="15.75" thickBot="1" x14ac:dyDescent="0.3">
      <c r="A69" s="7" t="s">
        <v>79</v>
      </c>
      <c r="B69" s="4">
        <v>0</v>
      </c>
      <c r="C69" s="52">
        <v>5.63</v>
      </c>
      <c r="D69" s="6">
        <f t="shared" si="4"/>
        <v>0</v>
      </c>
      <c r="E69" s="6">
        <f t="shared" si="5"/>
        <v>0</v>
      </c>
    </row>
    <row r="70" spans="1:5" ht="15.75" thickBot="1" x14ac:dyDescent="0.3">
      <c r="A70" s="7" t="s">
        <v>80</v>
      </c>
      <c r="B70" s="4">
        <v>960</v>
      </c>
      <c r="C70" s="52">
        <v>1.85</v>
      </c>
      <c r="D70" s="6">
        <f t="shared" si="4"/>
        <v>1776</v>
      </c>
      <c r="E70" s="6">
        <f t="shared" si="5"/>
        <v>21312</v>
      </c>
    </row>
    <row r="71" spans="1:5" ht="15.75" thickBot="1" x14ac:dyDescent="0.3">
      <c r="A71" s="7" t="s">
        <v>81</v>
      </c>
      <c r="B71" s="4">
        <v>1052</v>
      </c>
      <c r="C71" s="52">
        <v>2.83</v>
      </c>
      <c r="D71" s="6">
        <f t="shared" si="4"/>
        <v>2977.16</v>
      </c>
      <c r="E71" s="6">
        <f t="shared" si="5"/>
        <v>35725.919999999998</v>
      </c>
    </row>
    <row r="72" spans="1:5" ht="15.75" thickBot="1" x14ac:dyDescent="0.3">
      <c r="A72" s="7" t="s">
        <v>82</v>
      </c>
      <c r="B72" s="4">
        <v>31</v>
      </c>
      <c r="C72" s="52">
        <v>1.85</v>
      </c>
      <c r="D72" s="6">
        <f t="shared" si="4"/>
        <v>57.35</v>
      </c>
      <c r="E72" s="6">
        <f t="shared" si="5"/>
        <v>688.2</v>
      </c>
    </row>
    <row r="73" spans="1:5" ht="15.75" thickBot="1" x14ac:dyDescent="0.3">
      <c r="A73" s="7" t="s">
        <v>83</v>
      </c>
      <c r="B73" s="4">
        <v>962</v>
      </c>
      <c r="C73" s="52">
        <v>1.85</v>
      </c>
      <c r="D73" s="6">
        <f t="shared" si="4"/>
        <v>1779.7</v>
      </c>
      <c r="E73" s="6">
        <f t="shared" si="5"/>
        <v>21356.400000000001</v>
      </c>
    </row>
    <row r="74" spans="1:5" ht="15.75" thickBot="1" x14ac:dyDescent="0.3">
      <c r="A74" s="7" t="s">
        <v>84</v>
      </c>
      <c r="B74" s="4">
        <v>0</v>
      </c>
      <c r="C74" s="52">
        <v>5.62</v>
      </c>
      <c r="D74" s="6">
        <f t="shared" si="4"/>
        <v>0</v>
      </c>
      <c r="E74" s="6">
        <f t="shared" si="5"/>
        <v>0</v>
      </c>
    </row>
    <row r="75" spans="1:5" ht="15.75" thickBot="1" x14ac:dyDescent="0.3">
      <c r="A75" s="7" t="s">
        <v>85</v>
      </c>
      <c r="B75" s="4">
        <v>0</v>
      </c>
      <c r="C75" s="52">
        <v>5.62</v>
      </c>
      <c r="D75" s="6">
        <f t="shared" si="4"/>
        <v>0</v>
      </c>
      <c r="E75" s="6">
        <f t="shared" si="5"/>
        <v>0</v>
      </c>
    </row>
    <row r="76" spans="1:5" ht="15.75" thickBot="1" x14ac:dyDescent="0.3">
      <c r="A76" s="7" t="s">
        <v>86</v>
      </c>
      <c r="B76" s="4">
        <v>57</v>
      </c>
      <c r="C76" s="52">
        <v>5.77</v>
      </c>
      <c r="D76" s="6">
        <f t="shared" si="4"/>
        <v>328.89</v>
      </c>
      <c r="E76" s="6">
        <f t="shared" si="5"/>
        <v>3946.68</v>
      </c>
    </row>
    <row r="77" spans="1:5" ht="15.75" thickBot="1" x14ac:dyDescent="0.3">
      <c r="A77" s="7" t="s">
        <v>87</v>
      </c>
      <c r="B77" s="4">
        <v>59</v>
      </c>
      <c r="C77" s="52">
        <v>2.73</v>
      </c>
      <c r="D77" s="6">
        <f t="shared" si="4"/>
        <v>161.07</v>
      </c>
      <c r="E77" s="6">
        <f t="shared" si="5"/>
        <v>1932.84</v>
      </c>
    </row>
    <row r="78" spans="1:5" ht="15.75" thickBot="1" x14ac:dyDescent="0.3">
      <c r="A78" s="7" t="s">
        <v>88</v>
      </c>
      <c r="B78" s="4">
        <v>385</v>
      </c>
      <c r="C78" s="52">
        <v>2.0099999999999998</v>
      </c>
      <c r="D78" s="6">
        <f t="shared" si="4"/>
        <v>773.84999999999991</v>
      </c>
      <c r="E78" s="6">
        <f t="shared" si="5"/>
        <v>9286.1999999999989</v>
      </c>
    </row>
    <row r="79" spans="1:5" ht="15.75" thickBot="1" x14ac:dyDescent="0.3">
      <c r="A79" s="7" t="s">
        <v>89</v>
      </c>
      <c r="B79" s="4">
        <v>384</v>
      </c>
      <c r="C79" s="52">
        <v>2.0099999999999998</v>
      </c>
      <c r="D79" s="6">
        <f t="shared" si="4"/>
        <v>771.83999999999992</v>
      </c>
      <c r="E79" s="6">
        <f t="shared" si="5"/>
        <v>9262.0799999999981</v>
      </c>
    </row>
    <row r="80" spans="1:5" ht="15.75" thickBot="1" x14ac:dyDescent="0.3">
      <c r="A80" s="7" t="s">
        <v>90</v>
      </c>
      <c r="B80" s="4">
        <v>314</v>
      </c>
      <c r="C80" s="52">
        <v>9</v>
      </c>
      <c r="D80" s="6">
        <f t="shared" si="4"/>
        <v>2826</v>
      </c>
      <c r="E80" s="6">
        <f t="shared" si="5"/>
        <v>33912</v>
      </c>
    </row>
    <row r="81" spans="1:5" ht="15.75" thickBot="1" x14ac:dyDescent="0.3">
      <c r="A81" s="7" t="s">
        <v>91</v>
      </c>
      <c r="B81" s="4">
        <v>14</v>
      </c>
      <c r="C81" s="52">
        <v>9</v>
      </c>
      <c r="D81" s="6">
        <f t="shared" si="4"/>
        <v>126</v>
      </c>
      <c r="E81" s="6">
        <f t="shared" si="5"/>
        <v>1512</v>
      </c>
    </row>
    <row r="82" spans="1:5" ht="15.75" thickBot="1" x14ac:dyDescent="0.3">
      <c r="A82" s="7" t="s">
        <v>92</v>
      </c>
      <c r="B82" s="4">
        <v>1020</v>
      </c>
      <c r="C82" s="52">
        <v>1.85</v>
      </c>
      <c r="D82" s="6">
        <f t="shared" si="4"/>
        <v>1887</v>
      </c>
      <c r="E82" s="6">
        <f t="shared" si="5"/>
        <v>22644</v>
      </c>
    </row>
    <row r="83" spans="1:5" ht="15.75" thickBot="1" x14ac:dyDescent="0.3">
      <c r="A83" s="7" t="s">
        <v>93</v>
      </c>
      <c r="B83" s="4">
        <v>0</v>
      </c>
      <c r="C83" s="52">
        <v>5.62</v>
      </c>
      <c r="D83" s="6">
        <f t="shared" si="4"/>
        <v>0</v>
      </c>
      <c r="E83" s="6">
        <f t="shared" si="5"/>
        <v>0</v>
      </c>
    </row>
    <row r="84" spans="1:5" ht="15.75" thickBot="1" x14ac:dyDescent="0.3">
      <c r="A84" s="7" t="s">
        <v>94</v>
      </c>
      <c r="B84" s="4">
        <v>41</v>
      </c>
      <c r="C84" s="52">
        <v>2.73</v>
      </c>
      <c r="D84" s="6">
        <f t="shared" si="4"/>
        <v>111.92999999999999</v>
      </c>
      <c r="E84" s="6">
        <f t="shared" si="5"/>
        <v>1343.1599999999999</v>
      </c>
    </row>
    <row r="85" spans="1:5" ht="15.75" thickBot="1" x14ac:dyDescent="0.3">
      <c r="A85" s="13" t="s">
        <v>33</v>
      </c>
      <c r="B85" s="18">
        <f>SUM(B32:B84)</f>
        <v>12084</v>
      </c>
      <c r="C85" s="17"/>
      <c r="D85" s="19">
        <f>SUM(D32:D84)</f>
        <v>36491.339999999989</v>
      </c>
      <c r="E85" s="20">
        <f>SUM(E32:E84)</f>
        <v>437896.08000000007</v>
      </c>
    </row>
    <row r="86" spans="1:5" ht="15.75" thickBot="1" x14ac:dyDescent="0.3">
      <c r="A86" s="1" t="s">
        <v>18</v>
      </c>
      <c r="B86" s="2" t="s">
        <v>19</v>
      </c>
      <c r="C86" s="15"/>
      <c r="D86" s="2" t="s">
        <v>4</v>
      </c>
      <c r="E86" s="2" t="s">
        <v>9</v>
      </c>
    </row>
    <row r="87" spans="1:5" ht="15.75" thickBot="1" x14ac:dyDescent="0.3">
      <c r="A87" s="7" t="s">
        <v>34</v>
      </c>
      <c r="B87" s="10">
        <v>0</v>
      </c>
      <c r="C87" s="14"/>
      <c r="D87" s="6">
        <f>D85*B87</f>
        <v>0</v>
      </c>
      <c r="E87" s="6">
        <f>D87*12</f>
        <v>0</v>
      </c>
    </row>
    <row r="88" spans="1:5" ht="15.75" thickBot="1" x14ac:dyDescent="0.3">
      <c r="A88" s="7" t="s">
        <v>35</v>
      </c>
      <c r="B88" s="10">
        <v>0</v>
      </c>
      <c r="C88" s="14"/>
      <c r="D88" s="6">
        <f>(D85+D87)*B88</f>
        <v>0</v>
      </c>
      <c r="E88" s="6">
        <f>D88*12</f>
        <v>0</v>
      </c>
    </row>
    <row r="89" spans="1:5" ht="15.75" thickBot="1" x14ac:dyDescent="0.3">
      <c r="A89" s="21" t="s">
        <v>22</v>
      </c>
      <c r="B89" s="22"/>
      <c r="C89" s="23"/>
      <c r="D89" s="6">
        <f>SUM(D87:D88)</f>
        <v>0</v>
      </c>
      <c r="E89" s="6">
        <f>SUM(E87:E88)</f>
        <v>0</v>
      </c>
    </row>
    <row r="90" spans="1:5" ht="15.75" thickBot="1" x14ac:dyDescent="0.3">
      <c r="A90" s="24" t="s">
        <v>23</v>
      </c>
      <c r="B90" s="25"/>
      <c r="C90" s="25"/>
      <c r="D90" s="25"/>
      <c r="E90" s="26"/>
    </row>
    <row r="91" spans="1:5" ht="15.75" thickBot="1" x14ac:dyDescent="0.3">
      <c r="A91" s="7" t="s">
        <v>24</v>
      </c>
      <c r="B91" s="10">
        <v>0</v>
      </c>
      <c r="C91" s="14"/>
      <c r="D91" s="6">
        <f>$G$90*B91</f>
        <v>0</v>
      </c>
      <c r="E91" s="6">
        <f>D91*12</f>
        <v>0</v>
      </c>
    </row>
    <row r="92" spans="1:5" ht="15.75" thickBot="1" x14ac:dyDescent="0.3">
      <c r="A92" s="7" t="s">
        <v>25</v>
      </c>
      <c r="B92" s="10">
        <v>0</v>
      </c>
      <c r="C92" s="14"/>
      <c r="D92" s="6">
        <f t="shared" ref="D92:D93" si="6">$G$90*B92</f>
        <v>0</v>
      </c>
      <c r="E92" s="6">
        <f>D92*12</f>
        <v>0</v>
      </c>
    </row>
    <row r="93" spans="1:5" ht="15.75" thickBot="1" x14ac:dyDescent="0.3">
      <c r="A93" s="7" t="s">
        <v>26</v>
      </c>
      <c r="B93" s="10">
        <v>0</v>
      </c>
      <c r="C93" s="14"/>
      <c r="D93" s="6">
        <f t="shared" si="6"/>
        <v>0</v>
      </c>
      <c r="E93" s="6">
        <f>D93*12</f>
        <v>0</v>
      </c>
    </row>
    <row r="94" spans="1:5" ht="15.75" thickBot="1" x14ac:dyDescent="0.3">
      <c r="A94" s="21" t="s">
        <v>36</v>
      </c>
      <c r="B94" s="22"/>
      <c r="C94" s="23"/>
      <c r="D94" s="6">
        <f>SUM(D91:D93)</f>
        <v>0</v>
      </c>
      <c r="E94" s="6">
        <f>SUM(E91:E93)</f>
        <v>0</v>
      </c>
    </row>
    <row r="95" spans="1:5" ht="15.75" thickBot="1" x14ac:dyDescent="0.3">
      <c r="A95" s="21" t="s">
        <v>37</v>
      </c>
      <c r="B95" s="22"/>
      <c r="C95" s="23"/>
      <c r="D95" s="6">
        <f>D89+D94</f>
        <v>0</v>
      </c>
      <c r="E95" s="6">
        <f>E89+E94</f>
        <v>0</v>
      </c>
    </row>
    <row r="96" spans="1:5" ht="15.75" thickBot="1" x14ac:dyDescent="0.3">
      <c r="A96" s="24" t="s">
        <v>40</v>
      </c>
      <c r="B96" s="25"/>
      <c r="C96" s="26"/>
      <c r="D96" s="12">
        <f>D85+D95</f>
        <v>36491.339999999989</v>
      </c>
      <c r="E96" s="12">
        <f>E85+E95</f>
        <v>437896.08000000007</v>
      </c>
    </row>
    <row r="99" spans="1:5" ht="15.75" thickBot="1" x14ac:dyDescent="0.3"/>
    <row r="100" spans="1:5" x14ac:dyDescent="0.25">
      <c r="A100" s="27" t="s">
        <v>38</v>
      </c>
      <c r="B100" s="28"/>
      <c r="C100" s="29"/>
      <c r="D100" s="33">
        <f>D26+D96</f>
        <v>36491.339999999989</v>
      </c>
      <c r="E100" s="33">
        <f>E26+E96</f>
        <v>437896.08000000007</v>
      </c>
    </row>
    <row r="101" spans="1:5" ht="15.75" thickBot="1" x14ac:dyDescent="0.3">
      <c r="A101" s="30"/>
      <c r="B101" s="31"/>
      <c r="C101" s="32"/>
      <c r="D101" s="34"/>
      <c r="E101" s="34"/>
    </row>
  </sheetData>
  <mergeCells count="23">
    <mergeCell ref="A19:C19"/>
    <mergeCell ref="A1:E1"/>
    <mergeCell ref="A2:E2"/>
    <mergeCell ref="A6:C6"/>
    <mergeCell ref="A14:C14"/>
    <mergeCell ref="A15:C15"/>
    <mergeCell ref="A94:C94"/>
    <mergeCell ref="A20:E20"/>
    <mergeCell ref="A24:C24"/>
    <mergeCell ref="A25:C25"/>
    <mergeCell ref="A26:C26"/>
    <mergeCell ref="A27:E27"/>
    <mergeCell ref="A28:E28"/>
    <mergeCell ref="A29:E29"/>
    <mergeCell ref="A30:B30"/>
    <mergeCell ref="C30:E30"/>
    <mergeCell ref="A89:C89"/>
    <mergeCell ref="A90:E90"/>
    <mergeCell ref="A95:C95"/>
    <mergeCell ref="A96:C96"/>
    <mergeCell ref="A100:C101"/>
    <mergeCell ref="D100:D101"/>
    <mergeCell ref="E100:E10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Caio Almeida</dc:creator>
  <cp:lastModifiedBy>Thainá Gaspar</cp:lastModifiedBy>
  <dcterms:created xsi:type="dcterms:W3CDTF">2024-03-22T15:04:59Z</dcterms:created>
  <dcterms:modified xsi:type="dcterms:W3CDTF">2024-03-22T17:41:57Z</dcterms:modified>
</cp:coreProperties>
</file>